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  <sheet name="Додаток (2)" sheetId="3" r:id="rId3"/>
    <sheet name="Лист1" sheetId="4" r:id="rId4"/>
  </sheets>
  <externalReferences>
    <externalReference r:id="rId7"/>
  </externalReferences>
  <definedNames>
    <definedName name="_Hlk21234135" localSheetId="1">'Додаток'!#REF!</definedName>
    <definedName name="_Hlk21234135" localSheetId="2">'Додаток (2)'!#REF!</definedName>
    <definedName name="_Hlk21234135" localSheetId="0">'Паспорт'!$C$16</definedName>
    <definedName name="OLE_LINK2" localSheetId="1">'Додаток'!#REF!</definedName>
    <definedName name="OLE_LINK2" localSheetId="2">'Додаток (2)'!#REF!</definedName>
    <definedName name="OLE_LINK2" localSheetId="0">'Паспорт'!$Y$11</definedName>
    <definedName name="OLE_LINK3" localSheetId="1">'Додаток'!#REF!</definedName>
    <definedName name="OLE_LINK3" localSheetId="2">'Додаток (2)'!#REF!</definedName>
    <definedName name="OLE_LINK3" localSheetId="0">'Паспорт'!#REF!</definedName>
    <definedName name="OLE_LINK5" localSheetId="1">'Додаток'!#REF!</definedName>
    <definedName name="OLE_LINK5" localSheetId="2">'Додаток (2)'!#REF!</definedName>
    <definedName name="OLE_LINK5" localSheetId="0">'Паспорт'!#REF!</definedName>
    <definedName name="_xlnm.Print_Area" localSheetId="1">'Додаток'!$A$1:$X$101</definedName>
    <definedName name="_xlnm.Print_Area" localSheetId="2">'Додаток (2)'!$A$1:$X$51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<sst xmlns="http://schemas.openxmlformats.org/spreadsheetml/2006/main" count="173" uniqueCount="112">
  <si>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</si>
  <si>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</si>
  <si>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</si>
  <si>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</si>
  <si>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</si>
  <si>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</si>
  <si>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</si>
  <si>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</si>
  <si>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</si>
  <si>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</si>
  <si>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</si>
  <si>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</si>
  <si>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</si>
  <si>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</si>
  <si>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</si>
  <si>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</si>
  <si>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</si>
  <si>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</si>
  <si>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</si>
  <si>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</si>
  <si>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</si>
  <si>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</si>
  <si>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</si>
  <si>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</si>
  <si>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</si>
  <si>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</si>
  <si>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</si>
  <si>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</si>
  <si>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</si>
  <si>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</si>
  <si>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</si>
  <si>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</si>
  <si>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</si>
  <si>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</si>
  <si>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</si>
  <si>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</si>
  <si>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</si>
  <si>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</si>
  <si>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</si>
  <si>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</si>
  <si>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</si>
  <si>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</si>
  <si>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</si>
  <si>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</si>
  <si>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</si>
  <si>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</si>
  <si>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</si>
  <si>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</si>
  <si>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</si>
  <si>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</si>
  <si>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</si>
  <si>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t xml:space="preserve">   </t>
    </r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по  (УГГ м. Красноармійськ,                                                                                                                                                                                            м. Краматорськ, м. Константинівка, м. Слав'янськ, м. Артемовськ)</t>
    </r>
  </si>
  <si>
    <t xml:space="preserve">Краматорське ЛВУМГ </t>
  </si>
  <si>
    <t>УГГ м. Краматорськ, УГГ м.Костянтинівка, УГГ м Слов'янськ, УГГ м. Артемівськ</t>
  </si>
  <si>
    <r>
      <t xml:space="preserve">          переданого Краматорським ЛВУМГ  та прийнятого ПАТ "ДОНЕЦЬКОБЛГАЗ" по УГГ м.Красноармійськ</t>
    </r>
    <r>
      <rPr>
        <b/>
        <sz val="11"/>
        <rFont val="Arial"/>
        <family val="2"/>
      </rPr>
      <t>,</t>
    </r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</si>
  <si>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</si>
  <si>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t>ГРС Селідово</t>
  </si>
  <si>
    <t>День</t>
  </si>
  <si>
    <t xml:space="preserve"> V, м3</t>
  </si>
  <si>
    <t>Итого</t>
  </si>
  <si>
    <t>ГРС -1 Курахово</t>
  </si>
  <si>
    <t>ГРС-2 Курахово</t>
  </si>
  <si>
    <t>ГРС Вугледар</t>
  </si>
  <si>
    <t>ГРС р/г "Оленівський"</t>
  </si>
  <si>
    <t>ГРС Волноваха</t>
  </si>
  <si>
    <t>ГРС Новотроїцьке</t>
  </si>
  <si>
    <t>ГРС Володимирівка</t>
  </si>
  <si>
    <t>ГРС Ольгінка</t>
  </si>
  <si>
    <t>ГРС Донське</t>
  </si>
  <si>
    <t>ГРС Краматорськ</t>
  </si>
  <si>
    <t>ГРС Промінь</t>
  </si>
  <si>
    <t>ГРС смт.Очеретино</t>
  </si>
  <si>
    <t>ГРС Кіндратвка</t>
  </si>
  <si>
    <t>ГРС Широкий Шлях</t>
  </si>
  <si>
    <t>ГРС Очеретино</t>
  </si>
  <si>
    <t>ГРС р/г "Костянтинівський"</t>
  </si>
  <si>
    <t>ГРС р/г ім "Леніна"</t>
  </si>
  <si>
    <t>ГРС Дзержинськ</t>
  </si>
  <si>
    <t>ГРС Щербинівська ПТФ</t>
  </si>
  <si>
    <t>ГРС Часов Яр</t>
  </si>
  <si>
    <t>ГРС Красний Лиман</t>
  </si>
  <si>
    <t>ГРС Рай Олександрівка</t>
  </si>
  <si>
    <t>ГРС Малинівка</t>
  </si>
  <si>
    <t>ГРС Правдинська ПТФ</t>
  </si>
  <si>
    <t>ГРС Артемівськ</t>
  </si>
  <si>
    <t>ГРС Бахмутська ПТФ</t>
  </si>
  <si>
    <t>ГРС Северськ</t>
  </si>
  <si>
    <t>ГРС р/г ім. "Горького"</t>
  </si>
  <si>
    <t>ГРС р/г ім. "Правди і Кірова"</t>
  </si>
  <si>
    <t>ГРС р/г ім. "Кірова"</t>
  </si>
  <si>
    <t>ГРС Тимірязєва</t>
  </si>
  <si>
    <t>ГРС Вуглегірська ДРЕС 1</t>
  </si>
  <si>
    <t>ГРС Вуглегірська ДРЕС 2</t>
  </si>
  <si>
    <t>ГРС Козаченко</t>
  </si>
  <si>
    <t>ГРС р/г "Маріупольський" (Чермалик)</t>
  </si>
  <si>
    <t>Лист 1</t>
  </si>
  <si>
    <t>Лист 2</t>
  </si>
  <si>
    <t>ГРС Слов'янська ДРЕС 2</t>
  </si>
  <si>
    <t>ГРС Слов'янська ДРЕС 1</t>
  </si>
  <si>
    <t xml:space="preserve">Начальник  Краматорського  ЛВУМГ  </t>
  </si>
  <si>
    <t>С.Г. Таушан</t>
  </si>
  <si>
    <t>А.М. Левкович</t>
  </si>
  <si>
    <t>ГРС Часов Яр               (2 споживач)</t>
  </si>
  <si>
    <t>ГРС Часов Яр                  (1 споживач)</t>
  </si>
  <si>
    <t>відс.</t>
  </si>
  <si>
    <t>Ю.О. Головко</t>
  </si>
  <si>
    <t xml:space="preserve">М.О. Єрьоменко </t>
  </si>
  <si>
    <t>2016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</si>
  <si>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Амвросіївка-Горловка-Слов`янськ, Краматорськ-Донецьк-Маріуполь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</si>
  <si>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r>
      <t xml:space="preserve">    з газопроводу  Амвросієвка-Горловка-Слов'янськ, Краматорськ-Донецьк-Маріуполь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31.07.2016 </t>
    </r>
    <r>
      <rPr>
        <u val="single"/>
        <sz val="11"/>
        <rFont val="Arial"/>
        <family val="2"/>
      </rPr>
      <t xml:space="preserve"> </t>
    </r>
  </si>
  <si>
    <t>Данные по объекту Ugl_4 (осн.) за 7/16.</t>
  </si>
  <si>
    <t>ГРС 2 Константиновка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</si>
</sst>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000000000000000000000000"/>
    <numFmt numFmtId="210" formatCode="0.00000000000000000000000000"/>
    <numFmt numFmtId="211" formatCode="0.000000000000000000000000000"/>
    <numFmt numFmtId="212" formatCode="0.0000000000000000000000000000"/>
    <numFmt numFmtId="213" formatCode="0.00000000000000000000000000000"/>
    <numFmt numFmtId="214" formatCode="0.000000000000000000000000000000"/>
    <numFmt numFmtId="215" formatCode="0.0000000000000000000000000000000"/>
    <numFmt numFmtId="216" formatCode="0.00000000000000000000000000000000"/>
    <numFmt numFmtId="217" formatCode="0.000000000000000000000000000000000"/>
    <numFmt numFmtId="218" formatCode="_-* #,##0.0_р_._-;\-* #,##0.0_р_._-;_-* &quot;-&quot;??_р_._-;_-@_-"/>
    <numFmt numFmtId="219" formatCode="_-* #,##0_р_._-;\-* #,##0_р_._-;_-* &quot;-&quot;??_р_._-;_-@_-"/>
    <numFmt numFmtId="220" formatCode="[$-422]d\ mmmm\ yyyy&quot; р.&quot;"/>
  </numFmts>
  <fonts count="9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87" fontId="8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11" xfId="0" applyFont="1" applyBorder="1" applyAlignment="1">
      <alignment/>
    </xf>
    <xf numFmtId="0" fontId="92" fillId="0" borderId="11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87" fontId="82" fillId="0" borderId="10" xfId="0" applyNumberFormat="1" applyFont="1" applyBorder="1" applyAlignment="1">
      <alignment horizontal="center" wrapText="1"/>
    </xf>
    <xf numFmtId="185" fontId="82" fillId="0" borderId="10" xfId="0" applyNumberFormat="1" applyFont="1" applyBorder="1" applyAlignment="1">
      <alignment horizontal="center" wrapText="1"/>
    </xf>
    <xf numFmtId="187" fontId="82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85" fontId="0" fillId="0" borderId="0" xfId="0" applyNumberFormat="1" applyAlignment="1">
      <alignment/>
    </xf>
    <xf numFmtId="1" fontId="82" fillId="0" borderId="16" xfId="0" applyNumberFormat="1" applyFont="1" applyBorder="1" applyAlignment="1">
      <alignment horizontal="center"/>
    </xf>
    <xf numFmtId="1" fontId="88" fillId="0" borderId="16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86" fillId="0" borderId="12" xfId="0" applyNumberFormat="1" applyFont="1" applyBorder="1" applyAlignment="1">
      <alignment horizontal="center" vertical="center" wrapText="1"/>
    </xf>
    <xf numFmtId="219" fontId="87" fillId="0" borderId="13" xfId="60" applyNumberFormat="1" applyFont="1" applyBorder="1" applyAlignment="1">
      <alignment horizontal="center" vertical="center" wrapText="1"/>
    </xf>
    <xf numFmtId="187" fontId="96" fillId="0" borderId="10" xfId="0" applyNumberFormat="1" applyFont="1" applyFill="1" applyBorder="1" applyAlignment="1">
      <alignment horizontal="center" wrapText="1"/>
    </xf>
    <xf numFmtId="0" fontId="96" fillId="0" borderId="10" xfId="0" applyFont="1" applyFill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87" fontId="8" fillId="0" borderId="10" xfId="0" applyNumberFormat="1" applyFont="1" applyBorder="1" applyAlignment="1">
      <alignment wrapText="1"/>
    </xf>
    <xf numFmtId="186" fontId="0" fillId="0" borderId="0" xfId="0" applyNumberFormat="1" applyAlignment="1">
      <alignment horizontal="right"/>
    </xf>
    <xf numFmtId="186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 horizontal="right" vertical="center"/>
    </xf>
    <xf numFmtId="0" fontId="0" fillId="0" borderId="10" xfId="0" applyBorder="1" applyAlignment="1">
      <alignment/>
    </xf>
    <xf numFmtId="185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10" fillId="34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98" fillId="0" borderId="24" xfId="0" applyFont="1" applyBorder="1" applyAlignment="1">
      <alignment horizontal="center" vertical="center" textRotation="90" wrapText="1"/>
    </xf>
    <xf numFmtId="0" fontId="98" fillId="0" borderId="25" xfId="0" applyFont="1" applyBorder="1" applyAlignment="1">
      <alignment horizontal="center" vertical="center" textRotation="90" wrapText="1"/>
    </xf>
    <xf numFmtId="0" fontId="98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35" borderId="14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21" xfId="0" applyFont="1" applyFill="1" applyBorder="1" applyAlignment="1">
      <alignment horizontal="center" vertical="center" textRotation="90" wrapText="1"/>
    </xf>
    <xf numFmtId="0" fontId="10" fillId="35" borderId="22" xfId="0" applyFont="1" applyFill="1" applyBorder="1" applyAlignment="1">
      <alignment horizontal="center" vertical="center" textRotation="90" wrapText="1"/>
    </xf>
    <xf numFmtId="0" fontId="10" fillId="35" borderId="2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50;&#1048;&#1058;&#1054;&#1042;&#1040;\Rakitova\&#1042;&#1061;&#1040;&#1051;\&#1055;&#1072;&#1089;&#1087;&#1086;&#1088;&#1090;&#1072;%20&#1060;&#1061;&#1055;%20&#1075;&#1072;&#1079;&#1072;\2016\&#1084;&#1072;&#1081;\&#1074;&#1089;&#1077;\4-3%20_&#1050;&#1088;&#1072;&#1084;&#1072;&#1090;&#1086;&#1088;&#1089;&#1100;&#1082;&#1080;&#1084;%20&#1051;&#1042;&#1059;&#1052;&#1043;_&#1055;&#1040;&#1058;%20&#1044;&#1086;&#1085;&#1077;&#1094;&#1100;&#1082;&#1086;&#1073;&#1083;&#1075;&#1072;&#1079;_0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>
      <c r="B2" s="51" t="s">
        <v>46</v>
      </c>
      <c r="C2" s="51"/>
      <c r="D2" s="51"/>
      <c r="E2" s="51"/>
      <c r="F2" s="51"/>
      <c r="G2" s="51"/>
      <c r="H2" s="51"/>
      <c r="I2" s="2"/>
      <c r="J2" s="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>
      <c r="B3" s="52" t="s">
        <v>47</v>
      </c>
      <c r="C3" s="51"/>
      <c r="D3" s="51"/>
      <c r="E3" s="51"/>
      <c r="F3" s="51"/>
      <c r="G3" s="51"/>
      <c r="H3" s="51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1" t="s">
        <v>48</v>
      </c>
      <c r="C5" s="51"/>
      <c r="D5" s="51"/>
      <c r="E5" s="51"/>
      <c r="F5" s="51"/>
      <c r="G5" s="51"/>
      <c r="H5" s="51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1"/>
      <c r="C6" s="108" t="s">
        <v>18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ht="38.25" customHeight="1">
      <c r="B7" s="113" t="s">
        <v>51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53"/>
      <c r="AA7" s="53"/>
    </row>
    <row r="8" spans="2:27" ht="18" customHeight="1">
      <c r="B8" s="114" t="s">
        <v>108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5" t="s">
        <v>26</v>
      </c>
      <c r="C10" s="116" t="s">
        <v>17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16" t="s">
        <v>6</v>
      </c>
      <c r="P10" s="117"/>
      <c r="Q10" s="117"/>
      <c r="R10" s="117"/>
      <c r="S10" s="117"/>
      <c r="T10" s="117"/>
      <c r="U10" s="110" t="s">
        <v>22</v>
      </c>
      <c r="V10" s="105" t="s">
        <v>23</v>
      </c>
      <c r="W10" s="105" t="s">
        <v>35</v>
      </c>
      <c r="X10" s="105" t="s">
        <v>25</v>
      </c>
      <c r="Y10" s="105" t="s">
        <v>24</v>
      </c>
      <c r="Z10" s="3"/>
      <c r="AB10" s="6"/>
      <c r="AC10"/>
    </row>
    <row r="11" spans="2:29" ht="48.75" customHeight="1">
      <c r="B11" s="106"/>
      <c r="C11" s="115" t="s">
        <v>2</v>
      </c>
      <c r="D11" s="104" t="s">
        <v>3</v>
      </c>
      <c r="E11" s="104" t="s">
        <v>4</v>
      </c>
      <c r="F11" s="104" t="s">
        <v>5</v>
      </c>
      <c r="G11" s="104" t="s">
        <v>8</v>
      </c>
      <c r="H11" s="104" t="s">
        <v>9</v>
      </c>
      <c r="I11" s="104" t="s">
        <v>10</v>
      </c>
      <c r="J11" s="104" t="s">
        <v>11</v>
      </c>
      <c r="K11" s="104" t="s">
        <v>12</v>
      </c>
      <c r="L11" s="104" t="s">
        <v>13</v>
      </c>
      <c r="M11" s="105" t="s">
        <v>14</v>
      </c>
      <c r="N11" s="105" t="s">
        <v>15</v>
      </c>
      <c r="O11" s="105" t="s">
        <v>7</v>
      </c>
      <c r="P11" s="105" t="s">
        <v>19</v>
      </c>
      <c r="Q11" s="105" t="s">
        <v>33</v>
      </c>
      <c r="R11" s="105" t="s">
        <v>20</v>
      </c>
      <c r="S11" s="105" t="s">
        <v>34</v>
      </c>
      <c r="T11" s="105" t="s">
        <v>21</v>
      </c>
      <c r="U11" s="111"/>
      <c r="V11" s="106"/>
      <c r="W11" s="106"/>
      <c r="X11" s="106"/>
      <c r="Y11" s="106"/>
      <c r="Z11" s="3"/>
      <c r="AB11" s="6"/>
      <c r="AC11"/>
    </row>
    <row r="12" spans="2:29" ht="15.75" customHeight="1">
      <c r="B12" s="106"/>
      <c r="C12" s="115"/>
      <c r="D12" s="104"/>
      <c r="E12" s="104"/>
      <c r="F12" s="104"/>
      <c r="G12" s="104"/>
      <c r="H12" s="104"/>
      <c r="I12" s="104"/>
      <c r="J12" s="104"/>
      <c r="K12" s="104"/>
      <c r="L12" s="104"/>
      <c r="M12" s="106"/>
      <c r="N12" s="106"/>
      <c r="O12" s="106"/>
      <c r="P12" s="106"/>
      <c r="Q12" s="106"/>
      <c r="R12" s="106"/>
      <c r="S12" s="106"/>
      <c r="T12" s="106"/>
      <c r="U12" s="111"/>
      <c r="V12" s="106"/>
      <c r="W12" s="106"/>
      <c r="X12" s="106"/>
      <c r="Y12" s="106"/>
      <c r="Z12" s="3"/>
      <c r="AB12" s="6"/>
      <c r="AC12"/>
    </row>
    <row r="13" spans="2:29" ht="30" customHeight="1">
      <c r="B13" s="120"/>
      <c r="C13" s="115"/>
      <c r="D13" s="104"/>
      <c r="E13" s="104"/>
      <c r="F13" s="104"/>
      <c r="G13" s="104"/>
      <c r="H13" s="104"/>
      <c r="I13" s="104"/>
      <c r="J13" s="104"/>
      <c r="K13" s="104"/>
      <c r="L13" s="104"/>
      <c r="M13" s="107"/>
      <c r="N13" s="107"/>
      <c r="O13" s="107"/>
      <c r="P13" s="107"/>
      <c r="Q13" s="107"/>
      <c r="R13" s="107"/>
      <c r="S13" s="107"/>
      <c r="T13" s="107"/>
      <c r="U13" s="112"/>
      <c r="V13" s="107"/>
      <c r="W13" s="107"/>
      <c r="X13" s="107"/>
      <c r="Y13" s="107"/>
      <c r="Z13" s="3"/>
      <c r="AB13" s="6"/>
      <c r="AC13"/>
    </row>
    <row r="14" spans="2:29" ht="12.75">
      <c r="B14" s="17">
        <v>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7"/>
      <c r="R14" s="56"/>
      <c r="S14" s="58"/>
      <c r="T14" s="56"/>
      <c r="U14" s="9"/>
      <c r="V14" s="9"/>
      <c r="W14" s="62"/>
      <c r="X14" s="46"/>
      <c r="Y14" s="18"/>
      <c r="AA14" s="98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6"/>
      <c r="S15" s="58"/>
      <c r="T15" s="56"/>
      <c r="U15" s="9"/>
      <c r="V15" s="9"/>
      <c r="W15" s="62"/>
      <c r="X15" s="46"/>
      <c r="Y15" s="18"/>
      <c r="AA15" s="98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6"/>
      <c r="S16" s="58"/>
      <c r="T16" s="56"/>
      <c r="U16" s="9"/>
      <c r="V16" s="9"/>
      <c r="W16" s="62"/>
      <c r="X16" s="18"/>
      <c r="Y16" s="18"/>
      <c r="AA16" s="98">
        <f t="shared" si="0"/>
        <v>0</v>
      </c>
      <c r="AB16" s="34" t="str">
        <f>IF(AA16=100,"ОК"," ")</f>
        <v> </v>
      </c>
      <c r="AC16"/>
    </row>
    <row r="17" spans="2:28" s="68" customFormat="1" ht="12.75">
      <c r="B17" s="54">
        <v>4</v>
      </c>
      <c r="C17" s="55">
        <v>92.4668</v>
      </c>
      <c r="D17" s="55">
        <v>4.0805</v>
      </c>
      <c r="E17" s="55">
        <v>1.0031</v>
      </c>
      <c r="F17" s="55">
        <v>0.1247</v>
      </c>
      <c r="G17" s="55">
        <v>0.202</v>
      </c>
      <c r="H17" s="55">
        <v>0.0182</v>
      </c>
      <c r="I17" s="55">
        <v>0.0602</v>
      </c>
      <c r="J17" s="55">
        <v>0.0481</v>
      </c>
      <c r="K17" s="55">
        <v>0.0851</v>
      </c>
      <c r="L17" s="55">
        <v>0.009</v>
      </c>
      <c r="M17" s="55">
        <v>1.5983</v>
      </c>
      <c r="N17" s="55">
        <v>0.3041</v>
      </c>
      <c r="O17" s="55">
        <v>0.7267</v>
      </c>
      <c r="P17" s="56">
        <v>34.873</v>
      </c>
      <c r="Q17" s="57">
        <v>8329.27</v>
      </c>
      <c r="R17" s="56">
        <v>38.6172</v>
      </c>
      <c r="S17" s="57">
        <v>9223.56</v>
      </c>
      <c r="T17" s="56">
        <v>49.7159</v>
      </c>
      <c r="U17" s="56"/>
      <c r="V17" s="58"/>
      <c r="W17" s="76"/>
      <c r="X17" s="93"/>
      <c r="Y17" s="92"/>
      <c r="AA17" s="99">
        <f>SUM(C17:N17)</f>
        <v>100.0001</v>
      </c>
      <c r="AB17" s="69"/>
    </row>
    <row r="18" spans="2:29" ht="12.75">
      <c r="B18" s="17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6"/>
      <c r="S18" s="58"/>
      <c r="T18" s="56"/>
      <c r="U18" s="9"/>
      <c r="V18" s="9"/>
      <c r="W18" s="62"/>
      <c r="X18" s="46"/>
      <c r="Y18" s="18"/>
      <c r="AA18" s="98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6"/>
      <c r="S19" s="58"/>
      <c r="T19" s="56"/>
      <c r="U19" s="9"/>
      <c r="V19" s="9"/>
      <c r="W19" s="62"/>
      <c r="X19" s="46"/>
      <c r="Y19" s="18"/>
      <c r="AA19" s="98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6"/>
      <c r="S20" s="57"/>
      <c r="T20" s="56"/>
      <c r="U20" s="58"/>
      <c r="V20" s="58"/>
      <c r="W20" s="96"/>
      <c r="X20" s="60"/>
      <c r="Y20" s="61"/>
      <c r="AA20" s="98">
        <f t="shared" si="0"/>
        <v>0</v>
      </c>
      <c r="AB20" s="34" t="str">
        <f t="shared" si="1"/>
        <v> </v>
      </c>
      <c r="AC20"/>
    </row>
    <row r="21" spans="2:29" ht="12.75">
      <c r="B21" s="17">
        <v>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7"/>
      <c r="R21" s="56"/>
      <c r="S21" s="57"/>
      <c r="T21" s="56"/>
      <c r="U21" s="9"/>
      <c r="V21" s="9"/>
      <c r="W21" s="62"/>
      <c r="X21" s="46"/>
      <c r="Y21" s="18"/>
      <c r="AA21" s="98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7"/>
      <c r="R22" s="56"/>
      <c r="S22" s="57"/>
      <c r="T22" s="56"/>
      <c r="U22" s="9"/>
      <c r="V22" s="9"/>
      <c r="W22" s="97"/>
      <c r="X22" s="48"/>
      <c r="Y22" s="48"/>
      <c r="AA22" s="98">
        <f t="shared" si="0"/>
        <v>0</v>
      </c>
      <c r="AB22" s="34" t="str">
        <f t="shared" si="1"/>
        <v> </v>
      </c>
      <c r="AC22"/>
    </row>
    <row r="23" spans="2:28" s="68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6"/>
      <c r="S23" s="57"/>
      <c r="T23" s="56"/>
      <c r="U23" s="58"/>
      <c r="V23" s="58"/>
      <c r="W23" s="76"/>
      <c r="X23" s="93"/>
      <c r="Y23" s="92"/>
      <c r="AA23" s="99">
        <f>SUM(C23:N23)</f>
        <v>0</v>
      </c>
      <c r="AB23" s="69"/>
    </row>
    <row r="24" spans="2:29" ht="12.75">
      <c r="B24" s="17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7"/>
      <c r="R24" s="56"/>
      <c r="S24" s="57"/>
      <c r="T24" s="56"/>
      <c r="U24" s="9"/>
      <c r="V24" s="9"/>
      <c r="W24" s="62"/>
      <c r="X24" s="46"/>
      <c r="Y24" s="18"/>
      <c r="AA24" s="98">
        <f t="shared" si="0"/>
        <v>0</v>
      </c>
      <c r="AB24" s="34" t="str">
        <f t="shared" si="1"/>
        <v> </v>
      </c>
      <c r="AC24"/>
    </row>
    <row r="25" spans="2:29" ht="12.75">
      <c r="B25" s="54">
        <v>12</v>
      </c>
      <c r="C25" s="55">
        <v>92.3514</v>
      </c>
      <c r="D25" s="55">
        <v>4.2033</v>
      </c>
      <c r="E25" s="55">
        <v>0.9955</v>
      </c>
      <c r="F25" s="55">
        <v>0.1342</v>
      </c>
      <c r="G25" s="55">
        <v>0.2195</v>
      </c>
      <c r="H25" s="55">
        <v>0.0062</v>
      </c>
      <c r="I25" s="55">
        <v>0.0639</v>
      </c>
      <c r="J25" s="55">
        <v>0.0529</v>
      </c>
      <c r="K25" s="55">
        <v>0.0938</v>
      </c>
      <c r="L25" s="55">
        <v>0.0082</v>
      </c>
      <c r="M25" s="55">
        <v>1.5755</v>
      </c>
      <c r="N25" s="55">
        <v>0.2956</v>
      </c>
      <c r="O25" s="55">
        <v>0.7278</v>
      </c>
      <c r="P25" s="56">
        <v>34.9406</v>
      </c>
      <c r="Q25" s="57">
        <v>8345.42</v>
      </c>
      <c r="R25" s="56">
        <v>38.6899</v>
      </c>
      <c r="S25" s="57">
        <v>9240.92</v>
      </c>
      <c r="T25" s="56">
        <v>49.7732</v>
      </c>
      <c r="U25" s="56"/>
      <c r="V25" s="9"/>
      <c r="W25" s="62"/>
      <c r="X25" s="46"/>
      <c r="Y25" s="18"/>
      <c r="AA25" s="98">
        <f t="shared" si="0"/>
        <v>100.00000000000001</v>
      </c>
      <c r="AB25" s="34" t="str">
        <f t="shared" si="1"/>
        <v>ОК</v>
      </c>
      <c r="AC25"/>
    </row>
    <row r="26" spans="2:29" ht="12.75">
      <c r="B26" s="17">
        <v>13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7"/>
      <c r="R26" s="56"/>
      <c r="S26" s="57"/>
      <c r="T26" s="56"/>
      <c r="U26" s="9"/>
      <c r="V26" s="9"/>
      <c r="W26" s="62"/>
      <c r="X26" s="46"/>
      <c r="Y26" s="18"/>
      <c r="AA26" s="98">
        <f t="shared" si="0"/>
        <v>0</v>
      </c>
      <c r="AB26" s="34" t="str">
        <f t="shared" si="1"/>
        <v> </v>
      </c>
      <c r="AC26"/>
    </row>
    <row r="27" spans="2:29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6"/>
      <c r="S27" s="58"/>
      <c r="T27" s="56"/>
      <c r="U27" s="58"/>
      <c r="V27" s="58"/>
      <c r="W27" s="59"/>
      <c r="X27" s="60"/>
      <c r="Y27" s="61"/>
      <c r="AA27" s="98">
        <f>SUM(C27:N27)</f>
        <v>0</v>
      </c>
      <c r="AB27" s="34" t="str">
        <f>IF(AA27=100,"ОК"," ")</f>
        <v> </v>
      </c>
      <c r="AC27"/>
    </row>
    <row r="28" spans="2:28" s="68" customFormat="1" ht="12.75">
      <c r="B28" s="54">
        <v>15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7"/>
      <c r="R28" s="56"/>
      <c r="S28" s="58"/>
      <c r="T28" s="56"/>
      <c r="U28" s="58"/>
      <c r="V28" s="58"/>
      <c r="W28" s="59"/>
      <c r="X28" s="60"/>
      <c r="Y28" s="61"/>
      <c r="AA28" s="99">
        <f>SUM(C28:N28)</f>
        <v>0</v>
      </c>
      <c r="AB28" s="69"/>
    </row>
    <row r="29" spans="2:29" ht="12.75">
      <c r="B29" s="19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6"/>
      <c r="S29" s="58"/>
      <c r="T29" s="56"/>
      <c r="U29" s="9"/>
      <c r="V29" s="9"/>
      <c r="W29" s="62"/>
      <c r="X29" s="46"/>
      <c r="Y29" s="18"/>
      <c r="AA29" s="98">
        <f>SUM(C29:F29)</f>
        <v>0</v>
      </c>
      <c r="AB29" s="34" t="str">
        <f t="shared" si="1"/>
        <v> </v>
      </c>
      <c r="AC29"/>
    </row>
    <row r="30" spans="2:29" ht="12.75">
      <c r="B30" s="19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6"/>
      <c r="S30" s="58"/>
      <c r="T30" s="56"/>
      <c r="U30" s="9"/>
      <c r="V30" s="9"/>
      <c r="W30" s="62"/>
      <c r="X30" s="46"/>
      <c r="Y30" s="18"/>
      <c r="AA30" s="98">
        <f t="shared" si="0"/>
        <v>0</v>
      </c>
      <c r="AB30" s="34" t="str">
        <f t="shared" si="1"/>
        <v> </v>
      </c>
      <c r="AC30"/>
    </row>
    <row r="31" spans="2:28" s="68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6"/>
      <c r="S31" s="58"/>
      <c r="T31" s="56"/>
      <c r="U31" s="58"/>
      <c r="V31" s="58"/>
      <c r="W31" s="59"/>
      <c r="X31" s="94"/>
      <c r="Y31" s="95"/>
      <c r="AA31" s="99">
        <f>SUM(C31:N31)</f>
        <v>0</v>
      </c>
      <c r="AB31" s="69"/>
    </row>
    <row r="32" spans="2:28" s="74" customFormat="1" ht="12.75">
      <c r="B32" s="54">
        <v>19</v>
      </c>
      <c r="C32" s="55">
        <v>92.4126</v>
      </c>
      <c r="D32" s="55">
        <v>4.1254</v>
      </c>
      <c r="E32" s="55">
        <v>0.9869</v>
      </c>
      <c r="F32" s="55">
        <v>0.1331</v>
      </c>
      <c r="G32" s="55">
        <v>0.2213</v>
      </c>
      <c r="H32" s="55">
        <v>0.0066</v>
      </c>
      <c r="I32" s="55">
        <v>0.0858</v>
      </c>
      <c r="J32" s="55">
        <v>0.0643</v>
      </c>
      <c r="K32" s="55">
        <v>0.1106</v>
      </c>
      <c r="L32" s="55">
        <v>0.0092</v>
      </c>
      <c r="M32" s="55">
        <v>1.5601</v>
      </c>
      <c r="N32" s="55">
        <v>0.2841</v>
      </c>
      <c r="O32" s="55">
        <v>0.7283</v>
      </c>
      <c r="P32" s="56">
        <v>34.9814</v>
      </c>
      <c r="Q32" s="57">
        <v>8355.16</v>
      </c>
      <c r="R32" s="56">
        <v>38.734</v>
      </c>
      <c r="S32" s="57">
        <v>9251.46</v>
      </c>
      <c r="T32" s="56">
        <v>49.8115</v>
      </c>
      <c r="U32" s="73"/>
      <c r="V32" s="73"/>
      <c r="W32" s="59" t="s">
        <v>104</v>
      </c>
      <c r="X32" s="60">
        <v>0.006</v>
      </c>
      <c r="Y32" s="61">
        <v>0.0001</v>
      </c>
      <c r="AA32" s="100">
        <f>SUM(C32:N32)</f>
        <v>100.00000000000003</v>
      </c>
      <c r="AB32" s="75"/>
    </row>
    <row r="33" spans="2:29" ht="12.75">
      <c r="B33" s="19">
        <v>20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7"/>
      <c r="R33" s="56"/>
      <c r="S33" s="58"/>
      <c r="T33" s="56"/>
      <c r="U33" s="9"/>
      <c r="V33" s="9"/>
      <c r="W33" s="62"/>
      <c r="X33" s="46"/>
      <c r="Y33" s="18"/>
      <c r="AA33" s="98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7"/>
      <c r="R34" s="56"/>
      <c r="S34" s="58"/>
      <c r="T34" s="56"/>
      <c r="U34" s="9"/>
      <c r="V34" s="9"/>
      <c r="W34" s="62"/>
      <c r="X34" s="46"/>
      <c r="Y34" s="18"/>
      <c r="AA34" s="98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72"/>
      <c r="R35" s="71"/>
      <c r="S35" s="73"/>
      <c r="T35" s="71"/>
      <c r="U35" s="73"/>
      <c r="V35" s="73"/>
      <c r="W35" s="62"/>
      <c r="X35" s="46"/>
      <c r="Y35" s="18"/>
      <c r="AA35" s="98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72"/>
      <c r="R36" s="71"/>
      <c r="S36" s="73"/>
      <c r="T36" s="71"/>
      <c r="U36" s="9"/>
      <c r="V36" s="9"/>
      <c r="W36" s="62"/>
      <c r="X36" s="46"/>
      <c r="Y36" s="18"/>
      <c r="AA36" s="98">
        <f t="shared" si="0"/>
        <v>0</v>
      </c>
      <c r="AB36" s="34" t="str">
        <f t="shared" si="1"/>
        <v> </v>
      </c>
      <c r="AC36"/>
    </row>
    <row r="37" spans="2:28" s="74" customFormat="1" ht="12.75">
      <c r="B37" s="54">
        <v>24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72"/>
      <c r="R37" s="71"/>
      <c r="S37" s="73"/>
      <c r="T37" s="71"/>
      <c r="U37" s="73"/>
      <c r="V37" s="73"/>
      <c r="W37" s="59"/>
      <c r="X37" s="94"/>
      <c r="Y37" s="95"/>
      <c r="AA37" s="100">
        <f>SUM(C37:N37)</f>
        <v>0</v>
      </c>
      <c r="AB37" s="75"/>
    </row>
    <row r="38" spans="2:29" ht="12.75">
      <c r="B38" s="19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72"/>
      <c r="R38" s="71"/>
      <c r="S38" s="73"/>
      <c r="T38" s="71"/>
      <c r="U38" s="9"/>
      <c r="V38" s="9"/>
      <c r="W38" s="62"/>
      <c r="X38" s="46"/>
      <c r="Y38" s="18"/>
      <c r="AA38" s="98">
        <f t="shared" si="0"/>
        <v>0</v>
      </c>
      <c r="AB38" s="34" t="str">
        <f t="shared" si="1"/>
        <v> </v>
      </c>
      <c r="AC38"/>
    </row>
    <row r="39" spans="2:28" s="68" customFormat="1" ht="12.75">
      <c r="B39" s="54">
        <v>26</v>
      </c>
      <c r="C39" s="70">
        <v>92.4021</v>
      </c>
      <c r="D39" s="70">
        <v>4.1528</v>
      </c>
      <c r="E39" s="70">
        <v>0.9723</v>
      </c>
      <c r="F39" s="70">
        <v>0.1287</v>
      </c>
      <c r="G39" s="70">
        <v>0.213</v>
      </c>
      <c r="H39" s="70">
        <v>0.0042</v>
      </c>
      <c r="I39" s="70">
        <v>0.0793</v>
      </c>
      <c r="J39" s="70">
        <v>0.0603</v>
      </c>
      <c r="K39" s="70">
        <v>0.0778</v>
      </c>
      <c r="L39" s="70">
        <v>0.009</v>
      </c>
      <c r="M39" s="70">
        <v>1.5591</v>
      </c>
      <c r="N39" s="70">
        <v>0.3413</v>
      </c>
      <c r="O39" s="70">
        <v>0.7275</v>
      </c>
      <c r="P39" s="71">
        <v>34.8968</v>
      </c>
      <c r="Q39" s="72">
        <v>8334.96</v>
      </c>
      <c r="R39" s="71">
        <v>38.6426</v>
      </c>
      <c r="S39" s="72">
        <v>9229.63</v>
      </c>
      <c r="T39" s="71">
        <v>49.7227</v>
      </c>
      <c r="U39" s="58">
        <v>-7.5</v>
      </c>
      <c r="V39" s="58">
        <v>-6.2</v>
      </c>
      <c r="W39" s="76"/>
      <c r="X39" s="77"/>
      <c r="Y39" s="55"/>
      <c r="AA39" s="100">
        <f>SUM(C39:N39)</f>
        <v>99.9999</v>
      </c>
      <c r="AB39" s="69"/>
    </row>
    <row r="40" spans="2:29" ht="12.75">
      <c r="B40" s="19">
        <v>27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72"/>
      <c r="R40" s="71"/>
      <c r="S40" s="73"/>
      <c r="T40" s="71"/>
      <c r="U40" s="47"/>
      <c r="V40" s="47"/>
      <c r="W40" s="46"/>
      <c r="X40" s="46"/>
      <c r="Y40" s="18"/>
      <c r="AA40" s="98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72"/>
      <c r="R41" s="71"/>
      <c r="S41" s="73"/>
      <c r="T41" s="71"/>
      <c r="U41" s="47"/>
      <c r="V41" s="47"/>
      <c r="W41" s="46"/>
      <c r="X41" s="46"/>
      <c r="Y41" s="18"/>
      <c r="AA41" s="98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  <c r="Q42" s="72"/>
      <c r="R42" s="71"/>
      <c r="S42" s="73"/>
      <c r="T42" s="71"/>
      <c r="U42" s="47"/>
      <c r="V42" s="47"/>
      <c r="W42" s="46"/>
      <c r="X42" s="46"/>
      <c r="Y42" s="18"/>
      <c r="AA42" s="98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72"/>
      <c r="R43" s="71"/>
      <c r="S43" s="73"/>
      <c r="T43" s="71"/>
      <c r="U43" s="47"/>
      <c r="V43" s="47"/>
      <c r="W43" s="46"/>
      <c r="X43" s="46"/>
      <c r="Y43" s="18"/>
      <c r="AA43" s="98">
        <f t="shared" si="0"/>
        <v>0</v>
      </c>
      <c r="AB43" s="34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105</v>
      </c>
      <c r="Q46" s="13"/>
      <c r="R46" s="13"/>
      <c r="S46" s="13"/>
      <c r="T46" s="63"/>
      <c r="U46" s="64"/>
      <c r="V46" s="64"/>
      <c r="W46" s="119">
        <v>2016</v>
      </c>
      <c r="X46" s="119"/>
      <c r="Y46" s="65"/>
      <c r="AC46" s="66"/>
    </row>
    <row r="47" spans="4:29" s="1" customFormat="1" ht="12.75">
      <c r="D47" s="1" t="s">
        <v>27</v>
      </c>
      <c r="L47" s="2" t="s">
        <v>0</v>
      </c>
      <c r="O47" s="2"/>
      <c r="P47" s="67" t="s">
        <v>29</v>
      </c>
      <c r="Q47" s="67"/>
      <c r="T47" s="2"/>
      <c r="W47" s="2"/>
      <c r="X47" s="2" t="s">
        <v>16</v>
      </c>
      <c r="AC47" s="66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106</v>
      </c>
      <c r="Q48" s="13"/>
      <c r="R48" s="13"/>
      <c r="S48" s="13"/>
      <c r="T48" s="13"/>
      <c r="U48" s="64"/>
      <c r="V48" s="64"/>
      <c r="W48" s="119" t="s">
        <v>107</v>
      </c>
      <c r="X48" s="119"/>
      <c r="Y48" s="13"/>
      <c r="AC48" s="66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6"/>
    </row>
    <row r="53" spans="3:10" ht="12.75">
      <c r="C53" s="49"/>
      <c r="D53" s="41" t="s">
        <v>43</v>
      </c>
      <c r="E53" s="41"/>
      <c r="F53" s="41"/>
      <c r="G53" s="41"/>
      <c r="H53" s="41"/>
      <c r="I53" s="41"/>
      <c r="J53" s="41"/>
    </row>
  </sheetData>
  <sheetProtection/>
  <mergeCells count="31">
    <mergeCell ref="M11:M13"/>
    <mergeCell ref="C10:N10"/>
    <mergeCell ref="L11:L13"/>
    <mergeCell ref="O10:T10"/>
    <mergeCell ref="W48:X48"/>
    <mergeCell ref="W46:X46"/>
    <mergeCell ref="B10:B13"/>
    <mergeCell ref="O11:O13"/>
    <mergeCell ref="Q11:Q13"/>
    <mergeCell ref="R11:R13"/>
    <mergeCell ref="H11:H13"/>
    <mergeCell ref="B8:Y8"/>
    <mergeCell ref="P11:P13"/>
    <mergeCell ref="J11:J13"/>
    <mergeCell ref="E11:E13"/>
    <mergeCell ref="X10:X13"/>
    <mergeCell ref="C11:C13"/>
    <mergeCell ref="F11:F13"/>
    <mergeCell ref="I11:I13"/>
    <mergeCell ref="S11:S13"/>
    <mergeCell ref="N11:N13"/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7:Y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tabSelected="1" zoomScale="78" zoomScaleNormal="78" zoomScaleSheetLayoutView="80" zoomScalePageLayoutView="50" workbookViewId="0" topLeftCell="A62">
      <selection activeCell="W42" sqref="W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13" width="9.25390625" style="0" customWidth="1"/>
    <col min="14" max="14" width="9.75390625" style="0" customWidth="1"/>
    <col min="15" max="22" width="9.25390625" style="0" customWidth="1"/>
    <col min="23" max="23" width="14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80" customFormat="1" ht="12.75">
      <c r="B1" s="79" t="s">
        <v>30</v>
      </c>
      <c r="C1" s="79"/>
      <c r="D1" s="79"/>
      <c r="E1" s="79"/>
      <c r="F1" s="79"/>
      <c r="G1" s="79"/>
      <c r="Z1" s="81"/>
    </row>
    <row r="2" spans="2:26" s="80" customFormat="1" ht="12.75">
      <c r="B2" s="79" t="s">
        <v>31</v>
      </c>
      <c r="C2" s="79"/>
      <c r="D2" s="79"/>
      <c r="E2" s="79"/>
      <c r="F2" s="79"/>
      <c r="G2" s="79"/>
      <c r="V2" s="121" t="s">
        <v>95</v>
      </c>
      <c r="W2" s="121"/>
      <c r="Z2" s="81"/>
    </row>
    <row r="3" spans="2:26" s="80" customFormat="1" ht="12.75">
      <c r="B3" s="82" t="s">
        <v>52</v>
      </c>
      <c r="C3" s="82"/>
      <c r="D3" s="79"/>
      <c r="E3" s="79"/>
      <c r="F3" s="79"/>
      <c r="G3" s="79"/>
      <c r="I3" s="83"/>
      <c r="J3" s="83"/>
      <c r="K3" s="83"/>
      <c r="L3" s="83"/>
      <c r="M3" s="8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1"/>
    </row>
    <row r="4" spans="2:26" s="80" customFormat="1" ht="12.75">
      <c r="B4" s="79"/>
      <c r="C4" s="79"/>
      <c r="D4" s="79"/>
      <c r="E4" s="79"/>
      <c r="F4" s="79"/>
      <c r="G4" s="79"/>
      <c r="I4" s="83"/>
      <c r="J4" s="83"/>
      <c r="K4" s="83"/>
      <c r="L4" s="83"/>
      <c r="M4" s="8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1"/>
    </row>
    <row r="5" spans="3:26" s="80" customFormat="1" ht="15">
      <c r="C5" s="125" t="s">
        <v>36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  <c r="Z5" s="81"/>
    </row>
    <row r="6" spans="2:26" s="80" customFormat="1" ht="18" customHeight="1">
      <c r="B6" s="124" t="s">
        <v>54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24"/>
      <c r="Z6" s="81"/>
    </row>
    <row r="7" spans="2:26" s="80" customFormat="1" ht="18" customHeight="1">
      <c r="B7" s="124" t="s">
        <v>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23"/>
      <c r="Z7" s="81"/>
    </row>
    <row r="8" spans="2:26" s="80" customFormat="1" ht="18" customHeight="1">
      <c r="B8" s="135" t="s">
        <v>109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25"/>
      <c r="Z8" s="81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5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36" t="s">
        <v>41</v>
      </c>
      <c r="X10" s="137" t="s">
        <v>44</v>
      </c>
      <c r="Y10" s="26"/>
      <c r="Z10"/>
    </row>
    <row r="11" spans="2:26" ht="48.75" customHeight="1">
      <c r="B11" s="106"/>
      <c r="C11" s="104" t="s">
        <v>56</v>
      </c>
      <c r="D11" s="104" t="s">
        <v>60</v>
      </c>
      <c r="E11" s="141" t="s">
        <v>61</v>
      </c>
      <c r="F11" s="104" t="s">
        <v>62</v>
      </c>
      <c r="G11" s="104" t="s">
        <v>63</v>
      </c>
      <c r="H11" s="104" t="s">
        <v>64</v>
      </c>
      <c r="I11" s="104" t="s">
        <v>65</v>
      </c>
      <c r="J11" s="104" t="s">
        <v>66</v>
      </c>
      <c r="K11" s="104" t="s">
        <v>67</v>
      </c>
      <c r="L11" s="105" t="s">
        <v>68</v>
      </c>
      <c r="M11" s="132" t="s">
        <v>94</v>
      </c>
      <c r="N11" s="105" t="s">
        <v>69</v>
      </c>
      <c r="O11" s="105" t="s">
        <v>70</v>
      </c>
      <c r="P11" s="129" t="s">
        <v>71</v>
      </c>
      <c r="Q11" s="105" t="s">
        <v>72</v>
      </c>
      <c r="R11" s="132" t="s">
        <v>102</v>
      </c>
      <c r="S11" s="105" t="s">
        <v>76</v>
      </c>
      <c r="T11" s="105" t="s">
        <v>75</v>
      </c>
      <c r="U11" s="105" t="s">
        <v>77</v>
      </c>
      <c r="V11" s="129" t="s">
        <v>78</v>
      </c>
      <c r="W11" s="136"/>
      <c r="X11" s="138"/>
      <c r="Y11" s="26"/>
      <c r="Z11"/>
    </row>
    <row r="12" spans="2:26" ht="15.75" customHeight="1">
      <c r="B12" s="106"/>
      <c r="C12" s="104"/>
      <c r="D12" s="104"/>
      <c r="E12" s="141"/>
      <c r="F12" s="104"/>
      <c r="G12" s="104"/>
      <c r="H12" s="104"/>
      <c r="I12" s="104"/>
      <c r="J12" s="104"/>
      <c r="K12" s="104"/>
      <c r="L12" s="106"/>
      <c r="M12" s="133"/>
      <c r="N12" s="106"/>
      <c r="O12" s="106"/>
      <c r="P12" s="130"/>
      <c r="Q12" s="106"/>
      <c r="R12" s="133"/>
      <c r="S12" s="106"/>
      <c r="T12" s="106"/>
      <c r="U12" s="106"/>
      <c r="V12" s="130"/>
      <c r="W12" s="136"/>
      <c r="X12" s="138"/>
      <c r="Y12" s="26"/>
      <c r="Z12"/>
    </row>
    <row r="13" spans="2:26" ht="36" customHeight="1">
      <c r="B13" s="120"/>
      <c r="C13" s="104"/>
      <c r="D13" s="104"/>
      <c r="E13" s="141"/>
      <c r="F13" s="104"/>
      <c r="G13" s="104"/>
      <c r="H13" s="104"/>
      <c r="I13" s="104"/>
      <c r="J13" s="104"/>
      <c r="K13" s="104"/>
      <c r="L13" s="107"/>
      <c r="M13" s="134"/>
      <c r="N13" s="107"/>
      <c r="O13" s="107"/>
      <c r="P13" s="131"/>
      <c r="Q13" s="107"/>
      <c r="R13" s="134"/>
      <c r="S13" s="107"/>
      <c r="T13" s="107"/>
      <c r="U13" s="107"/>
      <c r="V13" s="131"/>
      <c r="W13" s="136"/>
      <c r="X13" s="139"/>
      <c r="Y13" s="26"/>
      <c r="Z13"/>
    </row>
    <row r="14" spans="2:27" ht="15.75" customHeight="1">
      <c r="B14" s="17">
        <v>1</v>
      </c>
      <c r="C14" s="101">
        <v>6528.85</v>
      </c>
      <c r="D14" s="101">
        <v>18101.75</v>
      </c>
      <c r="E14" s="101">
        <v>3348.21</v>
      </c>
      <c r="F14" s="101">
        <v>5308.82</v>
      </c>
      <c r="G14" s="101">
        <v>190.86</v>
      </c>
      <c r="H14" s="101">
        <v>10480.97</v>
      </c>
      <c r="I14" s="101">
        <v>671.19</v>
      </c>
      <c r="J14" s="101">
        <v>21115.78</v>
      </c>
      <c r="K14" s="101">
        <v>316.04</v>
      </c>
      <c r="L14" s="101">
        <v>938.64</v>
      </c>
      <c r="M14" s="101">
        <v>351.26</v>
      </c>
      <c r="N14" s="102">
        <v>167278.4</v>
      </c>
      <c r="O14" s="101">
        <v>808.29</v>
      </c>
      <c r="P14" s="101">
        <v>662.17</v>
      </c>
      <c r="Q14" s="101">
        <v>8729.73</v>
      </c>
      <c r="R14" s="101">
        <v>396.35</v>
      </c>
      <c r="S14" s="101">
        <v>584.94</v>
      </c>
      <c r="T14" s="101">
        <v>430.5</v>
      </c>
      <c r="U14" s="101">
        <v>27709.19</v>
      </c>
      <c r="V14" s="101">
        <v>473.11</v>
      </c>
      <c r="W14" s="37">
        <f aca="true" t="shared" si="0" ref="W14:W43">SUM(C14:V14)</f>
        <v>274425.05</v>
      </c>
      <c r="X14" s="50">
        <v>34.91</v>
      </c>
      <c r="Y14" s="27"/>
      <c r="Z14" s="142" t="s">
        <v>45</v>
      </c>
      <c r="AA14" s="142"/>
    </row>
    <row r="15" spans="2:27" ht="15.75">
      <c r="B15" s="17">
        <v>2</v>
      </c>
      <c r="C15" s="101">
        <v>6101.62</v>
      </c>
      <c r="D15" s="101">
        <v>63071.26</v>
      </c>
      <c r="E15" s="101">
        <v>2197.53</v>
      </c>
      <c r="F15" s="101">
        <v>5442.45</v>
      </c>
      <c r="G15" s="101">
        <v>183.62</v>
      </c>
      <c r="H15" s="101">
        <v>9981.29</v>
      </c>
      <c r="I15" s="101">
        <v>689.53</v>
      </c>
      <c r="J15" s="101">
        <v>23345.08</v>
      </c>
      <c r="K15" s="101">
        <v>331.76</v>
      </c>
      <c r="L15" s="101">
        <v>972.56</v>
      </c>
      <c r="M15" s="101">
        <v>239.31</v>
      </c>
      <c r="N15" s="102">
        <v>145050.8</v>
      </c>
      <c r="O15" s="101">
        <v>822.93</v>
      </c>
      <c r="P15" s="101">
        <v>665.13</v>
      </c>
      <c r="Q15" s="101">
        <v>10537.48</v>
      </c>
      <c r="R15" s="101">
        <v>363.47</v>
      </c>
      <c r="S15" s="101">
        <v>550.02</v>
      </c>
      <c r="T15" s="101">
        <v>435.49</v>
      </c>
      <c r="U15" s="101">
        <v>23498.49</v>
      </c>
      <c r="V15" s="101">
        <v>485.45</v>
      </c>
      <c r="W15" s="37">
        <f t="shared" si="0"/>
        <v>294965.26999999996</v>
      </c>
      <c r="X15" s="35">
        <f>IF(Паспорт!P15&gt;0,Паспорт!P15,X14)</f>
        <v>34.91</v>
      </c>
      <c r="Y15" s="27"/>
      <c r="Z15" s="142"/>
      <c r="AA15" s="142"/>
    </row>
    <row r="16" spans="2:27" ht="15.75">
      <c r="B16" s="17">
        <v>3</v>
      </c>
      <c r="C16" s="101">
        <v>6006.91</v>
      </c>
      <c r="D16" s="101">
        <v>38541.77</v>
      </c>
      <c r="E16" s="101">
        <v>4269.06</v>
      </c>
      <c r="F16" s="101">
        <v>5437.89</v>
      </c>
      <c r="G16" s="101">
        <v>0</v>
      </c>
      <c r="H16" s="101">
        <v>9274.5</v>
      </c>
      <c r="I16" s="101">
        <v>700.43</v>
      </c>
      <c r="J16" s="101">
        <v>15134.44</v>
      </c>
      <c r="K16" s="101">
        <v>330.17</v>
      </c>
      <c r="L16" s="101">
        <v>997.49</v>
      </c>
      <c r="M16" s="101">
        <v>317.11</v>
      </c>
      <c r="N16" s="102">
        <v>137314.9</v>
      </c>
      <c r="O16" s="101">
        <v>785.33</v>
      </c>
      <c r="P16" s="101">
        <v>749.11</v>
      </c>
      <c r="Q16" s="101">
        <v>9026</v>
      </c>
      <c r="R16" s="101">
        <v>337.15</v>
      </c>
      <c r="S16" s="101">
        <v>570.61</v>
      </c>
      <c r="T16" s="101">
        <v>424.19</v>
      </c>
      <c r="U16" s="101">
        <v>18365.96</v>
      </c>
      <c r="V16" s="101">
        <v>466.16</v>
      </c>
      <c r="W16" s="37">
        <f t="shared" si="0"/>
        <v>249049.17999999993</v>
      </c>
      <c r="X16" s="35">
        <f>IF(Паспорт!P16&gt;0,Паспорт!P16,X15)</f>
        <v>34.91</v>
      </c>
      <c r="Y16" s="27"/>
      <c r="Z16" s="142"/>
      <c r="AA16" s="142"/>
    </row>
    <row r="17" spans="2:27" ht="15.75">
      <c r="B17" s="17">
        <v>4</v>
      </c>
      <c r="C17" s="101">
        <v>6161.63</v>
      </c>
      <c r="D17" s="101">
        <v>408.25</v>
      </c>
      <c r="E17" s="101">
        <v>10546.09</v>
      </c>
      <c r="F17" s="101">
        <v>5204.41</v>
      </c>
      <c r="G17" s="101">
        <v>0</v>
      </c>
      <c r="H17" s="101">
        <v>9169.13</v>
      </c>
      <c r="I17" s="101">
        <v>647.5</v>
      </c>
      <c r="J17" s="101">
        <v>16369.96</v>
      </c>
      <c r="K17" s="101">
        <v>316.42</v>
      </c>
      <c r="L17" s="101">
        <v>945.39</v>
      </c>
      <c r="M17" s="101">
        <v>305.92</v>
      </c>
      <c r="N17" s="102">
        <v>158248.6</v>
      </c>
      <c r="O17" s="101">
        <v>788.58</v>
      </c>
      <c r="P17" s="101">
        <v>587.41</v>
      </c>
      <c r="Q17" s="101">
        <v>8526.01</v>
      </c>
      <c r="R17" s="101">
        <v>280.6</v>
      </c>
      <c r="S17" s="101">
        <v>562.17</v>
      </c>
      <c r="T17" s="101">
        <v>416.97</v>
      </c>
      <c r="U17" s="101">
        <v>16454.1</v>
      </c>
      <c r="V17" s="101">
        <v>450.3</v>
      </c>
      <c r="W17" s="37">
        <f t="shared" si="0"/>
        <v>236389.44</v>
      </c>
      <c r="X17" s="35">
        <f>IF(Паспорт!P17&gt;0,Паспорт!P17,X16)</f>
        <v>34.873</v>
      </c>
      <c r="Y17" s="27"/>
      <c r="Z17" s="142"/>
      <c r="AA17" s="142"/>
    </row>
    <row r="18" spans="2:27" ht="15.75">
      <c r="B18" s="17">
        <v>5</v>
      </c>
      <c r="C18" s="101">
        <v>6530.07</v>
      </c>
      <c r="D18" s="101">
        <v>346.32</v>
      </c>
      <c r="E18" s="101">
        <v>7824.59</v>
      </c>
      <c r="F18" s="101">
        <v>5411.22</v>
      </c>
      <c r="G18" s="101">
        <v>0</v>
      </c>
      <c r="H18" s="101">
        <v>9094.92</v>
      </c>
      <c r="I18" s="101">
        <v>675.32</v>
      </c>
      <c r="J18" s="101">
        <v>14241.19</v>
      </c>
      <c r="K18" s="101">
        <v>309.34</v>
      </c>
      <c r="L18" s="101">
        <v>842.74</v>
      </c>
      <c r="M18" s="101">
        <v>307.79</v>
      </c>
      <c r="N18" s="102">
        <v>164035.4</v>
      </c>
      <c r="O18" s="101">
        <v>772.9</v>
      </c>
      <c r="P18" s="101">
        <v>703.15</v>
      </c>
      <c r="Q18" s="101">
        <v>9272.98</v>
      </c>
      <c r="R18" s="101">
        <v>334.13</v>
      </c>
      <c r="S18" s="101">
        <v>555.83</v>
      </c>
      <c r="T18" s="101">
        <v>434.48</v>
      </c>
      <c r="U18" s="101">
        <v>16914.05</v>
      </c>
      <c r="V18" s="101">
        <v>469.28</v>
      </c>
      <c r="W18" s="37">
        <f t="shared" si="0"/>
        <v>239075.69999999998</v>
      </c>
      <c r="X18" s="35">
        <f>IF(Паспорт!P18&gt;0,Паспорт!P18,X17)</f>
        <v>34.873</v>
      </c>
      <c r="Y18" s="27"/>
      <c r="Z18" s="142"/>
      <c r="AA18" s="142"/>
    </row>
    <row r="19" spans="2:27" ht="15.75" customHeight="1">
      <c r="B19" s="17">
        <v>6</v>
      </c>
      <c r="C19" s="101">
        <v>6536.4</v>
      </c>
      <c r="D19" s="101">
        <v>350.34</v>
      </c>
      <c r="E19" s="101">
        <v>9407.13</v>
      </c>
      <c r="F19" s="101">
        <v>5344.53</v>
      </c>
      <c r="G19" s="101">
        <v>0</v>
      </c>
      <c r="H19" s="101">
        <v>9284.02</v>
      </c>
      <c r="I19" s="101">
        <v>667.24</v>
      </c>
      <c r="J19" s="101">
        <v>14312.66</v>
      </c>
      <c r="K19" s="101">
        <v>321.54</v>
      </c>
      <c r="L19" s="101">
        <v>833.33</v>
      </c>
      <c r="M19" s="101">
        <v>292.45</v>
      </c>
      <c r="N19" s="102">
        <v>171430.1</v>
      </c>
      <c r="O19" s="101">
        <v>795.66</v>
      </c>
      <c r="P19" s="101">
        <v>687.35</v>
      </c>
      <c r="Q19" s="101">
        <v>7634.13</v>
      </c>
      <c r="R19" s="101">
        <v>335.36</v>
      </c>
      <c r="S19" s="101">
        <v>559.91</v>
      </c>
      <c r="T19" s="101">
        <v>423.77</v>
      </c>
      <c r="U19" s="101">
        <v>21057.41</v>
      </c>
      <c r="V19" s="101">
        <v>475.19</v>
      </c>
      <c r="W19" s="37">
        <f t="shared" si="0"/>
        <v>250748.52</v>
      </c>
      <c r="X19" s="35">
        <f>IF(Паспорт!P19&gt;0,Паспорт!P19,X18)</f>
        <v>34.873</v>
      </c>
      <c r="Y19" s="27"/>
      <c r="Z19" s="142"/>
      <c r="AA19" s="142"/>
    </row>
    <row r="20" spans="2:27" ht="15.75">
      <c r="B20" s="17">
        <v>7</v>
      </c>
      <c r="C20" s="101">
        <v>6610.3</v>
      </c>
      <c r="D20" s="101">
        <v>383.93</v>
      </c>
      <c r="E20" s="101">
        <v>9647.58</v>
      </c>
      <c r="F20" s="101">
        <v>5239.56</v>
      </c>
      <c r="G20" s="101">
        <v>0</v>
      </c>
      <c r="H20" s="101">
        <v>9792.81</v>
      </c>
      <c r="I20" s="101">
        <v>662.8</v>
      </c>
      <c r="J20" s="101">
        <v>15086.08</v>
      </c>
      <c r="K20" s="101">
        <v>308.74</v>
      </c>
      <c r="L20" s="101">
        <v>998.08</v>
      </c>
      <c r="M20" s="101">
        <v>281.03</v>
      </c>
      <c r="N20" s="102">
        <v>168355.3</v>
      </c>
      <c r="O20" s="101">
        <v>790.78</v>
      </c>
      <c r="P20" s="101">
        <v>667.07</v>
      </c>
      <c r="Q20" s="101">
        <v>7380.81</v>
      </c>
      <c r="R20" s="101">
        <v>313.48</v>
      </c>
      <c r="S20" s="101">
        <v>567.54</v>
      </c>
      <c r="T20" s="101">
        <v>423.18</v>
      </c>
      <c r="U20" s="101">
        <v>16447.31</v>
      </c>
      <c r="V20" s="101">
        <v>483.55</v>
      </c>
      <c r="W20" s="37">
        <f t="shared" si="0"/>
        <v>244439.93</v>
      </c>
      <c r="X20" s="35">
        <f>IF(Паспорт!P20&gt;0,Паспорт!P20,X19)</f>
        <v>34.873</v>
      </c>
      <c r="Y20" s="27"/>
      <c r="Z20" s="142"/>
      <c r="AA20" s="142"/>
    </row>
    <row r="21" spans="2:27" ht="15.75">
      <c r="B21" s="17">
        <v>8</v>
      </c>
      <c r="C21" s="101">
        <v>6826.26</v>
      </c>
      <c r="D21" s="101">
        <v>363.84</v>
      </c>
      <c r="E21" s="101">
        <v>9999.8</v>
      </c>
      <c r="F21" s="101">
        <v>5571.71</v>
      </c>
      <c r="G21" s="101">
        <v>0</v>
      </c>
      <c r="H21" s="101">
        <v>10229.14</v>
      </c>
      <c r="I21" s="101">
        <v>681.99</v>
      </c>
      <c r="J21" s="101">
        <v>15586.87</v>
      </c>
      <c r="K21" s="101">
        <v>333.03</v>
      </c>
      <c r="L21" s="101">
        <v>960.84</v>
      </c>
      <c r="M21" s="101">
        <v>462.06</v>
      </c>
      <c r="N21" s="102">
        <v>168732.2</v>
      </c>
      <c r="O21" s="101">
        <v>816.65</v>
      </c>
      <c r="P21" s="101">
        <v>687.93</v>
      </c>
      <c r="Q21" s="101">
        <v>9907.44</v>
      </c>
      <c r="R21" s="101">
        <v>371.26</v>
      </c>
      <c r="S21" s="101">
        <v>591.31</v>
      </c>
      <c r="T21" s="101">
        <v>428.26</v>
      </c>
      <c r="U21" s="101">
        <v>17158.25</v>
      </c>
      <c r="V21" s="101">
        <v>497.82</v>
      </c>
      <c r="W21" s="37">
        <f t="shared" si="0"/>
        <v>250206.66</v>
      </c>
      <c r="X21" s="35">
        <f>IF(Паспорт!P21&gt;0,Паспорт!P21,X20)</f>
        <v>34.873</v>
      </c>
      <c r="Y21" s="27"/>
      <c r="Z21" s="142"/>
      <c r="AA21" s="142"/>
    </row>
    <row r="22" spans="2:26" ht="15" customHeight="1">
      <c r="B22" s="17">
        <v>9</v>
      </c>
      <c r="C22" s="101">
        <v>6287.95</v>
      </c>
      <c r="D22" s="101">
        <v>436.58</v>
      </c>
      <c r="E22" s="101">
        <v>8344.65</v>
      </c>
      <c r="F22" s="101">
        <v>5711.81</v>
      </c>
      <c r="G22" s="101">
        <v>0</v>
      </c>
      <c r="H22" s="101">
        <v>9874.32</v>
      </c>
      <c r="I22" s="101">
        <v>676.05</v>
      </c>
      <c r="J22" s="101">
        <v>15894.33</v>
      </c>
      <c r="K22" s="101">
        <v>343.27</v>
      </c>
      <c r="L22" s="101">
        <v>1047.22</v>
      </c>
      <c r="M22" s="101">
        <v>251.89</v>
      </c>
      <c r="N22" s="102">
        <v>149168.8</v>
      </c>
      <c r="O22" s="101">
        <v>827.16</v>
      </c>
      <c r="P22" s="101">
        <v>712.83</v>
      </c>
      <c r="Q22" s="101">
        <v>8245.6</v>
      </c>
      <c r="R22" s="101">
        <v>345.58</v>
      </c>
      <c r="S22" s="101">
        <v>611.42</v>
      </c>
      <c r="T22" s="101">
        <v>437.51</v>
      </c>
      <c r="U22" s="101">
        <v>16945.34</v>
      </c>
      <c r="V22" s="101">
        <v>542.66</v>
      </c>
      <c r="W22" s="37">
        <f t="shared" si="0"/>
        <v>226704.97</v>
      </c>
      <c r="X22" s="35">
        <f>IF(Паспорт!P22&gt;0,Паспорт!P22,X21)</f>
        <v>34.873</v>
      </c>
      <c r="Y22" s="27"/>
      <c r="Z22" s="33"/>
    </row>
    <row r="23" spans="2:26" ht="15.75">
      <c r="B23" s="17">
        <v>10</v>
      </c>
      <c r="C23" s="101">
        <v>6707.73</v>
      </c>
      <c r="D23" s="101">
        <v>27600.84</v>
      </c>
      <c r="E23" s="101">
        <v>8465.34</v>
      </c>
      <c r="F23" s="101">
        <v>5749.31</v>
      </c>
      <c r="G23" s="101">
        <v>0</v>
      </c>
      <c r="H23" s="101">
        <v>9993.98</v>
      </c>
      <c r="I23" s="101">
        <v>733.75</v>
      </c>
      <c r="J23" s="101">
        <v>14378.85</v>
      </c>
      <c r="K23" s="101">
        <v>349.04</v>
      </c>
      <c r="L23" s="101">
        <v>1062.74</v>
      </c>
      <c r="M23" s="101">
        <v>259.94</v>
      </c>
      <c r="N23" s="102">
        <v>150360.3</v>
      </c>
      <c r="O23" s="101">
        <v>853.42</v>
      </c>
      <c r="P23" s="101">
        <v>763.28</v>
      </c>
      <c r="Q23" s="101">
        <v>9098.41</v>
      </c>
      <c r="R23" s="101">
        <v>355.55</v>
      </c>
      <c r="S23" s="101">
        <v>615.17</v>
      </c>
      <c r="T23" s="101">
        <v>444.9</v>
      </c>
      <c r="U23" s="101">
        <v>17223.95</v>
      </c>
      <c r="V23" s="101">
        <v>509.58</v>
      </c>
      <c r="W23" s="37">
        <f t="shared" si="0"/>
        <v>255526.08000000002</v>
      </c>
      <c r="X23" s="35">
        <f>IF(Паспорт!P23&gt;0,Паспорт!P23,X22)</f>
        <v>34.873</v>
      </c>
      <c r="Y23" s="27"/>
      <c r="Z23" s="33"/>
    </row>
    <row r="24" spans="2:26" ht="15.75">
      <c r="B24" s="17">
        <v>11</v>
      </c>
      <c r="C24" s="101">
        <v>6532.22</v>
      </c>
      <c r="D24" s="101">
        <v>411.31</v>
      </c>
      <c r="E24" s="101">
        <v>8359.7</v>
      </c>
      <c r="F24" s="101">
        <v>5592.3</v>
      </c>
      <c r="G24" s="101">
        <v>0</v>
      </c>
      <c r="H24" s="101">
        <v>9535.45</v>
      </c>
      <c r="I24" s="101">
        <v>694.72</v>
      </c>
      <c r="J24" s="101">
        <v>15325.38</v>
      </c>
      <c r="K24" s="101">
        <v>363.89</v>
      </c>
      <c r="L24" s="101">
        <v>1017.7</v>
      </c>
      <c r="M24" s="101">
        <v>444.53</v>
      </c>
      <c r="N24" s="102">
        <v>229066.1</v>
      </c>
      <c r="O24" s="101">
        <v>826.6</v>
      </c>
      <c r="P24" s="101">
        <v>680.64</v>
      </c>
      <c r="Q24" s="101">
        <v>10566.44</v>
      </c>
      <c r="R24" s="101">
        <v>352.57</v>
      </c>
      <c r="S24" s="101">
        <v>595.58</v>
      </c>
      <c r="T24" s="101">
        <v>440.79</v>
      </c>
      <c r="U24" s="101">
        <v>18560.87</v>
      </c>
      <c r="V24" s="101">
        <v>516.37</v>
      </c>
      <c r="W24" s="37">
        <f t="shared" si="0"/>
        <v>309883.16</v>
      </c>
      <c r="X24" s="35">
        <f>IF(Паспорт!P24&gt;0,Паспорт!P24,X23)</f>
        <v>34.873</v>
      </c>
      <c r="Y24" s="27"/>
      <c r="Z24" s="33"/>
    </row>
    <row r="25" spans="2:26" ht="15.75">
      <c r="B25" s="17">
        <v>12</v>
      </c>
      <c r="C25" s="101">
        <v>6192.93</v>
      </c>
      <c r="D25" s="101">
        <v>540.16</v>
      </c>
      <c r="E25" s="101">
        <v>8143.25</v>
      </c>
      <c r="F25" s="101">
        <v>5326.12</v>
      </c>
      <c r="G25" s="101">
        <v>0</v>
      </c>
      <c r="H25" s="101">
        <v>9295.03</v>
      </c>
      <c r="I25" s="101">
        <v>669.77</v>
      </c>
      <c r="J25" s="101">
        <v>16280.15</v>
      </c>
      <c r="K25" s="101">
        <v>330.9</v>
      </c>
      <c r="L25" s="101">
        <v>972.57</v>
      </c>
      <c r="M25" s="101">
        <v>295.45</v>
      </c>
      <c r="N25" s="102">
        <v>252125.1</v>
      </c>
      <c r="O25" s="101">
        <v>774.92</v>
      </c>
      <c r="P25" s="101">
        <v>657.12</v>
      </c>
      <c r="Q25" s="101">
        <v>9452.12</v>
      </c>
      <c r="R25" s="101">
        <v>287.36</v>
      </c>
      <c r="S25" s="101">
        <v>520.68</v>
      </c>
      <c r="T25" s="101">
        <v>435.84</v>
      </c>
      <c r="U25" s="101">
        <v>16909.03</v>
      </c>
      <c r="V25" s="101">
        <v>474.12</v>
      </c>
      <c r="W25" s="37">
        <f t="shared" si="0"/>
        <v>329682.62</v>
      </c>
      <c r="X25" s="35">
        <f>IF(Паспорт!P25&gt;0,Паспорт!P25,X24)</f>
        <v>34.9406</v>
      </c>
      <c r="Y25" s="27"/>
      <c r="Z25" s="33"/>
    </row>
    <row r="26" spans="2:26" ht="15.75">
      <c r="B26" s="17">
        <v>13</v>
      </c>
      <c r="C26" s="101">
        <v>6755.5</v>
      </c>
      <c r="D26" s="101">
        <v>151.36</v>
      </c>
      <c r="E26" s="101">
        <v>8122.5</v>
      </c>
      <c r="F26" s="101">
        <v>5499.3</v>
      </c>
      <c r="G26" s="101">
        <v>0</v>
      </c>
      <c r="H26" s="101">
        <v>8909.7</v>
      </c>
      <c r="I26" s="101">
        <v>641.84</v>
      </c>
      <c r="J26" s="101">
        <v>13975.87</v>
      </c>
      <c r="K26" s="101">
        <v>332.8</v>
      </c>
      <c r="L26" s="101">
        <v>918.13</v>
      </c>
      <c r="M26" s="101">
        <v>226.63</v>
      </c>
      <c r="N26" s="102">
        <v>248317.1</v>
      </c>
      <c r="O26" s="101">
        <v>794.42</v>
      </c>
      <c r="P26" s="101">
        <v>603.44</v>
      </c>
      <c r="Q26" s="101">
        <v>8994.96</v>
      </c>
      <c r="R26" s="101">
        <v>314.03</v>
      </c>
      <c r="S26" s="101">
        <v>547.78</v>
      </c>
      <c r="T26" s="101">
        <v>441.25</v>
      </c>
      <c r="U26" s="101">
        <v>16461.55</v>
      </c>
      <c r="V26" s="101">
        <v>451.79</v>
      </c>
      <c r="W26" s="37">
        <f t="shared" si="0"/>
        <v>322459.95</v>
      </c>
      <c r="X26" s="35">
        <f>IF(Паспорт!P26&gt;0,Паспорт!P26,X25)</f>
        <v>34.9406</v>
      </c>
      <c r="Y26" s="27"/>
      <c r="Z26" s="33"/>
    </row>
    <row r="27" spans="2:26" ht="15.75">
      <c r="B27" s="17">
        <v>14</v>
      </c>
      <c r="C27" s="101">
        <v>6109.96</v>
      </c>
      <c r="D27" s="101">
        <v>282.23</v>
      </c>
      <c r="E27" s="101">
        <v>9076.63</v>
      </c>
      <c r="F27" s="101">
        <v>5336.75</v>
      </c>
      <c r="G27" s="101">
        <v>0</v>
      </c>
      <c r="H27" s="101">
        <v>8540.96</v>
      </c>
      <c r="I27" s="101">
        <v>669.15</v>
      </c>
      <c r="J27" s="101">
        <v>16092.67</v>
      </c>
      <c r="K27" s="101">
        <v>298.77</v>
      </c>
      <c r="L27" s="101">
        <v>931.57</v>
      </c>
      <c r="M27" s="101">
        <v>225.47</v>
      </c>
      <c r="N27" s="102">
        <v>221484</v>
      </c>
      <c r="O27" s="101">
        <v>787.59</v>
      </c>
      <c r="P27" s="101">
        <v>596.52</v>
      </c>
      <c r="Q27" s="101">
        <v>10623.75</v>
      </c>
      <c r="R27" s="101">
        <v>270.62</v>
      </c>
      <c r="S27" s="101">
        <v>529.94</v>
      </c>
      <c r="T27" s="101">
        <v>429.02</v>
      </c>
      <c r="U27" s="101">
        <v>16235.63</v>
      </c>
      <c r="V27" s="101">
        <v>459.91</v>
      </c>
      <c r="W27" s="37">
        <f t="shared" si="0"/>
        <v>298981.14</v>
      </c>
      <c r="X27" s="35">
        <f>IF(Паспорт!P27&gt;0,Паспорт!P27,X26)</f>
        <v>34.9406</v>
      </c>
      <c r="Y27" s="27"/>
      <c r="Z27" s="33"/>
    </row>
    <row r="28" spans="2:26" ht="15.75">
      <c r="B28" s="17">
        <v>15</v>
      </c>
      <c r="C28" s="101">
        <v>6155.64</v>
      </c>
      <c r="D28" s="101">
        <v>317.66</v>
      </c>
      <c r="E28" s="101">
        <v>9199.74</v>
      </c>
      <c r="F28" s="101">
        <v>5175.55</v>
      </c>
      <c r="G28" s="101">
        <v>0</v>
      </c>
      <c r="H28" s="101">
        <v>9023.84</v>
      </c>
      <c r="I28" s="101">
        <v>666.35</v>
      </c>
      <c r="J28" s="101">
        <v>16348.48</v>
      </c>
      <c r="K28" s="101">
        <v>304.54</v>
      </c>
      <c r="L28" s="101">
        <v>903.05</v>
      </c>
      <c r="M28" s="101">
        <v>320.57</v>
      </c>
      <c r="N28" s="102">
        <v>199654.9</v>
      </c>
      <c r="O28" s="101">
        <v>753.67</v>
      </c>
      <c r="P28" s="101">
        <v>601.97</v>
      </c>
      <c r="Q28" s="101">
        <v>8384.95</v>
      </c>
      <c r="R28" s="101">
        <v>296.75</v>
      </c>
      <c r="S28" s="101">
        <v>539.29</v>
      </c>
      <c r="T28" s="101">
        <v>423.58</v>
      </c>
      <c r="U28" s="101">
        <v>15995.37</v>
      </c>
      <c r="V28" s="101">
        <v>442.55</v>
      </c>
      <c r="W28" s="37">
        <f t="shared" si="0"/>
        <v>275508.45</v>
      </c>
      <c r="X28" s="35">
        <f>IF(Паспорт!P28&gt;0,Паспорт!P28,X27)</f>
        <v>34.9406</v>
      </c>
      <c r="Y28" s="27"/>
      <c r="Z28" s="33"/>
    </row>
    <row r="29" spans="2:26" ht="15.75">
      <c r="B29" s="19">
        <v>16</v>
      </c>
      <c r="C29" s="101">
        <v>5776.63</v>
      </c>
      <c r="D29" s="101">
        <v>31183.3</v>
      </c>
      <c r="E29" s="101">
        <v>8208.57</v>
      </c>
      <c r="F29" s="101">
        <v>5318.69</v>
      </c>
      <c r="G29" s="101">
        <v>0</v>
      </c>
      <c r="H29" s="101">
        <v>8709.28</v>
      </c>
      <c r="I29" s="101">
        <v>623.85</v>
      </c>
      <c r="J29" s="101">
        <v>16832.35</v>
      </c>
      <c r="K29" s="101">
        <v>315.14</v>
      </c>
      <c r="L29" s="101">
        <v>917.04</v>
      </c>
      <c r="M29" s="101">
        <v>337.92</v>
      </c>
      <c r="N29" s="102">
        <v>164392</v>
      </c>
      <c r="O29" s="101">
        <v>767.38</v>
      </c>
      <c r="P29" s="101">
        <v>584.2</v>
      </c>
      <c r="Q29" s="101">
        <v>9304.79</v>
      </c>
      <c r="R29" s="101">
        <v>255.42</v>
      </c>
      <c r="S29" s="101">
        <v>521.63</v>
      </c>
      <c r="T29" s="101">
        <v>429.14</v>
      </c>
      <c r="U29" s="101">
        <v>15124.58</v>
      </c>
      <c r="V29" s="101">
        <v>444.65</v>
      </c>
      <c r="W29" s="37">
        <f t="shared" si="0"/>
        <v>270046.56000000006</v>
      </c>
      <c r="X29" s="35">
        <f>IF(Паспорт!P29&gt;0,Паспорт!P29,X28)</f>
        <v>34.9406</v>
      </c>
      <c r="Y29" s="27"/>
      <c r="Z29" s="33"/>
    </row>
    <row r="30" spans="2:26" ht="15.75">
      <c r="B30" s="19">
        <v>17</v>
      </c>
      <c r="C30" s="101">
        <v>5719.83</v>
      </c>
      <c r="D30" s="101">
        <v>57401.89</v>
      </c>
      <c r="E30" s="101">
        <v>8236.36</v>
      </c>
      <c r="F30" s="101">
        <v>5115.1</v>
      </c>
      <c r="G30" s="101">
        <v>0</v>
      </c>
      <c r="H30" s="101">
        <v>8481.95</v>
      </c>
      <c r="I30" s="101">
        <v>659.47</v>
      </c>
      <c r="J30" s="101">
        <v>12168.04</v>
      </c>
      <c r="K30" s="101">
        <v>295.8</v>
      </c>
      <c r="L30" s="101">
        <v>703.86</v>
      </c>
      <c r="M30" s="101">
        <v>282.03</v>
      </c>
      <c r="N30" s="102">
        <v>134008.3</v>
      </c>
      <c r="O30" s="101">
        <v>778.57</v>
      </c>
      <c r="P30" s="101">
        <v>530.25</v>
      </c>
      <c r="Q30" s="101">
        <v>10596.93</v>
      </c>
      <c r="R30" s="101">
        <v>230.76</v>
      </c>
      <c r="S30" s="101">
        <v>486.24</v>
      </c>
      <c r="T30" s="101">
        <v>419.39</v>
      </c>
      <c r="U30" s="101">
        <v>15357.03</v>
      </c>
      <c r="V30" s="101">
        <v>435.41</v>
      </c>
      <c r="W30" s="37">
        <f t="shared" si="0"/>
        <v>261907.21000000002</v>
      </c>
      <c r="X30" s="35">
        <f>IF(Паспорт!P30&gt;0,Паспорт!P30,X29)</f>
        <v>34.9406</v>
      </c>
      <c r="Y30" s="27"/>
      <c r="Z30" s="33"/>
    </row>
    <row r="31" spans="2:26" ht="15.75">
      <c r="B31" s="19">
        <v>18</v>
      </c>
      <c r="C31" s="101">
        <v>5988.97</v>
      </c>
      <c r="D31" s="101">
        <v>27726.98</v>
      </c>
      <c r="E31" s="101">
        <v>9962.94</v>
      </c>
      <c r="F31" s="101">
        <v>5075.24</v>
      </c>
      <c r="G31" s="101">
        <v>0</v>
      </c>
      <c r="H31" s="101">
        <v>8180.07</v>
      </c>
      <c r="I31" s="101">
        <v>548.71</v>
      </c>
      <c r="J31" s="101">
        <v>11203.34</v>
      </c>
      <c r="K31" s="101">
        <v>291.7</v>
      </c>
      <c r="L31" s="101">
        <v>946.99</v>
      </c>
      <c r="M31" s="101">
        <v>116.82</v>
      </c>
      <c r="N31" s="102">
        <v>155281.2</v>
      </c>
      <c r="O31" s="101">
        <v>692.18</v>
      </c>
      <c r="P31" s="101">
        <v>441.24</v>
      </c>
      <c r="Q31" s="101">
        <v>9694.45</v>
      </c>
      <c r="R31" s="101">
        <v>242.85</v>
      </c>
      <c r="S31" s="101">
        <v>497.51</v>
      </c>
      <c r="T31" s="101">
        <v>410.69</v>
      </c>
      <c r="U31" s="101">
        <v>16474.12</v>
      </c>
      <c r="V31" s="101">
        <v>375.33</v>
      </c>
      <c r="W31" s="37">
        <f t="shared" si="0"/>
        <v>254151.33000000002</v>
      </c>
      <c r="X31" s="35">
        <f>IF(Паспорт!P31&gt;0,Паспорт!P31,X30)</f>
        <v>34.9406</v>
      </c>
      <c r="Y31" s="27"/>
      <c r="Z31" s="33"/>
    </row>
    <row r="32" spans="2:26" ht="15.75">
      <c r="B32" s="19">
        <v>19</v>
      </c>
      <c r="C32" s="101">
        <v>8785.17</v>
      </c>
      <c r="D32" s="101">
        <v>7876.98</v>
      </c>
      <c r="E32" s="101">
        <v>8278.74</v>
      </c>
      <c r="F32" s="101">
        <v>5199.44</v>
      </c>
      <c r="G32" s="101">
        <v>0</v>
      </c>
      <c r="H32" s="101">
        <v>8703.4</v>
      </c>
      <c r="I32" s="101">
        <v>604.62</v>
      </c>
      <c r="J32" s="101">
        <v>15574.76</v>
      </c>
      <c r="K32" s="101">
        <v>300.03</v>
      </c>
      <c r="L32" s="101">
        <v>994.29</v>
      </c>
      <c r="M32" s="101">
        <v>399.01</v>
      </c>
      <c r="N32" s="102">
        <v>160465.3</v>
      </c>
      <c r="O32" s="101">
        <v>848.74</v>
      </c>
      <c r="P32" s="101">
        <v>703.03</v>
      </c>
      <c r="Q32" s="101">
        <v>9312.67</v>
      </c>
      <c r="R32" s="101">
        <v>304.54</v>
      </c>
      <c r="S32" s="101">
        <v>538.75</v>
      </c>
      <c r="T32" s="101">
        <v>451.14</v>
      </c>
      <c r="U32" s="101">
        <v>16856.82</v>
      </c>
      <c r="V32" s="101">
        <v>413.23</v>
      </c>
      <c r="W32" s="37">
        <f>SUM(C32:V32)</f>
        <v>246610.66000000003</v>
      </c>
      <c r="X32" s="35">
        <f>IF(Паспорт!P32&gt;0,Паспорт!P32,X31)</f>
        <v>34.9814</v>
      </c>
      <c r="Y32" s="27"/>
      <c r="Z32" s="33"/>
    </row>
    <row r="33" spans="2:26" ht="15.75">
      <c r="B33" s="19">
        <v>20</v>
      </c>
      <c r="C33" s="101">
        <v>6847.64</v>
      </c>
      <c r="D33" s="101">
        <v>363.77</v>
      </c>
      <c r="E33" s="101">
        <v>10305.23</v>
      </c>
      <c r="F33" s="101">
        <v>5547.43</v>
      </c>
      <c r="G33" s="101">
        <v>0</v>
      </c>
      <c r="H33" s="101">
        <v>9247.04</v>
      </c>
      <c r="I33" s="101">
        <v>647.17</v>
      </c>
      <c r="J33" s="101">
        <v>14560.15</v>
      </c>
      <c r="K33" s="101">
        <v>309.37</v>
      </c>
      <c r="L33" s="101">
        <v>897.79</v>
      </c>
      <c r="M33" s="101">
        <v>256.93</v>
      </c>
      <c r="N33" s="102">
        <v>169907.8</v>
      </c>
      <c r="O33" s="101">
        <v>901.46</v>
      </c>
      <c r="P33" s="101">
        <v>428.21</v>
      </c>
      <c r="Q33" s="101">
        <v>9655.51</v>
      </c>
      <c r="R33" s="101">
        <v>353.22</v>
      </c>
      <c r="S33" s="101">
        <v>553.07</v>
      </c>
      <c r="T33" s="101">
        <v>448.26</v>
      </c>
      <c r="U33" s="101">
        <v>17193.46</v>
      </c>
      <c r="V33" s="101">
        <v>447.67</v>
      </c>
      <c r="W33" s="37">
        <f t="shared" si="0"/>
        <v>248871.18000000002</v>
      </c>
      <c r="X33" s="35">
        <f>IF(Паспорт!P33&gt;0,Паспорт!P33,X32)</f>
        <v>34.9814</v>
      </c>
      <c r="Y33" s="27"/>
      <c r="Z33" s="33"/>
    </row>
    <row r="34" spans="2:26" ht="15.75">
      <c r="B34" s="19">
        <v>21</v>
      </c>
      <c r="C34" s="101">
        <v>6706.68</v>
      </c>
      <c r="D34" s="101">
        <v>396.76</v>
      </c>
      <c r="E34" s="101">
        <v>11026.65</v>
      </c>
      <c r="F34" s="101">
        <v>5402.77</v>
      </c>
      <c r="G34" s="101">
        <v>0</v>
      </c>
      <c r="H34" s="101">
        <v>8545.21</v>
      </c>
      <c r="I34" s="101">
        <v>648.56</v>
      </c>
      <c r="J34" s="101">
        <v>14449.97</v>
      </c>
      <c r="K34" s="101">
        <v>319.15</v>
      </c>
      <c r="L34" s="101">
        <v>867.06</v>
      </c>
      <c r="M34" s="101">
        <v>327.37</v>
      </c>
      <c r="N34" s="102">
        <v>168963.6</v>
      </c>
      <c r="O34" s="101">
        <v>869.06</v>
      </c>
      <c r="P34" s="101">
        <v>760.78</v>
      </c>
      <c r="Q34" s="101">
        <v>9526.2</v>
      </c>
      <c r="R34" s="101">
        <v>333.68</v>
      </c>
      <c r="S34" s="101">
        <v>546.1</v>
      </c>
      <c r="T34" s="101">
        <v>440.41</v>
      </c>
      <c r="U34" s="101">
        <v>17407.79</v>
      </c>
      <c r="V34" s="101">
        <v>424.86</v>
      </c>
      <c r="W34" s="37">
        <f t="shared" si="0"/>
        <v>247962.66</v>
      </c>
      <c r="X34" s="35">
        <f>IF(Паспорт!P34&gt;0,Паспорт!P34,X33)</f>
        <v>34.9814</v>
      </c>
      <c r="Y34" s="27"/>
      <c r="Z34" s="33"/>
    </row>
    <row r="35" spans="2:26" ht="15.75">
      <c r="B35" s="19">
        <v>22</v>
      </c>
      <c r="C35" s="101">
        <v>7175.09</v>
      </c>
      <c r="D35" s="101">
        <v>390.02</v>
      </c>
      <c r="E35" s="101">
        <v>9696.41</v>
      </c>
      <c r="F35" s="101">
        <v>5329.71</v>
      </c>
      <c r="G35" s="101">
        <v>0</v>
      </c>
      <c r="H35" s="101">
        <v>8976.19</v>
      </c>
      <c r="I35" s="101">
        <v>661.17</v>
      </c>
      <c r="J35" s="101">
        <v>13817.14</v>
      </c>
      <c r="K35" s="101">
        <v>316.96</v>
      </c>
      <c r="L35" s="101">
        <v>897.76</v>
      </c>
      <c r="M35" s="101">
        <v>314.03</v>
      </c>
      <c r="N35" s="102">
        <v>181241</v>
      </c>
      <c r="O35" s="101">
        <v>904.24</v>
      </c>
      <c r="P35" s="101">
        <v>817.32</v>
      </c>
      <c r="Q35" s="101">
        <v>9614.3</v>
      </c>
      <c r="R35" s="101">
        <v>378.74</v>
      </c>
      <c r="S35" s="101">
        <v>593.52</v>
      </c>
      <c r="T35" s="101">
        <v>450.09</v>
      </c>
      <c r="U35" s="101">
        <v>17511.33</v>
      </c>
      <c r="V35" s="101">
        <v>480.37</v>
      </c>
      <c r="W35" s="37">
        <f t="shared" si="0"/>
        <v>259565.38999999996</v>
      </c>
      <c r="X35" s="35">
        <f>IF(Паспорт!P35&gt;0,Паспорт!P35,X34)</f>
        <v>34.9814</v>
      </c>
      <c r="Y35" s="27"/>
      <c r="Z35" s="33"/>
    </row>
    <row r="36" spans="2:26" ht="15.75">
      <c r="B36" s="19">
        <v>23</v>
      </c>
      <c r="C36" s="101">
        <v>6719.07</v>
      </c>
      <c r="D36" s="101">
        <v>412.36</v>
      </c>
      <c r="E36" s="101">
        <v>9307.21</v>
      </c>
      <c r="F36" s="101">
        <v>5650.23</v>
      </c>
      <c r="G36" s="101">
        <v>0</v>
      </c>
      <c r="H36" s="101">
        <v>8918.49</v>
      </c>
      <c r="I36" s="101">
        <v>680.91</v>
      </c>
      <c r="J36" s="101">
        <v>12469.23</v>
      </c>
      <c r="K36" s="101">
        <v>334.43</v>
      </c>
      <c r="L36" s="101">
        <v>976</v>
      </c>
      <c r="M36" s="101">
        <v>288.31</v>
      </c>
      <c r="N36" s="102">
        <v>178636.5</v>
      </c>
      <c r="O36" s="101">
        <v>949.71</v>
      </c>
      <c r="P36" s="101">
        <v>689.04</v>
      </c>
      <c r="Q36" s="101">
        <v>10241.59</v>
      </c>
      <c r="R36" s="101">
        <v>362.07</v>
      </c>
      <c r="S36" s="101">
        <v>611.96</v>
      </c>
      <c r="T36" s="101">
        <v>458.44</v>
      </c>
      <c r="U36" s="101">
        <v>17111.16</v>
      </c>
      <c r="V36" s="101">
        <v>499.36</v>
      </c>
      <c r="W36" s="37">
        <f t="shared" si="0"/>
        <v>255316.06999999998</v>
      </c>
      <c r="X36" s="35">
        <f>IF(Паспорт!P36&gt;0,Паспорт!P36,X35)</f>
        <v>34.9814</v>
      </c>
      <c r="Y36" s="27"/>
      <c r="Z36" s="33"/>
    </row>
    <row r="37" spans="2:26" ht="15.75">
      <c r="B37" s="19">
        <v>24</v>
      </c>
      <c r="C37" s="101">
        <v>6533.73</v>
      </c>
      <c r="D37" s="101">
        <v>45771.27</v>
      </c>
      <c r="E37" s="101">
        <v>9930.54</v>
      </c>
      <c r="F37" s="101">
        <v>5778.24</v>
      </c>
      <c r="G37" s="101">
        <v>0</v>
      </c>
      <c r="H37" s="101">
        <v>9187.46</v>
      </c>
      <c r="I37" s="101">
        <v>726.38</v>
      </c>
      <c r="J37" s="101">
        <v>13994.64</v>
      </c>
      <c r="K37" s="101">
        <v>358.13</v>
      </c>
      <c r="L37" s="101">
        <v>1098.65</v>
      </c>
      <c r="M37" s="101">
        <v>349.29</v>
      </c>
      <c r="N37" s="102">
        <v>171428.8</v>
      </c>
      <c r="O37" s="101">
        <v>980.41</v>
      </c>
      <c r="P37" s="101">
        <v>653.14</v>
      </c>
      <c r="Q37" s="101">
        <v>9739.78</v>
      </c>
      <c r="R37" s="101">
        <v>380.57</v>
      </c>
      <c r="S37" s="101">
        <v>603.8</v>
      </c>
      <c r="T37" s="101">
        <v>459.13</v>
      </c>
      <c r="U37" s="101">
        <v>17680.43</v>
      </c>
      <c r="V37" s="101">
        <v>506.44</v>
      </c>
      <c r="W37" s="37">
        <f t="shared" si="0"/>
        <v>296160.83</v>
      </c>
      <c r="X37" s="35">
        <f>IF(Паспорт!P37&gt;0,Паспорт!P37,X36)</f>
        <v>34.9814</v>
      </c>
      <c r="Y37" s="27"/>
      <c r="Z37" s="33"/>
    </row>
    <row r="38" spans="2:26" ht="15.75">
      <c r="B38" s="19">
        <v>25</v>
      </c>
      <c r="C38" s="101">
        <v>6452.23</v>
      </c>
      <c r="D38" s="101">
        <v>344.98</v>
      </c>
      <c r="E38" s="101">
        <v>10988.57</v>
      </c>
      <c r="F38" s="101">
        <v>5228.5</v>
      </c>
      <c r="G38" s="101">
        <v>0</v>
      </c>
      <c r="H38" s="101">
        <v>8413.8</v>
      </c>
      <c r="I38" s="101">
        <v>695.14</v>
      </c>
      <c r="J38" s="101">
        <v>13323.57</v>
      </c>
      <c r="K38" s="101">
        <v>320.08</v>
      </c>
      <c r="L38" s="101">
        <v>1054.22</v>
      </c>
      <c r="M38" s="101">
        <v>324.92</v>
      </c>
      <c r="N38" s="102">
        <v>172529</v>
      </c>
      <c r="O38" s="101">
        <v>928.3</v>
      </c>
      <c r="P38" s="101">
        <v>644.74</v>
      </c>
      <c r="Q38" s="101">
        <v>8681.7</v>
      </c>
      <c r="R38" s="101">
        <v>354.78</v>
      </c>
      <c r="S38" s="101">
        <v>570.47</v>
      </c>
      <c r="T38" s="101">
        <v>455.51</v>
      </c>
      <c r="U38" s="101">
        <v>22502.94</v>
      </c>
      <c r="V38" s="101">
        <v>507.28</v>
      </c>
      <c r="W38" s="37">
        <f t="shared" si="0"/>
        <v>254320.73</v>
      </c>
      <c r="X38" s="35">
        <f>IF(Паспорт!P38&gt;0,Паспорт!P38,X37)</f>
        <v>34.9814</v>
      </c>
      <c r="Y38" s="27"/>
      <c r="Z38" s="33"/>
    </row>
    <row r="39" spans="2:26" ht="15.75">
      <c r="B39" s="19">
        <v>26</v>
      </c>
      <c r="C39" s="101">
        <v>6948.65</v>
      </c>
      <c r="D39" s="101">
        <v>24666.58</v>
      </c>
      <c r="E39" s="101">
        <v>10728.97</v>
      </c>
      <c r="F39" s="101">
        <v>5264.29</v>
      </c>
      <c r="G39" s="101">
        <v>0</v>
      </c>
      <c r="H39" s="101">
        <v>8100.88</v>
      </c>
      <c r="I39" s="101">
        <v>642.8</v>
      </c>
      <c r="J39" s="101">
        <v>12723.06</v>
      </c>
      <c r="K39" s="101">
        <v>316.63</v>
      </c>
      <c r="L39" s="101">
        <v>844.4</v>
      </c>
      <c r="M39" s="101">
        <v>316.14</v>
      </c>
      <c r="N39" s="102">
        <v>162584.5</v>
      </c>
      <c r="O39" s="101">
        <v>913.63</v>
      </c>
      <c r="P39" s="101">
        <v>650.77</v>
      </c>
      <c r="Q39" s="101">
        <v>10589.35</v>
      </c>
      <c r="R39" s="101">
        <v>334.7</v>
      </c>
      <c r="S39" s="101">
        <v>538.36</v>
      </c>
      <c r="T39" s="101">
        <v>453.37</v>
      </c>
      <c r="U39" s="101">
        <v>23705.33</v>
      </c>
      <c r="V39" s="101">
        <v>485.29</v>
      </c>
      <c r="W39" s="37">
        <f t="shared" si="0"/>
        <v>270807.7</v>
      </c>
      <c r="X39" s="35">
        <f>IF(Паспорт!P39&gt;0,Паспорт!P39,X38)</f>
        <v>34.8968</v>
      </c>
      <c r="Y39" s="27"/>
      <c r="Z39" s="33"/>
    </row>
    <row r="40" spans="2:26" ht="15.75">
      <c r="B40" s="19">
        <v>27</v>
      </c>
      <c r="C40" s="101">
        <v>6718.87</v>
      </c>
      <c r="D40" s="101">
        <v>7369.24</v>
      </c>
      <c r="E40" s="101">
        <v>9582.22</v>
      </c>
      <c r="F40" s="101">
        <v>5138.52</v>
      </c>
      <c r="G40" s="101">
        <v>0</v>
      </c>
      <c r="H40" s="101">
        <v>8290.08</v>
      </c>
      <c r="I40" s="101">
        <v>545.34</v>
      </c>
      <c r="J40" s="101">
        <v>13701.32</v>
      </c>
      <c r="K40" s="101">
        <v>323.02</v>
      </c>
      <c r="L40" s="101">
        <v>885.57</v>
      </c>
      <c r="M40" s="101">
        <v>313.27</v>
      </c>
      <c r="N40" s="102">
        <v>178973.9</v>
      </c>
      <c r="O40" s="101">
        <v>867.79</v>
      </c>
      <c r="P40" s="101">
        <v>637.05</v>
      </c>
      <c r="Q40" s="101">
        <v>9576.78</v>
      </c>
      <c r="R40" s="101">
        <v>327.59</v>
      </c>
      <c r="S40" s="101">
        <v>543.46</v>
      </c>
      <c r="T40" s="101">
        <v>438.04</v>
      </c>
      <c r="U40" s="101">
        <v>23365.17</v>
      </c>
      <c r="V40" s="101">
        <v>472.45</v>
      </c>
      <c r="W40" s="37">
        <f t="shared" si="0"/>
        <v>268069.68</v>
      </c>
      <c r="X40" s="35">
        <f>IF(Паспорт!P40&gt;0,Паспорт!P40,X39)</f>
        <v>34.8968</v>
      </c>
      <c r="Y40" s="27"/>
      <c r="Z40" s="33"/>
    </row>
    <row r="41" spans="2:26" ht="15.75">
      <c r="B41" s="19">
        <v>28</v>
      </c>
      <c r="C41" s="101">
        <v>6390.75</v>
      </c>
      <c r="D41" s="101">
        <v>373.35</v>
      </c>
      <c r="E41" s="101">
        <v>9700.1</v>
      </c>
      <c r="F41" s="101">
        <v>5205.22</v>
      </c>
      <c r="G41" s="101">
        <v>0</v>
      </c>
      <c r="H41" s="101">
        <v>8806.67</v>
      </c>
      <c r="I41" s="101">
        <v>639.59</v>
      </c>
      <c r="J41" s="101">
        <v>14485.77</v>
      </c>
      <c r="K41" s="101">
        <v>326.2</v>
      </c>
      <c r="L41" s="101">
        <v>896.74</v>
      </c>
      <c r="M41" s="101">
        <v>310.93</v>
      </c>
      <c r="N41" s="102">
        <v>185469.2</v>
      </c>
      <c r="O41" s="101">
        <v>849.92</v>
      </c>
      <c r="P41" s="101">
        <v>615.1</v>
      </c>
      <c r="Q41" s="101">
        <v>9675.66</v>
      </c>
      <c r="R41" s="101">
        <v>319.64</v>
      </c>
      <c r="S41" s="101">
        <v>578.01</v>
      </c>
      <c r="T41" s="101">
        <v>426.34</v>
      </c>
      <c r="U41" s="101">
        <v>21825.21</v>
      </c>
      <c r="V41" s="101">
        <v>472.83</v>
      </c>
      <c r="W41" s="37">
        <f t="shared" si="0"/>
        <v>267367.2300000001</v>
      </c>
      <c r="X41" s="35">
        <f>IF(Паспорт!P41&gt;0,Паспорт!P41,X40)</f>
        <v>34.8968</v>
      </c>
      <c r="Y41" s="27"/>
      <c r="Z41" s="33"/>
    </row>
    <row r="42" spans="2:26" ht="19.5" customHeight="1">
      <c r="B42" s="19">
        <v>29</v>
      </c>
      <c r="C42" s="101">
        <v>6241.13</v>
      </c>
      <c r="D42" s="101">
        <v>367.73</v>
      </c>
      <c r="E42" s="101">
        <v>8404.17</v>
      </c>
      <c r="F42" s="101">
        <v>5357.69</v>
      </c>
      <c r="G42" s="101">
        <v>0</v>
      </c>
      <c r="H42" s="101">
        <v>9243.56</v>
      </c>
      <c r="I42" s="101">
        <v>667.78</v>
      </c>
      <c r="J42" s="101">
        <v>13969.43</v>
      </c>
      <c r="K42" s="101">
        <v>320.98</v>
      </c>
      <c r="L42" s="101">
        <v>1082.96</v>
      </c>
      <c r="M42" s="101">
        <v>303.13</v>
      </c>
      <c r="N42" s="102">
        <v>164011.6</v>
      </c>
      <c r="O42" s="101">
        <v>899.67</v>
      </c>
      <c r="P42" s="101">
        <v>574.8</v>
      </c>
      <c r="Q42" s="101">
        <v>11483.8</v>
      </c>
      <c r="R42" s="101">
        <v>311.28</v>
      </c>
      <c r="S42" s="101">
        <v>575.36</v>
      </c>
      <c r="T42" s="101">
        <v>439.24</v>
      </c>
      <c r="U42" s="101">
        <v>30595.55</v>
      </c>
      <c r="V42" s="101">
        <v>447.27</v>
      </c>
      <c r="W42" s="37">
        <f t="shared" si="0"/>
        <v>255297.12999999995</v>
      </c>
      <c r="X42" s="35">
        <f>IF(Паспорт!P42&gt;0,Паспорт!P42,X41)</f>
        <v>34.8968</v>
      </c>
      <c r="Y42" s="27"/>
      <c r="Z42" s="33"/>
    </row>
    <row r="43" spans="2:26" ht="20.25" customHeight="1">
      <c r="B43" s="19">
        <v>30</v>
      </c>
      <c r="C43" s="101">
        <v>6054.81</v>
      </c>
      <c r="D43" s="101">
        <v>390.74</v>
      </c>
      <c r="E43" s="101">
        <v>7302.86</v>
      </c>
      <c r="F43" s="101">
        <v>5330.49</v>
      </c>
      <c r="G43" s="101">
        <v>5.72</v>
      </c>
      <c r="H43" s="101">
        <v>8759.83</v>
      </c>
      <c r="I43" s="101">
        <v>726.57</v>
      </c>
      <c r="J43" s="101">
        <v>12798</v>
      </c>
      <c r="K43" s="101">
        <v>315.1</v>
      </c>
      <c r="L43" s="101">
        <v>794.39</v>
      </c>
      <c r="M43" s="101">
        <v>308.18</v>
      </c>
      <c r="N43" s="102">
        <v>144887.7</v>
      </c>
      <c r="O43" s="101">
        <v>890.04</v>
      </c>
      <c r="P43" s="101">
        <v>617.46</v>
      </c>
      <c r="Q43" s="101">
        <v>9851.78</v>
      </c>
      <c r="R43" s="101">
        <v>298.4</v>
      </c>
      <c r="S43" s="101">
        <v>575.37</v>
      </c>
      <c r="T43" s="101">
        <v>430.57</v>
      </c>
      <c r="U43" s="101">
        <v>30957.78</v>
      </c>
      <c r="V43" s="101">
        <v>479.44</v>
      </c>
      <c r="W43" s="37">
        <f t="shared" si="0"/>
        <v>231775.23</v>
      </c>
      <c r="X43" s="35">
        <f>IF(Паспорт!P43&gt;0,Паспорт!P43,X42)</f>
        <v>34.8968</v>
      </c>
      <c r="Y43" s="27"/>
      <c r="Z43" s="33"/>
    </row>
    <row r="44" spans="2:26" ht="20.25" customHeight="1">
      <c r="B44" s="19">
        <v>31</v>
      </c>
      <c r="C44" s="101">
        <v>7648.42</v>
      </c>
      <c r="D44" s="101">
        <v>0</v>
      </c>
      <c r="E44" s="101">
        <v>8237.72</v>
      </c>
      <c r="F44" s="101">
        <v>5251.52</v>
      </c>
      <c r="G44" s="101">
        <v>0</v>
      </c>
      <c r="H44" s="101">
        <v>8738.23</v>
      </c>
      <c r="I44" s="101">
        <v>694.69</v>
      </c>
      <c r="J44" s="101">
        <v>14163.96</v>
      </c>
      <c r="K44" s="101">
        <v>327.09</v>
      </c>
      <c r="L44" s="101">
        <v>898.68</v>
      </c>
      <c r="M44" s="101">
        <v>299.42</v>
      </c>
      <c r="N44" s="102">
        <v>143437.8</v>
      </c>
      <c r="O44" s="101">
        <v>919.89</v>
      </c>
      <c r="P44" s="101">
        <v>664.02</v>
      </c>
      <c r="Q44" s="101">
        <v>8423.01</v>
      </c>
      <c r="R44" s="101">
        <v>318.38</v>
      </c>
      <c r="S44" s="101">
        <v>559.39</v>
      </c>
      <c r="T44" s="101">
        <v>436.86</v>
      </c>
      <c r="U44" s="101">
        <v>43818.81</v>
      </c>
      <c r="V44" s="101">
        <v>460.11</v>
      </c>
      <c r="W44" s="37">
        <f>SUM(C44:V44)</f>
        <v>245297.99999999997</v>
      </c>
      <c r="X44" s="35">
        <f>IF('[1]Паспорт'!P44&gt;0,'[1]Паспорт'!P44,X43)</f>
        <v>34.8968</v>
      </c>
      <c r="Y44" s="27"/>
      <c r="Z44" s="33"/>
    </row>
    <row r="45" spans="2:27" ht="66" customHeight="1">
      <c r="B45" s="19" t="s">
        <v>41</v>
      </c>
      <c r="C45" s="39">
        <f>SUM(C14:C44)</f>
        <v>202751.64000000004</v>
      </c>
      <c r="D45" s="39">
        <f aca="true" t="shared" si="1" ref="D45:V45">SUM(D14:D44)</f>
        <v>356343.54999999993</v>
      </c>
      <c r="E45" s="39">
        <f t="shared" si="1"/>
        <v>266849.06</v>
      </c>
      <c r="F45" s="39">
        <f t="shared" si="1"/>
        <v>166544.81</v>
      </c>
      <c r="G45" s="39">
        <f t="shared" si="1"/>
        <v>380.20000000000005</v>
      </c>
      <c r="H45" s="39">
        <f t="shared" si="1"/>
        <v>281782.2</v>
      </c>
      <c r="I45" s="39">
        <f t="shared" si="1"/>
        <v>20560.379999999997</v>
      </c>
      <c r="J45" s="39">
        <f t="shared" si="1"/>
        <v>463722.52000000014</v>
      </c>
      <c r="K45" s="39">
        <f t="shared" si="1"/>
        <v>9980.06</v>
      </c>
      <c r="L45" s="39">
        <f t="shared" si="1"/>
        <v>29098.450000000004</v>
      </c>
      <c r="M45" s="39">
        <f t="shared" si="1"/>
        <v>9429.11</v>
      </c>
      <c r="N45" s="39">
        <f t="shared" si="1"/>
        <v>5366840.2</v>
      </c>
      <c r="O45" s="39">
        <f t="shared" si="1"/>
        <v>25959.89</v>
      </c>
      <c r="P45" s="39">
        <f t="shared" si="1"/>
        <v>20036.269999999997</v>
      </c>
      <c r="Q45" s="39">
        <f t="shared" si="1"/>
        <v>292349.11000000004</v>
      </c>
      <c r="R45" s="39">
        <f t="shared" si="1"/>
        <v>10060.88</v>
      </c>
      <c r="S45" s="39">
        <f t="shared" si="1"/>
        <v>17395.19</v>
      </c>
      <c r="T45" s="39">
        <f t="shared" si="1"/>
        <v>13516.350000000002</v>
      </c>
      <c r="U45" s="39">
        <f t="shared" si="1"/>
        <v>623424.01</v>
      </c>
      <c r="V45" s="39">
        <f t="shared" si="1"/>
        <v>14549.830000000005</v>
      </c>
      <c r="W45" s="38"/>
      <c r="X45" s="36">
        <f>SUMPRODUCT(X14:X44,W14:W44)/SUM(W14:W44)</f>
        <v>34.92171311494675</v>
      </c>
      <c r="Y45" s="32"/>
      <c r="Z45" s="140" t="s">
        <v>42</v>
      </c>
      <c r="AA45" s="140"/>
    </row>
    <row r="46" spans="2:26" ht="14.25" customHeight="1" hidden="1">
      <c r="B46" s="7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29"/>
      <c r="Z47"/>
    </row>
    <row r="48" spans="3:25" ht="18" customHeight="1">
      <c r="C48" s="13" t="s">
        <v>37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 t="s">
        <v>1</v>
      </c>
      <c r="P48" s="14" t="s">
        <v>38</v>
      </c>
      <c r="Q48" s="14"/>
      <c r="R48" s="14"/>
      <c r="S48" s="14"/>
      <c r="T48" s="14"/>
      <c r="U48" s="14"/>
      <c r="V48" s="122" t="s">
        <v>101</v>
      </c>
      <c r="W48" s="122"/>
      <c r="X48" s="122"/>
      <c r="Y48" s="31"/>
    </row>
    <row r="49" spans="3:25" ht="12.75">
      <c r="C49" s="1"/>
      <c r="D49" s="1" t="s">
        <v>40</v>
      </c>
      <c r="O49" s="2"/>
      <c r="P49" s="15" t="s">
        <v>0</v>
      </c>
      <c r="Q49" s="15"/>
      <c r="W49" s="15" t="s">
        <v>29</v>
      </c>
      <c r="Y49" s="2"/>
    </row>
    <row r="50" spans="1:24" ht="12.75">
      <c r="A50" s="80"/>
      <c r="B50" s="79" t="s">
        <v>30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121"/>
      <c r="W50" s="121"/>
      <c r="X50" s="80"/>
    </row>
    <row r="51" spans="1:24" ht="12.75">
      <c r="A51" s="80"/>
      <c r="B51" s="79" t="s">
        <v>31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121" t="s">
        <v>96</v>
      </c>
      <c r="W51" s="121"/>
      <c r="X51" s="80"/>
    </row>
    <row r="52" spans="1:24" ht="12.75">
      <c r="A52" s="80"/>
      <c r="B52" s="82" t="s">
        <v>52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>
      <c r="A53" s="80"/>
      <c r="B53" s="7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80"/>
      <c r="B54" s="80"/>
      <c r="C54" s="125" t="s">
        <v>36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80"/>
      <c r="B55" s="124" t="s">
        <v>54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24" ht="14.25">
      <c r="A56" s="80"/>
      <c r="B56" s="124" t="s">
        <v>53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</row>
    <row r="57" spans="1:24" ht="15">
      <c r="A57" s="80"/>
      <c r="B57" s="135" t="s">
        <v>109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2:24" ht="14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2:24" ht="27" customHeight="1">
      <c r="B59" s="105" t="s">
        <v>26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78"/>
      <c r="V59" s="78"/>
      <c r="W59" s="136" t="s">
        <v>41</v>
      </c>
      <c r="X59" s="137" t="s">
        <v>44</v>
      </c>
    </row>
    <row r="60" spans="2:24" ht="48.75" customHeight="1">
      <c r="B60" s="106"/>
      <c r="C60" s="105" t="s">
        <v>73</v>
      </c>
      <c r="D60" s="105" t="s">
        <v>74</v>
      </c>
      <c r="E60" s="132" t="s">
        <v>98</v>
      </c>
      <c r="F60" s="132" t="s">
        <v>97</v>
      </c>
      <c r="G60" s="105" t="s">
        <v>80</v>
      </c>
      <c r="H60" s="105" t="s">
        <v>81</v>
      </c>
      <c r="I60" s="105" t="s">
        <v>82</v>
      </c>
      <c r="J60" s="105" t="s">
        <v>83</v>
      </c>
      <c r="K60" s="132" t="s">
        <v>84</v>
      </c>
      <c r="L60" s="105" t="s">
        <v>85</v>
      </c>
      <c r="M60" s="132" t="s">
        <v>103</v>
      </c>
      <c r="N60" s="105" t="s">
        <v>86</v>
      </c>
      <c r="O60" s="129" t="s">
        <v>87</v>
      </c>
      <c r="P60" s="105" t="s">
        <v>88</v>
      </c>
      <c r="Q60" s="105" t="s">
        <v>89</v>
      </c>
      <c r="R60" s="105" t="s">
        <v>90</v>
      </c>
      <c r="S60" s="132" t="s">
        <v>91</v>
      </c>
      <c r="T60" s="126" t="s">
        <v>92</v>
      </c>
      <c r="U60" s="105" t="s">
        <v>93</v>
      </c>
      <c r="V60" s="104" t="s">
        <v>111</v>
      </c>
      <c r="W60" s="136"/>
      <c r="X60" s="138"/>
    </row>
    <row r="61" spans="2:24" ht="15.75" customHeight="1">
      <c r="B61" s="106"/>
      <c r="C61" s="106"/>
      <c r="D61" s="106"/>
      <c r="E61" s="133"/>
      <c r="F61" s="133"/>
      <c r="G61" s="106"/>
      <c r="H61" s="106"/>
      <c r="I61" s="106"/>
      <c r="J61" s="106"/>
      <c r="K61" s="133"/>
      <c r="L61" s="106"/>
      <c r="M61" s="133"/>
      <c r="N61" s="106"/>
      <c r="O61" s="130"/>
      <c r="P61" s="106"/>
      <c r="Q61" s="106"/>
      <c r="R61" s="106"/>
      <c r="S61" s="133"/>
      <c r="T61" s="127"/>
      <c r="U61" s="106"/>
      <c r="V61" s="104"/>
      <c r="W61" s="136"/>
      <c r="X61" s="138"/>
    </row>
    <row r="62" spans="2:24" ht="35.25" customHeight="1">
      <c r="B62" s="120"/>
      <c r="C62" s="107"/>
      <c r="D62" s="107"/>
      <c r="E62" s="134"/>
      <c r="F62" s="134"/>
      <c r="G62" s="107"/>
      <c r="H62" s="107"/>
      <c r="I62" s="107"/>
      <c r="J62" s="107"/>
      <c r="K62" s="134"/>
      <c r="L62" s="107"/>
      <c r="M62" s="134"/>
      <c r="N62" s="107"/>
      <c r="O62" s="131"/>
      <c r="P62" s="107"/>
      <c r="Q62" s="107"/>
      <c r="R62" s="107"/>
      <c r="S62" s="134"/>
      <c r="T62" s="128"/>
      <c r="U62" s="107"/>
      <c r="V62" s="104"/>
      <c r="W62" s="136"/>
      <c r="X62" s="139"/>
    </row>
    <row r="63" spans="2:24" ht="15.75">
      <c r="B63" s="17">
        <v>1</v>
      </c>
      <c r="C63" s="101">
        <v>5854.75</v>
      </c>
      <c r="D63" s="101">
        <v>270.39</v>
      </c>
      <c r="E63" s="101">
        <v>2428.88</v>
      </c>
      <c r="F63" s="103">
        <v>38307.01</v>
      </c>
      <c r="G63" s="101">
        <v>313.07</v>
      </c>
      <c r="H63" s="101">
        <v>134.9</v>
      </c>
      <c r="I63" s="101">
        <v>218.38</v>
      </c>
      <c r="J63" s="101">
        <v>599.47</v>
      </c>
      <c r="K63" s="101">
        <v>19644.81</v>
      </c>
      <c r="L63" s="101">
        <v>26557.73</v>
      </c>
      <c r="M63" s="101">
        <v>19822.2</v>
      </c>
      <c r="N63" s="101">
        <v>1528.69</v>
      </c>
      <c r="O63" s="101">
        <v>355.77</v>
      </c>
      <c r="P63" s="101">
        <v>191.52</v>
      </c>
      <c r="Q63" s="101">
        <v>225.65</v>
      </c>
      <c r="R63" s="101">
        <v>140.11</v>
      </c>
      <c r="S63" s="101">
        <v>4718.46</v>
      </c>
      <c r="T63" s="103">
        <v>0</v>
      </c>
      <c r="U63" s="101">
        <v>466.78</v>
      </c>
      <c r="V63" s="101">
        <v>0</v>
      </c>
      <c r="W63" s="37">
        <f aca="true" t="shared" si="2" ref="W63:W92">SUM(C63:V63)</f>
        <v>121778.57</v>
      </c>
      <c r="X63" s="50">
        <v>34.97</v>
      </c>
    </row>
    <row r="64" spans="2:24" ht="15.75">
      <c r="B64" s="17">
        <v>2</v>
      </c>
      <c r="C64" s="101">
        <v>6204.46</v>
      </c>
      <c r="D64" s="101">
        <v>293.97</v>
      </c>
      <c r="E64" s="101">
        <v>2369.73</v>
      </c>
      <c r="F64" s="103">
        <v>35629.92</v>
      </c>
      <c r="G64" s="101">
        <v>0</v>
      </c>
      <c r="H64" s="101">
        <v>132.93</v>
      </c>
      <c r="I64" s="101">
        <v>211.5</v>
      </c>
      <c r="J64" s="101">
        <v>640.08</v>
      </c>
      <c r="K64" s="101">
        <v>18934.84</v>
      </c>
      <c r="L64" s="101">
        <v>27691.46</v>
      </c>
      <c r="M64" s="101">
        <v>20492.58</v>
      </c>
      <c r="N64" s="101">
        <v>1915.93</v>
      </c>
      <c r="O64" s="101">
        <v>371.3</v>
      </c>
      <c r="P64" s="101">
        <v>192.63</v>
      </c>
      <c r="Q64" s="101">
        <v>229.97</v>
      </c>
      <c r="R64" s="101">
        <v>143.54</v>
      </c>
      <c r="S64" s="101">
        <v>4585.72</v>
      </c>
      <c r="T64" s="103">
        <v>0</v>
      </c>
      <c r="U64" s="101">
        <v>487.75</v>
      </c>
      <c r="V64" s="101">
        <v>0</v>
      </c>
      <c r="W64" s="37">
        <f t="shared" si="2"/>
        <v>120528.31000000001</v>
      </c>
      <c r="X64" s="35">
        <f aca="true" t="shared" si="3" ref="X64:X91">X15</f>
        <v>34.91</v>
      </c>
    </row>
    <row r="65" spans="2:24" ht="15.75">
      <c r="B65" s="17">
        <v>3</v>
      </c>
      <c r="C65" s="101">
        <v>6142.18</v>
      </c>
      <c r="D65" s="101">
        <v>280.68</v>
      </c>
      <c r="E65" s="101">
        <v>2413.08</v>
      </c>
      <c r="F65" s="103">
        <v>40468.13</v>
      </c>
      <c r="G65" s="101">
        <v>0</v>
      </c>
      <c r="H65" s="101">
        <v>137.31</v>
      </c>
      <c r="I65" s="101">
        <v>203.54</v>
      </c>
      <c r="J65" s="101">
        <v>607.87</v>
      </c>
      <c r="K65" s="101">
        <v>19605.07</v>
      </c>
      <c r="L65" s="101">
        <v>26106.61</v>
      </c>
      <c r="M65" s="101">
        <v>18872.98</v>
      </c>
      <c r="N65" s="101">
        <v>1761.92</v>
      </c>
      <c r="O65" s="101">
        <v>343.01</v>
      </c>
      <c r="P65" s="101">
        <v>191.8</v>
      </c>
      <c r="Q65" s="101">
        <v>218.89</v>
      </c>
      <c r="R65" s="101">
        <v>146.07</v>
      </c>
      <c r="S65" s="101">
        <v>4790.12</v>
      </c>
      <c r="T65" s="103">
        <v>124984.46</v>
      </c>
      <c r="U65" s="101">
        <v>471.48</v>
      </c>
      <c r="V65" s="101">
        <v>0</v>
      </c>
      <c r="W65" s="37">
        <f t="shared" si="2"/>
        <v>247745.2</v>
      </c>
      <c r="X65" s="35">
        <f t="shared" si="3"/>
        <v>34.91</v>
      </c>
    </row>
    <row r="66" spans="2:24" ht="15.75">
      <c r="B66" s="17">
        <v>4</v>
      </c>
      <c r="C66" s="101">
        <v>5629.68</v>
      </c>
      <c r="D66" s="101">
        <v>270.59</v>
      </c>
      <c r="E66" s="101">
        <v>2531.27</v>
      </c>
      <c r="F66" s="103">
        <v>41344.02</v>
      </c>
      <c r="G66" s="101">
        <v>1314.32</v>
      </c>
      <c r="H66" s="101">
        <v>130.29</v>
      </c>
      <c r="I66" s="101">
        <v>196.91</v>
      </c>
      <c r="J66" s="101">
        <v>524.24</v>
      </c>
      <c r="K66" s="101">
        <v>19505.14</v>
      </c>
      <c r="L66" s="101">
        <v>26675.76</v>
      </c>
      <c r="M66" s="101">
        <v>19292.94</v>
      </c>
      <c r="N66" s="101">
        <v>1623.05</v>
      </c>
      <c r="O66" s="101">
        <v>352.49</v>
      </c>
      <c r="P66" s="101">
        <v>189.45</v>
      </c>
      <c r="Q66" s="101">
        <v>217.44</v>
      </c>
      <c r="R66" s="101">
        <v>155.72</v>
      </c>
      <c r="S66" s="101">
        <v>4471.87</v>
      </c>
      <c r="T66" s="103">
        <v>0</v>
      </c>
      <c r="U66" s="101">
        <v>443.77</v>
      </c>
      <c r="V66" s="101">
        <v>0</v>
      </c>
      <c r="W66" s="37">
        <f t="shared" si="2"/>
        <v>124868.95</v>
      </c>
      <c r="X66" s="35">
        <f t="shared" si="3"/>
        <v>34.873</v>
      </c>
    </row>
    <row r="67" spans="2:24" ht="15.75">
      <c r="B67" s="17">
        <v>5</v>
      </c>
      <c r="C67" s="101">
        <v>5932.7</v>
      </c>
      <c r="D67" s="101">
        <v>283.13</v>
      </c>
      <c r="E67" s="101">
        <v>2589.25</v>
      </c>
      <c r="F67" s="103">
        <v>0</v>
      </c>
      <c r="G67" s="101">
        <v>685.04</v>
      </c>
      <c r="H67" s="101">
        <v>135.08</v>
      </c>
      <c r="I67" s="101">
        <v>209.51</v>
      </c>
      <c r="J67" s="101">
        <v>514.96</v>
      </c>
      <c r="K67" s="101">
        <v>20376.32</v>
      </c>
      <c r="L67" s="101">
        <v>23894.4</v>
      </c>
      <c r="M67" s="101">
        <v>20062.1</v>
      </c>
      <c r="N67" s="101">
        <v>1746.01</v>
      </c>
      <c r="O67" s="101">
        <v>366.66</v>
      </c>
      <c r="P67" s="101">
        <v>196.25</v>
      </c>
      <c r="Q67" s="101">
        <v>227.89</v>
      </c>
      <c r="R67" s="101">
        <v>150.08</v>
      </c>
      <c r="S67" s="101">
        <v>5295.45</v>
      </c>
      <c r="T67" s="103">
        <v>0</v>
      </c>
      <c r="U67" s="101">
        <v>426.79</v>
      </c>
      <c r="V67" s="101">
        <v>0</v>
      </c>
      <c r="W67" s="37">
        <f t="shared" si="2"/>
        <v>83091.61999999998</v>
      </c>
      <c r="X67" s="35">
        <f t="shared" si="3"/>
        <v>34.873</v>
      </c>
    </row>
    <row r="68" spans="2:24" ht="15.75">
      <c r="B68" s="17">
        <v>6</v>
      </c>
      <c r="C68" s="101">
        <v>5450.33</v>
      </c>
      <c r="D68" s="101">
        <v>273.74</v>
      </c>
      <c r="E68" s="101">
        <v>2548.76</v>
      </c>
      <c r="F68" s="103">
        <v>45244.27</v>
      </c>
      <c r="G68" s="101">
        <v>200.73</v>
      </c>
      <c r="H68" s="101">
        <v>128.74</v>
      </c>
      <c r="I68" s="101">
        <v>211.12</v>
      </c>
      <c r="J68" s="101">
        <v>603.81</v>
      </c>
      <c r="K68" s="101">
        <v>20330.22</v>
      </c>
      <c r="L68" s="101">
        <v>24428.07</v>
      </c>
      <c r="M68" s="101">
        <v>20053.69</v>
      </c>
      <c r="N68" s="101">
        <v>1720.88</v>
      </c>
      <c r="O68" s="101">
        <v>369.63</v>
      </c>
      <c r="P68" s="101">
        <v>194.3</v>
      </c>
      <c r="Q68" s="101">
        <v>216.69</v>
      </c>
      <c r="R68" s="101">
        <v>144.04</v>
      </c>
      <c r="S68" s="101">
        <v>4980.95</v>
      </c>
      <c r="T68" s="103">
        <v>0</v>
      </c>
      <c r="U68" s="101">
        <v>428.05</v>
      </c>
      <c r="V68" s="101">
        <v>0</v>
      </c>
      <c r="W68" s="37">
        <f t="shared" si="2"/>
        <v>127528.02000000002</v>
      </c>
      <c r="X68" s="35">
        <f t="shared" si="3"/>
        <v>34.873</v>
      </c>
    </row>
    <row r="69" spans="2:24" ht="15.75">
      <c r="B69" s="17">
        <v>7</v>
      </c>
      <c r="C69" s="101">
        <v>6036.23</v>
      </c>
      <c r="D69" s="101">
        <v>282.69</v>
      </c>
      <c r="E69" s="101">
        <v>2549.12</v>
      </c>
      <c r="F69" s="103">
        <v>48953.2</v>
      </c>
      <c r="G69" s="101">
        <v>933.7</v>
      </c>
      <c r="H69" s="101">
        <v>126.75</v>
      </c>
      <c r="I69" s="101">
        <v>207.99</v>
      </c>
      <c r="J69" s="101">
        <v>577.57</v>
      </c>
      <c r="K69" s="101">
        <v>20128.75</v>
      </c>
      <c r="L69" s="101">
        <v>10586.31</v>
      </c>
      <c r="M69" s="101">
        <v>22309.56</v>
      </c>
      <c r="N69" s="101">
        <v>1682.53</v>
      </c>
      <c r="O69" s="101">
        <v>339.04</v>
      </c>
      <c r="P69" s="101">
        <v>192.45</v>
      </c>
      <c r="Q69" s="101">
        <v>238.35</v>
      </c>
      <c r="R69" s="101">
        <v>147.45</v>
      </c>
      <c r="S69" s="101">
        <v>4943.29</v>
      </c>
      <c r="T69" s="103">
        <v>0</v>
      </c>
      <c r="U69" s="101">
        <v>509.88</v>
      </c>
      <c r="V69" s="101">
        <v>0</v>
      </c>
      <c r="W69" s="37">
        <f t="shared" si="2"/>
        <v>120744.85999999999</v>
      </c>
      <c r="X69" s="35">
        <f t="shared" si="3"/>
        <v>34.873</v>
      </c>
    </row>
    <row r="70" spans="2:24" ht="15.75">
      <c r="B70" s="17">
        <v>8</v>
      </c>
      <c r="C70" s="101">
        <v>6122.67</v>
      </c>
      <c r="D70" s="101">
        <v>290.4</v>
      </c>
      <c r="E70" s="101">
        <v>2602.52</v>
      </c>
      <c r="F70" s="103">
        <v>46275.84</v>
      </c>
      <c r="G70" s="101">
        <v>1087.01</v>
      </c>
      <c r="H70" s="101">
        <v>145.2</v>
      </c>
      <c r="I70" s="101">
        <v>218.94</v>
      </c>
      <c r="J70" s="101">
        <v>666.83</v>
      </c>
      <c r="K70" s="101">
        <v>20279.65</v>
      </c>
      <c r="L70" s="101">
        <v>22766.24</v>
      </c>
      <c r="M70" s="101">
        <v>31708.5</v>
      </c>
      <c r="N70" s="101">
        <v>1802.19</v>
      </c>
      <c r="O70" s="101">
        <v>368.93</v>
      </c>
      <c r="P70" s="101">
        <v>206.3</v>
      </c>
      <c r="Q70" s="101">
        <v>240.45</v>
      </c>
      <c r="R70" s="101">
        <v>152.9</v>
      </c>
      <c r="S70" s="101">
        <v>5289.91</v>
      </c>
      <c r="T70" s="103">
        <v>0</v>
      </c>
      <c r="U70" s="101">
        <v>612.32</v>
      </c>
      <c r="V70" s="101">
        <v>0</v>
      </c>
      <c r="W70" s="37">
        <f t="shared" si="2"/>
        <v>140836.8</v>
      </c>
      <c r="X70" s="35">
        <f t="shared" si="3"/>
        <v>34.873</v>
      </c>
    </row>
    <row r="71" spans="2:24" ht="15.75">
      <c r="B71" s="17">
        <v>9</v>
      </c>
      <c r="C71" s="101">
        <v>5822.91</v>
      </c>
      <c r="D71" s="101">
        <v>293.48</v>
      </c>
      <c r="E71" s="101">
        <v>2576.33</v>
      </c>
      <c r="F71" s="103">
        <v>34835.3</v>
      </c>
      <c r="G71" s="101">
        <v>1289.86</v>
      </c>
      <c r="H71" s="101">
        <v>145.99</v>
      </c>
      <c r="I71" s="101">
        <v>227.64</v>
      </c>
      <c r="J71" s="101">
        <v>610</v>
      </c>
      <c r="K71" s="101">
        <v>20347.71</v>
      </c>
      <c r="L71" s="101">
        <v>26761.55</v>
      </c>
      <c r="M71" s="101">
        <v>22266.4</v>
      </c>
      <c r="N71" s="101">
        <v>1989.13</v>
      </c>
      <c r="O71" s="101">
        <v>396.19</v>
      </c>
      <c r="P71" s="101">
        <v>209.06</v>
      </c>
      <c r="Q71" s="101">
        <v>249.71</v>
      </c>
      <c r="R71" s="101">
        <v>161.17</v>
      </c>
      <c r="S71" s="101">
        <v>5189.9</v>
      </c>
      <c r="T71" s="103">
        <v>64212.53</v>
      </c>
      <c r="U71" s="101">
        <v>661.93</v>
      </c>
      <c r="V71" s="101">
        <v>0</v>
      </c>
      <c r="W71" s="37">
        <f t="shared" si="2"/>
        <v>188246.79</v>
      </c>
      <c r="X71" s="35">
        <f t="shared" si="3"/>
        <v>34.873</v>
      </c>
    </row>
    <row r="72" spans="2:24" ht="15.75">
      <c r="B72" s="17">
        <v>10</v>
      </c>
      <c r="C72" s="101">
        <v>5862.62</v>
      </c>
      <c r="D72" s="101">
        <v>291.25</v>
      </c>
      <c r="E72" s="101">
        <v>2661.93</v>
      </c>
      <c r="F72" s="103">
        <v>43431.49</v>
      </c>
      <c r="G72" s="101">
        <v>1051.23</v>
      </c>
      <c r="H72" s="101">
        <v>151.7</v>
      </c>
      <c r="I72" s="101">
        <v>213.66</v>
      </c>
      <c r="J72" s="101">
        <v>607.29</v>
      </c>
      <c r="K72" s="101">
        <v>21781.81</v>
      </c>
      <c r="L72" s="101">
        <v>27303.9</v>
      </c>
      <c r="M72" s="101">
        <v>18747.33</v>
      </c>
      <c r="N72" s="101">
        <v>1936.99</v>
      </c>
      <c r="O72" s="101">
        <v>365.37</v>
      </c>
      <c r="P72" s="101">
        <v>208.69</v>
      </c>
      <c r="Q72" s="101">
        <v>224.25</v>
      </c>
      <c r="R72" s="101">
        <v>156.76</v>
      </c>
      <c r="S72" s="101">
        <v>5655.82</v>
      </c>
      <c r="T72" s="103">
        <v>59656.33</v>
      </c>
      <c r="U72" s="101">
        <v>540.62</v>
      </c>
      <c r="V72" s="101">
        <v>0</v>
      </c>
      <c r="W72" s="37">
        <f t="shared" si="2"/>
        <v>190849.03999999998</v>
      </c>
      <c r="X72" s="35">
        <f t="shared" si="3"/>
        <v>34.873</v>
      </c>
    </row>
    <row r="73" spans="2:24" ht="15.75">
      <c r="B73" s="17">
        <v>11</v>
      </c>
      <c r="C73" s="101">
        <v>6136.49</v>
      </c>
      <c r="D73" s="101">
        <v>286.9</v>
      </c>
      <c r="E73" s="101">
        <v>2712.64</v>
      </c>
      <c r="F73" s="103">
        <v>35490</v>
      </c>
      <c r="G73" s="101">
        <v>2604.82</v>
      </c>
      <c r="H73" s="101">
        <v>139.46</v>
      </c>
      <c r="I73" s="101">
        <v>215.71</v>
      </c>
      <c r="J73" s="101">
        <v>572.44</v>
      </c>
      <c r="K73" s="101">
        <v>21151.56</v>
      </c>
      <c r="L73" s="101">
        <v>26592.68</v>
      </c>
      <c r="M73" s="101">
        <v>19523.02</v>
      </c>
      <c r="N73" s="101">
        <v>1746.75</v>
      </c>
      <c r="O73" s="101">
        <v>380.27</v>
      </c>
      <c r="P73" s="101">
        <v>201.83</v>
      </c>
      <c r="Q73" s="101">
        <v>231.91</v>
      </c>
      <c r="R73" s="101">
        <v>156.75</v>
      </c>
      <c r="S73" s="101">
        <v>5057.23</v>
      </c>
      <c r="T73" s="103">
        <v>27890.78</v>
      </c>
      <c r="U73" s="101">
        <v>411.07</v>
      </c>
      <c r="V73" s="101">
        <v>0</v>
      </c>
      <c r="W73" s="37">
        <f t="shared" si="2"/>
        <v>151502.31000000003</v>
      </c>
      <c r="X73" s="35">
        <f t="shared" si="3"/>
        <v>34.873</v>
      </c>
    </row>
    <row r="74" spans="2:24" ht="15.75">
      <c r="B74" s="17">
        <v>12</v>
      </c>
      <c r="C74" s="101">
        <v>6116.21</v>
      </c>
      <c r="D74" s="101">
        <v>273.3</v>
      </c>
      <c r="E74" s="101">
        <v>2479.24</v>
      </c>
      <c r="F74" s="103">
        <v>30846.98</v>
      </c>
      <c r="G74" s="101">
        <v>736.56</v>
      </c>
      <c r="H74" s="101">
        <v>124.68</v>
      </c>
      <c r="I74" s="101">
        <v>208.92</v>
      </c>
      <c r="J74" s="101">
        <v>618.65</v>
      </c>
      <c r="K74" s="101">
        <v>19152.63</v>
      </c>
      <c r="L74" s="101">
        <v>25176.96</v>
      </c>
      <c r="M74" s="101">
        <v>18939.08</v>
      </c>
      <c r="N74" s="101">
        <v>1426.26</v>
      </c>
      <c r="O74" s="101">
        <v>334.89</v>
      </c>
      <c r="P74" s="101">
        <v>194.36</v>
      </c>
      <c r="Q74" s="101">
        <v>229.89</v>
      </c>
      <c r="R74" s="101">
        <v>145.98</v>
      </c>
      <c r="S74" s="101">
        <v>4783</v>
      </c>
      <c r="T74" s="103">
        <v>0</v>
      </c>
      <c r="U74" s="101">
        <v>565.51</v>
      </c>
      <c r="V74" s="101">
        <v>0</v>
      </c>
      <c r="W74" s="37">
        <f t="shared" si="2"/>
        <v>112353.09999999999</v>
      </c>
      <c r="X74" s="35">
        <f t="shared" si="3"/>
        <v>34.9406</v>
      </c>
    </row>
    <row r="75" spans="2:24" ht="15.75">
      <c r="B75" s="17">
        <v>13</v>
      </c>
      <c r="C75" s="101">
        <v>5910.07</v>
      </c>
      <c r="D75" s="101">
        <v>276.61</v>
      </c>
      <c r="E75" s="101">
        <v>2442.78</v>
      </c>
      <c r="F75" s="103">
        <v>30151.11</v>
      </c>
      <c r="G75" s="101">
        <v>739.97</v>
      </c>
      <c r="H75" s="101">
        <v>134.52</v>
      </c>
      <c r="I75" s="101">
        <v>191.88</v>
      </c>
      <c r="J75" s="101">
        <v>630.19</v>
      </c>
      <c r="K75" s="101">
        <v>17161.59</v>
      </c>
      <c r="L75" s="101">
        <v>26039.19</v>
      </c>
      <c r="M75" s="101">
        <v>19893.08</v>
      </c>
      <c r="N75" s="101">
        <v>1657.85</v>
      </c>
      <c r="O75" s="101">
        <v>353.64</v>
      </c>
      <c r="P75" s="101">
        <v>192</v>
      </c>
      <c r="Q75" s="101">
        <v>202.48</v>
      </c>
      <c r="R75" s="101">
        <v>148.55</v>
      </c>
      <c r="S75" s="101">
        <v>4730.07</v>
      </c>
      <c r="T75" s="103">
        <v>0</v>
      </c>
      <c r="U75" s="101">
        <v>473.54</v>
      </c>
      <c r="V75" s="101">
        <v>0</v>
      </c>
      <c r="W75" s="37">
        <f t="shared" si="2"/>
        <v>111329.12000000001</v>
      </c>
      <c r="X75" s="35">
        <f t="shared" si="3"/>
        <v>34.9406</v>
      </c>
    </row>
    <row r="76" spans="2:24" ht="15.75">
      <c r="B76" s="17">
        <v>14</v>
      </c>
      <c r="C76" s="101">
        <v>5644.32</v>
      </c>
      <c r="D76" s="101">
        <v>253.56</v>
      </c>
      <c r="E76" s="101">
        <v>2434.1</v>
      </c>
      <c r="F76" s="103">
        <v>29542.92</v>
      </c>
      <c r="G76" s="101">
        <v>1190.31</v>
      </c>
      <c r="H76" s="101">
        <v>153.89</v>
      </c>
      <c r="I76" s="101">
        <v>205.66</v>
      </c>
      <c r="J76" s="101">
        <v>506.96</v>
      </c>
      <c r="K76" s="101">
        <v>18344.66</v>
      </c>
      <c r="L76" s="101">
        <v>10183.74</v>
      </c>
      <c r="M76" s="101">
        <v>18969.53</v>
      </c>
      <c r="N76" s="101">
        <v>1671.18</v>
      </c>
      <c r="O76" s="101">
        <v>344.9</v>
      </c>
      <c r="P76" s="101">
        <v>186.11</v>
      </c>
      <c r="Q76" s="101">
        <v>215.72</v>
      </c>
      <c r="R76" s="101">
        <v>143.37</v>
      </c>
      <c r="S76" s="101">
        <v>4753.21</v>
      </c>
      <c r="T76" s="103">
        <v>22250.71</v>
      </c>
      <c r="U76" s="101">
        <v>400.2</v>
      </c>
      <c r="V76" s="101">
        <v>0</v>
      </c>
      <c r="W76" s="37">
        <f t="shared" si="2"/>
        <v>117395.04999999997</v>
      </c>
      <c r="X76" s="35">
        <f t="shared" si="3"/>
        <v>34.9406</v>
      </c>
    </row>
    <row r="77" spans="2:24" ht="15.75">
      <c r="B77" s="17">
        <v>15</v>
      </c>
      <c r="C77" s="101">
        <v>5863.65</v>
      </c>
      <c r="D77" s="101">
        <v>261.07</v>
      </c>
      <c r="E77" s="101">
        <v>2267.52</v>
      </c>
      <c r="F77" s="103">
        <v>29126.09</v>
      </c>
      <c r="G77" s="101">
        <v>1290.23</v>
      </c>
      <c r="H77" s="101">
        <v>150.1</v>
      </c>
      <c r="I77" s="101">
        <v>196.85</v>
      </c>
      <c r="J77" s="101">
        <v>569.31</v>
      </c>
      <c r="K77" s="101">
        <v>18512.09</v>
      </c>
      <c r="L77" s="101">
        <v>19850.74</v>
      </c>
      <c r="M77" s="101">
        <v>18155.49</v>
      </c>
      <c r="N77" s="101">
        <v>1574.34</v>
      </c>
      <c r="O77" s="101">
        <v>340.86</v>
      </c>
      <c r="P77" s="101">
        <v>224.31</v>
      </c>
      <c r="Q77" s="101">
        <v>210.43</v>
      </c>
      <c r="R77" s="101">
        <v>137.46</v>
      </c>
      <c r="S77" s="101">
        <v>4554.29</v>
      </c>
      <c r="T77" s="103">
        <v>237306.27</v>
      </c>
      <c r="U77" s="101">
        <v>403.89</v>
      </c>
      <c r="V77" s="101">
        <v>0</v>
      </c>
      <c r="W77" s="37">
        <f t="shared" si="2"/>
        <v>340994.99</v>
      </c>
      <c r="X77" s="35">
        <f t="shared" si="3"/>
        <v>34.9406</v>
      </c>
    </row>
    <row r="78" spans="2:24" ht="15.75">
      <c r="B78" s="19">
        <v>16</v>
      </c>
      <c r="C78" s="101">
        <v>5841.14</v>
      </c>
      <c r="D78" s="101">
        <v>268.08</v>
      </c>
      <c r="E78" s="101">
        <v>2198</v>
      </c>
      <c r="F78" s="103">
        <v>40818.23</v>
      </c>
      <c r="G78" s="101">
        <v>880.08</v>
      </c>
      <c r="H78" s="101">
        <v>143.56</v>
      </c>
      <c r="I78" s="101">
        <v>189.38</v>
      </c>
      <c r="J78" s="101">
        <v>522.65</v>
      </c>
      <c r="K78" s="101">
        <v>18354.42</v>
      </c>
      <c r="L78" s="101">
        <v>22407.65</v>
      </c>
      <c r="M78" s="101">
        <v>16263.29</v>
      </c>
      <c r="N78" s="101">
        <v>1620.01</v>
      </c>
      <c r="O78" s="101">
        <v>352.17</v>
      </c>
      <c r="P78" s="101">
        <v>232.41</v>
      </c>
      <c r="Q78" s="101">
        <v>209.3</v>
      </c>
      <c r="R78" s="101">
        <v>142.94</v>
      </c>
      <c r="S78" s="101">
        <v>4572.37</v>
      </c>
      <c r="T78" s="103">
        <v>0</v>
      </c>
      <c r="U78" s="101">
        <v>375.1</v>
      </c>
      <c r="V78" s="101">
        <v>0</v>
      </c>
      <c r="W78" s="37">
        <f t="shared" si="2"/>
        <v>115390.78000000001</v>
      </c>
      <c r="X78" s="35">
        <f t="shared" si="3"/>
        <v>34.9406</v>
      </c>
    </row>
    <row r="79" spans="2:24" ht="15.75">
      <c r="B79" s="19">
        <v>17</v>
      </c>
      <c r="C79" s="101">
        <v>5776.82</v>
      </c>
      <c r="D79" s="101">
        <v>244.24</v>
      </c>
      <c r="E79" s="101">
        <v>2034.17</v>
      </c>
      <c r="F79" s="103">
        <v>22009.79</v>
      </c>
      <c r="G79" s="101">
        <v>754.91</v>
      </c>
      <c r="H79" s="101">
        <v>141.09</v>
      </c>
      <c r="I79" s="101">
        <v>187.57</v>
      </c>
      <c r="J79" s="101">
        <v>469.49</v>
      </c>
      <c r="K79" s="101">
        <v>17456.2</v>
      </c>
      <c r="L79" s="101">
        <v>25960.69</v>
      </c>
      <c r="M79" s="101">
        <v>13827.76</v>
      </c>
      <c r="N79" s="101">
        <v>1562.89</v>
      </c>
      <c r="O79" s="101">
        <v>323.4</v>
      </c>
      <c r="P79" s="101">
        <v>186.67</v>
      </c>
      <c r="Q79" s="101">
        <v>205.9</v>
      </c>
      <c r="R79" s="101">
        <v>135.53</v>
      </c>
      <c r="S79" s="101">
        <v>4527.04</v>
      </c>
      <c r="T79" s="103">
        <v>12452.79</v>
      </c>
      <c r="U79" s="101">
        <v>352.61</v>
      </c>
      <c r="V79" s="101">
        <v>0</v>
      </c>
      <c r="W79" s="37">
        <f t="shared" si="2"/>
        <v>108609.55999999998</v>
      </c>
      <c r="X79" s="35">
        <f t="shared" si="3"/>
        <v>34.9406</v>
      </c>
    </row>
    <row r="80" spans="2:24" ht="15.75">
      <c r="B80" s="19">
        <v>18</v>
      </c>
      <c r="C80" s="101">
        <v>5610.09</v>
      </c>
      <c r="D80" s="101">
        <v>234.71</v>
      </c>
      <c r="E80" s="101">
        <v>1962.34</v>
      </c>
      <c r="F80" s="103">
        <v>25548.65</v>
      </c>
      <c r="G80" s="101">
        <v>1723.96</v>
      </c>
      <c r="H80" s="101">
        <v>142.87</v>
      </c>
      <c r="I80" s="101">
        <v>187.07</v>
      </c>
      <c r="J80" s="101">
        <v>468.04</v>
      </c>
      <c r="K80" s="101">
        <v>18142.51</v>
      </c>
      <c r="L80" s="101">
        <v>25995.21</v>
      </c>
      <c r="M80" s="101">
        <v>7120.65</v>
      </c>
      <c r="N80" s="101">
        <v>1458.55</v>
      </c>
      <c r="O80" s="101">
        <v>329.87</v>
      </c>
      <c r="P80" s="101">
        <v>183.62</v>
      </c>
      <c r="Q80" s="101">
        <v>202.13</v>
      </c>
      <c r="R80" s="101">
        <v>138.63</v>
      </c>
      <c r="S80" s="101">
        <v>4371.6</v>
      </c>
      <c r="T80" s="103">
        <v>0</v>
      </c>
      <c r="U80" s="101">
        <v>286.22</v>
      </c>
      <c r="V80" s="101">
        <v>0</v>
      </c>
      <c r="W80" s="37">
        <f t="shared" si="2"/>
        <v>94106.72000000002</v>
      </c>
      <c r="X80" s="35">
        <f t="shared" si="3"/>
        <v>34.9406</v>
      </c>
    </row>
    <row r="81" spans="2:24" ht="15.75">
      <c r="B81" s="19">
        <v>19</v>
      </c>
      <c r="C81" s="101">
        <v>5953.08</v>
      </c>
      <c r="D81" s="101">
        <v>256.99</v>
      </c>
      <c r="E81" s="101">
        <v>2358.85</v>
      </c>
      <c r="F81" s="103">
        <v>35331.14</v>
      </c>
      <c r="G81" s="101">
        <v>986.24</v>
      </c>
      <c r="H81" s="101">
        <v>85.57</v>
      </c>
      <c r="I81" s="101">
        <v>324.96</v>
      </c>
      <c r="J81" s="101">
        <v>357.97</v>
      </c>
      <c r="K81" s="101">
        <v>19112.16</v>
      </c>
      <c r="L81" s="101">
        <v>25025.48</v>
      </c>
      <c r="M81" s="101">
        <v>10032.13</v>
      </c>
      <c r="N81" s="101">
        <v>1728.53</v>
      </c>
      <c r="O81" s="101">
        <v>355.12</v>
      </c>
      <c r="P81" s="101">
        <v>196.18</v>
      </c>
      <c r="Q81" s="101">
        <v>213.05</v>
      </c>
      <c r="R81" s="101">
        <v>140.43</v>
      </c>
      <c r="S81" s="101">
        <v>4844.08</v>
      </c>
      <c r="T81" s="103">
        <v>0</v>
      </c>
      <c r="U81" s="101">
        <v>245.58</v>
      </c>
      <c r="V81" s="101">
        <v>405.49</v>
      </c>
      <c r="W81" s="37">
        <f t="shared" si="2"/>
        <v>107953.02999999998</v>
      </c>
      <c r="X81" s="35">
        <f t="shared" si="3"/>
        <v>34.9814</v>
      </c>
    </row>
    <row r="82" spans="2:24" ht="15.75">
      <c r="B82" s="19">
        <v>20</v>
      </c>
      <c r="C82" s="101">
        <v>6252.52</v>
      </c>
      <c r="D82" s="101">
        <v>284.81</v>
      </c>
      <c r="E82" s="101">
        <v>2580.9</v>
      </c>
      <c r="F82" s="103">
        <v>36818.38</v>
      </c>
      <c r="G82" s="101">
        <v>1654.71</v>
      </c>
      <c r="H82" s="101">
        <v>113.65</v>
      </c>
      <c r="I82" s="101">
        <v>418.46</v>
      </c>
      <c r="J82" s="101">
        <v>640.18</v>
      </c>
      <c r="K82" s="101">
        <v>20336.33</v>
      </c>
      <c r="L82" s="101">
        <v>23648</v>
      </c>
      <c r="M82" s="101">
        <v>9200.67</v>
      </c>
      <c r="N82" s="101">
        <v>1801.28</v>
      </c>
      <c r="O82" s="101">
        <v>364.61</v>
      </c>
      <c r="P82" s="101">
        <v>220.48</v>
      </c>
      <c r="Q82" s="101">
        <v>222.08</v>
      </c>
      <c r="R82" s="101">
        <v>142.92</v>
      </c>
      <c r="S82" s="101">
        <v>5633.06</v>
      </c>
      <c r="T82" s="103">
        <v>0</v>
      </c>
      <c r="U82" s="101">
        <v>259.15</v>
      </c>
      <c r="V82" s="101">
        <v>0</v>
      </c>
      <c r="W82" s="37">
        <f t="shared" si="2"/>
        <v>110592.18999999999</v>
      </c>
      <c r="X82" s="35">
        <f t="shared" si="3"/>
        <v>34.9814</v>
      </c>
    </row>
    <row r="83" spans="2:24" ht="15.75">
      <c r="B83" s="19">
        <v>21</v>
      </c>
      <c r="C83" s="101">
        <v>6267.54</v>
      </c>
      <c r="D83" s="101">
        <v>293.32</v>
      </c>
      <c r="E83" s="101">
        <v>2143.24</v>
      </c>
      <c r="F83" s="103">
        <v>33333.16</v>
      </c>
      <c r="G83" s="101">
        <v>2174.95</v>
      </c>
      <c r="H83" s="101">
        <v>118.32</v>
      </c>
      <c r="I83" s="101">
        <v>433.6</v>
      </c>
      <c r="J83" s="101">
        <v>563.32</v>
      </c>
      <c r="K83" s="101">
        <v>19834.27</v>
      </c>
      <c r="L83" s="101">
        <v>9895.29</v>
      </c>
      <c r="M83" s="101">
        <v>8314.6</v>
      </c>
      <c r="N83" s="101">
        <v>1746.74</v>
      </c>
      <c r="O83" s="101">
        <v>359.27</v>
      </c>
      <c r="P83" s="101">
        <v>197.9</v>
      </c>
      <c r="Q83" s="101">
        <v>213.89</v>
      </c>
      <c r="R83" s="101">
        <v>143.27</v>
      </c>
      <c r="S83" s="101">
        <v>5709.61</v>
      </c>
      <c r="T83" s="103">
        <v>0</v>
      </c>
      <c r="U83" s="101">
        <v>458.85</v>
      </c>
      <c r="V83" s="101">
        <v>0</v>
      </c>
      <c r="W83" s="37">
        <f t="shared" si="2"/>
        <v>92201.14000000003</v>
      </c>
      <c r="X83" s="35">
        <f t="shared" si="3"/>
        <v>34.9814</v>
      </c>
    </row>
    <row r="84" spans="2:24" ht="15.75">
      <c r="B84" s="19">
        <v>22</v>
      </c>
      <c r="C84" s="101">
        <v>6295.44</v>
      </c>
      <c r="D84" s="101">
        <v>278.19</v>
      </c>
      <c r="E84" s="101">
        <v>2775.97</v>
      </c>
      <c r="F84" s="103">
        <v>29690.71</v>
      </c>
      <c r="G84" s="101">
        <v>1857.57</v>
      </c>
      <c r="H84" s="101">
        <v>121.59</v>
      </c>
      <c r="I84" s="101">
        <v>448.43</v>
      </c>
      <c r="J84" s="101">
        <v>668.58</v>
      </c>
      <c r="K84" s="101">
        <v>20661.71</v>
      </c>
      <c r="L84" s="101">
        <v>23379.03</v>
      </c>
      <c r="M84" s="101">
        <v>11056.4</v>
      </c>
      <c r="N84" s="101">
        <v>1878.91</v>
      </c>
      <c r="O84" s="101">
        <v>385.57</v>
      </c>
      <c r="P84" s="101">
        <v>216.81</v>
      </c>
      <c r="Q84" s="101">
        <v>225.53</v>
      </c>
      <c r="R84" s="101">
        <v>150.84</v>
      </c>
      <c r="S84" s="101">
        <v>5870.69</v>
      </c>
      <c r="T84" s="103">
        <v>16399.58</v>
      </c>
      <c r="U84" s="101">
        <v>289.27</v>
      </c>
      <c r="V84" s="101">
        <v>0</v>
      </c>
      <c r="W84" s="37">
        <f t="shared" si="2"/>
        <v>122650.82</v>
      </c>
      <c r="X84" s="35">
        <f t="shared" si="3"/>
        <v>34.9814</v>
      </c>
    </row>
    <row r="85" spans="2:24" ht="15.75">
      <c r="B85" s="19">
        <v>23</v>
      </c>
      <c r="C85" s="101">
        <v>6176.09</v>
      </c>
      <c r="D85" s="101">
        <v>303.09</v>
      </c>
      <c r="E85" s="101">
        <v>2569.1</v>
      </c>
      <c r="F85" s="103">
        <v>36070.23</v>
      </c>
      <c r="G85" s="101">
        <v>1853.13</v>
      </c>
      <c r="H85" s="101">
        <v>122.96</v>
      </c>
      <c r="I85" s="101">
        <v>444.2</v>
      </c>
      <c r="J85" s="101">
        <v>588.25</v>
      </c>
      <c r="K85" s="101">
        <v>20758.9</v>
      </c>
      <c r="L85" s="101">
        <v>25447.48</v>
      </c>
      <c r="M85" s="101">
        <v>11150.95</v>
      </c>
      <c r="N85" s="101">
        <v>2057.6</v>
      </c>
      <c r="O85" s="101">
        <v>400.91</v>
      </c>
      <c r="P85" s="101">
        <v>210.16</v>
      </c>
      <c r="Q85" s="101">
        <v>236.99</v>
      </c>
      <c r="R85" s="101">
        <v>151.87</v>
      </c>
      <c r="S85" s="101">
        <v>5648.43</v>
      </c>
      <c r="T85" s="103">
        <v>0</v>
      </c>
      <c r="U85" s="101">
        <v>488.48</v>
      </c>
      <c r="V85" s="101">
        <v>0</v>
      </c>
      <c r="W85" s="37">
        <f t="shared" si="2"/>
        <v>114678.81999999999</v>
      </c>
      <c r="X85" s="35">
        <f t="shared" si="3"/>
        <v>34.9814</v>
      </c>
    </row>
    <row r="86" spans="2:24" ht="15.75">
      <c r="B86" s="19">
        <v>24</v>
      </c>
      <c r="C86" s="101">
        <v>5919.57</v>
      </c>
      <c r="D86" s="101">
        <v>311.3</v>
      </c>
      <c r="E86" s="101">
        <v>2865.02</v>
      </c>
      <c r="F86" s="103">
        <v>35673.96</v>
      </c>
      <c r="G86" s="101">
        <v>1525.1</v>
      </c>
      <c r="H86" s="101">
        <v>125.16</v>
      </c>
      <c r="I86" s="101">
        <v>445.96</v>
      </c>
      <c r="J86" s="101">
        <v>585.27</v>
      </c>
      <c r="K86" s="101">
        <v>22574.32</v>
      </c>
      <c r="L86" s="101">
        <v>27135.54</v>
      </c>
      <c r="M86" s="101">
        <v>14671</v>
      </c>
      <c r="N86" s="101">
        <v>2082.48</v>
      </c>
      <c r="O86" s="101">
        <v>382.04</v>
      </c>
      <c r="P86" s="101">
        <v>227.47</v>
      </c>
      <c r="Q86" s="101">
        <v>259.62</v>
      </c>
      <c r="R86" s="101">
        <v>167.44</v>
      </c>
      <c r="S86" s="101">
        <v>6220.26</v>
      </c>
      <c r="T86" s="103">
        <v>58538.91</v>
      </c>
      <c r="U86" s="101">
        <v>482.03</v>
      </c>
      <c r="V86" s="101">
        <v>0</v>
      </c>
      <c r="W86" s="37">
        <f t="shared" si="2"/>
        <v>180192.44999999998</v>
      </c>
      <c r="X86" s="35">
        <f t="shared" si="3"/>
        <v>34.9814</v>
      </c>
    </row>
    <row r="87" spans="2:24" ht="15.75">
      <c r="B87" s="19">
        <v>25</v>
      </c>
      <c r="C87" s="101">
        <v>5901.19</v>
      </c>
      <c r="D87" s="101">
        <v>296.25</v>
      </c>
      <c r="E87" s="101">
        <v>2680.2</v>
      </c>
      <c r="F87" s="103">
        <v>45531.14</v>
      </c>
      <c r="G87" s="101">
        <v>2839.07</v>
      </c>
      <c r="H87" s="101">
        <v>119.94</v>
      </c>
      <c r="I87" s="101">
        <v>456.09</v>
      </c>
      <c r="J87" s="101">
        <v>644.48</v>
      </c>
      <c r="K87" s="101">
        <v>23718.7</v>
      </c>
      <c r="L87" s="101">
        <v>30578.33</v>
      </c>
      <c r="M87" s="101">
        <v>21003.01</v>
      </c>
      <c r="N87" s="101">
        <v>1874.9</v>
      </c>
      <c r="O87" s="101">
        <v>376.11</v>
      </c>
      <c r="P87" s="101">
        <v>205.2</v>
      </c>
      <c r="Q87" s="101">
        <v>234.07</v>
      </c>
      <c r="R87" s="101">
        <v>170.47</v>
      </c>
      <c r="S87" s="101">
        <v>5641.87</v>
      </c>
      <c r="T87" s="103">
        <v>0</v>
      </c>
      <c r="U87" s="101">
        <v>437.98</v>
      </c>
      <c r="V87" s="101">
        <v>0</v>
      </c>
      <c r="W87" s="37">
        <f t="shared" si="2"/>
        <v>142709</v>
      </c>
      <c r="X87" s="35">
        <f t="shared" si="3"/>
        <v>34.9814</v>
      </c>
    </row>
    <row r="88" spans="2:24" ht="15.75">
      <c r="B88" s="19">
        <v>26</v>
      </c>
      <c r="C88" s="101">
        <v>6410.05</v>
      </c>
      <c r="D88" s="101">
        <v>283.63</v>
      </c>
      <c r="E88" s="101">
        <v>2571</v>
      </c>
      <c r="F88" s="103">
        <v>29430.38</v>
      </c>
      <c r="G88" s="101">
        <v>933.83</v>
      </c>
      <c r="H88" s="101">
        <v>116.13</v>
      </c>
      <c r="I88" s="101">
        <v>426.41</v>
      </c>
      <c r="J88" s="101">
        <v>658.46</v>
      </c>
      <c r="K88" s="101">
        <v>21077.75</v>
      </c>
      <c r="L88" s="101">
        <v>27538.54</v>
      </c>
      <c r="M88" s="101">
        <v>19034.51</v>
      </c>
      <c r="N88" s="101">
        <v>1799.99</v>
      </c>
      <c r="O88" s="101">
        <v>361.96</v>
      </c>
      <c r="P88" s="101">
        <v>207.75</v>
      </c>
      <c r="Q88" s="101">
        <v>219.72</v>
      </c>
      <c r="R88" s="101">
        <v>143.05</v>
      </c>
      <c r="S88" s="101">
        <v>5473.55</v>
      </c>
      <c r="T88" s="103">
        <v>0</v>
      </c>
      <c r="U88" s="101">
        <v>422.47</v>
      </c>
      <c r="V88" s="101">
        <v>30904.57</v>
      </c>
      <c r="W88" s="37">
        <f t="shared" si="2"/>
        <v>148013.75</v>
      </c>
      <c r="X88" s="35">
        <f t="shared" si="3"/>
        <v>34.8968</v>
      </c>
    </row>
    <row r="89" spans="2:24" ht="15.75">
      <c r="B89" s="19">
        <v>27</v>
      </c>
      <c r="C89" s="101">
        <v>6019.74</v>
      </c>
      <c r="D89" s="101">
        <v>281.23</v>
      </c>
      <c r="E89" s="101">
        <v>2421.85</v>
      </c>
      <c r="F89" s="103">
        <v>30839.95</v>
      </c>
      <c r="G89" s="101">
        <v>1106.11</v>
      </c>
      <c r="H89" s="101">
        <v>107.84</v>
      </c>
      <c r="I89" s="101">
        <v>420.51</v>
      </c>
      <c r="J89" s="101">
        <v>583.65</v>
      </c>
      <c r="K89" s="101">
        <v>22508.03</v>
      </c>
      <c r="L89" s="101">
        <v>24355.41</v>
      </c>
      <c r="M89" s="101">
        <v>19695.34</v>
      </c>
      <c r="N89" s="101">
        <v>1779.32</v>
      </c>
      <c r="O89" s="101">
        <v>368.15</v>
      </c>
      <c r="P89" s="101">
        <v>222.68</v>
      </c>
      <c r="Q89" s="101">
        <v>215.01</v>
      </c>
      <c r="R89" s="101">
        <v>150.25</v>
      </c>
      <c r="S89" s="101">
        <v>5226.58</v>
      </c>
      <c r="T89" s="103">
        <v>0</v>
      </c>
      <c r="U89" s="101">
        <v>377.16</v>
      </c>
      <c r="V89" s="101">
        <v>0</v>
      </c>
      <c r="W89" s="37">
        <f t="shared" si="2"/>
        <v>116678.81</v>
      </c>
      <c r="X89" s="35">
        <f t="shared" si="3"/>
        <v>34.8968</v>
      </c>
    </row>
    <row r="90" spans="2:24" ht="15.75">
      <c r="B90" s="19">
        <v>28</v>
      </c>
      <c r="C90" s="101">
        <v>5993.8</v>
      </c>
      <c r="D90" s="101">
        <v>281.78</v>
      </c>
      <c r="E90" s="101">
        <v>2581.89</v>
      </c>
      <c r="F90" s="103">
        <v>36236.87</v>
      </c>
      <c r="G90" s="101">
        <v>1408.87</v>
      </c>
      <c r="H90" s="101">
        <v>112.02</v>
      </c>
      <c r="I90" s="101">
        <v>382.33</v>
      </c>
      <c r="J90" s="101">
        <v>642.84</v>
      </c>
      <c r="K90" s="101">
        <v>20071.56</v>
      </c>
      <c r="L90" s="101">
        <v>9693.04</v>
      </c>
      <c r="M90" s="101">
        <v>18684.2</v>
      </c>
      <c r="N90" s="101">
        <v>1714.72</v>
      </c>
      <c r="O90" s="101">
        <v>360.76</v>
      </c>
      <c r="P90" s="101">
        <v>207.11</v>
      </c>
      <c r="Q90" s="101">
        <v>240.97</v>
      </c>
      <c r="R90" s="101">
        <v>145.27</v>
      </c>
      <c r="S90" s="101">
        <v>5081.06</v>
      </c>
      <c r="T90" s="103">
        <v>0</v>
      </c>
      <c r="U90" s="101">
        <v>368.15</v>
      </c>
      <c r="V90" s="101">
        <v>0</v>
      </c>
      <c r="W90" s="37">
        <f t="shared" si="2"/>
        <v>104207.23999999999</v>
      </c>
      <c r="X90" s="35">
        <f t="shared" si="3"/>
        <v>34.8968</v>
      </c>
    </row>
    <row r="91" spans="2:24" ht="15.75">
      <c r="B91" s="19">
        <v>29</v>
      </c>
      <c r="C91" s="101">
        <v>6052.05</v>
      </c>
      <c r="D91" s="101">
        <v>264.98</v>
      </c>
      <c r="E91" s="101">
        <v>2445.45</v>
      </c>
      <c r="F91" s="103">
        <v>31320.47</v>
      </c>
      <c r="G91" s="101">
        <v>1054.77</v>
      </c>
      <c r="H91" s="101">
        <v>110.89</v>
      </c>
      <c r="I91" s="101">
        <v>400.38</v>
      </c>
      <c r="J91" s="101">
        <v>548.9</v>
      </c>
      <c r="K91" s="101">
        <v>18782.77</v>
      </c>
      <c r="L91" s="101">
        <v>26206.24</v>
      </c>
      <c r="M91" s="101">
        <v>20321.99</v>
      </c>
      <c r="N91" s="101">
        <v>1699.95</v>
      </c>
      <c r="O91" s="101">
        <v>353.88</v>
      </c>
      <c r="P91" s="101">
        <v>233.75</v>
      </c>
      <c r="Q91" s="101">
        <v>225.08</v>
      </c>
      <c r="R91" s="101">
        <v>142.33</v>
      </c>
      <c r="S91" s="101">
        <v>4991.27</v>
      </c>
      <c r="T91" s="103">
        <v>12263.27</v>
      </c>
      <c r="U91" s="101">
        <v>379.99</v>
      </c>
      <c r="V91" s="101">
        <v>0</v>
      </c>
      <c r="W91" s="37">
        <f t="shared" si="2"/>
        <v>127798.41000000002</v>
      </c>
      <c r="X91" s="35">
        <f t="shared" si="3"/>
        <v>34.8968</v>
      </c>
    </row>
    <row r="92" spans="2:24" ht="15.75">
      <c r="B92" s="19">
        <v>30</v>
      </c>
      <c r="C92" s="101">
        <v>5869.52</v>
      </c>
      <c r="D92" s="101">
        <v>274.03</v>
      </c>
      <c r="E92" s="101">
        <v>2408.85</v>
      </c>
      <c r="F92" s="103">
        <v>37732.5</v>
      </c>
      <c r="G92" s="101">
        <v>1390.32</v>
      </c>
      <c r="H92" s="101">
        <v>109.16</v>
      </c>
      <c r="I92" s="101">
        <v>401.42</v>
      </c>
      <c r="J92" s="101">
        <v>614.29</v>
      </c>
      <c r="K92" s="101">
        <v>18755.3</v>
      </c>
      <c r="L92" s="101">
        <v>28479.56</v>
      </c>
      <c r="M92" s="101">
        <v>30702.35</v>
      </c>
      <c r="N92" s="101">
        <v>1694.8</v>
      </c>
      <c r="O92" s="101">
        <v>360.58</v>
      </c>
      <c r="P92" s="101">
        <v>201.6</v>
      </c>
      <c r="Q92" s="101">
        <v>215.05</v>
      </c>
      <c r="R92" s="101">
        <v>138.72</v>
      </c>
      <c r="S92" s="101">
        <v>4863.72</v>
      </c>
      <c r="T92" s="103">
        <v>0</v>
      </c>
      <c r="U92" s="101">
        <v>373.14</v>
      </c>
      <c r="V92" s="101">
        <v>0</v>
      </c>
      <c r="W92" s="37">
        <f t="shared" si="2"/>
        <v>134584.91</v>
      </c>
      <c r="X92" s="35">
        <f>X43</f>
        <v>34.8968</v>
      </c>
    </row>
    <row r="93" spans="2:24" ht="15.75">
      <c r="B93" s="19">
        <v>31</v>
      </c>
      <c r="C93" s="101">
        <v>5724.32</v>
      </c>
      <c r="D93" s="101">
        <v>265.88</v>
      </c>
      <c r="E93" s="101">
        <v>2524.42</v>
      </c>
      <c r="F93" s="103">
        <v>31075.3</v>
      </c>
      <c r="G93" s="101">
        <v>1269.01</v>
      </c>
      <c r="H93" s="101">
        <v>112.06</v>
      </c>
      <c r="I93" s="101">
        <v>425.03</v>
      </c>
      <c r="J93" s="101">
        <v>418.9</v>
      </c>
      <c r="K93" s="101">
        <v>20629.87</v>
      </c>
      <c r="L93" s="101">
        <v>30149.27</v>
      </c>
      <c r="M93" s="101">
        <v>24585.01</v>
      </c>
      <c r="N93" s="101">
        <v>1805.76</v>
      </c>
      <c r="O93" s="101">
        <v>342.67</v>
      </c>
      <c r="P93" s="101">
        <v>195.96</v>
      </c>
      <c r="Q93" s="101">
        <v>234.52</v>
      </c>
      <c r="R93" s="101">
        <v>143.59</v>
      </c>
      <c r="S93" s="101">
        <v>5123.03</v>
      </c>
      <c r="T93" s="103">
        <v>136800.88</v>
      </c>
      <c r="U93" s="101">
        <v>412.25</v>
      </c>
      <c r="V93" s="101">
        <v>0</v>
      </c>
      <c r="W93" s="37">
        <f>SUM(C93:V93)</f>
        <v>262237.73</v>
      </c>
      <c r="X93" s="35">
        <f>X44</f>
        <v>34.8968</v>
      </c>
    </row>
    <row r="94" spans="2:24" ht="24">
      <c r="B94" s="19" t="s">
        <v>41</v>
      </c>
      <c r="C94" s="39">
        <f>SUM(C63:C93)</f>
        <v>184792.22999999998</v>
      </c>
      <c r="D94" s="39">
        <f aca="true" t="shared" si="4" ref="D94:V94">SUM(D63:D93)</f>
        <v>8604.27</v>
      </c>
      <c r="E94" s="39">
        <f t="shared" si="4"/>
        <v>76728.39999999998</v>
      </c>
      <c r="F94" s="39">
        <f t="shared" si="4"/>
        <v>1067107.14</v>
      </c>
      <c r="G94" s="39">
        <f t="shared" si="4"/>
        <v>36849.479999999996</v>
      </c>
      <c r="H94" s="39">
        <f t="shared" si="4"/>
        <v>3974.3500000000004</v>
      </c>
      <c r="I94" s="39">
        <f t="shared" si="4"/>
        <v>9130.010000000002</v>
      </c>
      <c r="J94" s="39">
        <f t="shared" si="4"/>
        <v>17824.94</v>
      </c>
      <c r="K94" s="39">
        <f t="shared" si="4"/>
        <v>618031.6500000001</v>
      </c>
      <c r="L94" s="39">
        <f t="shared" si="4"/>
        <v>736510.1000000001</v>
      </c>
      <c r="M94" s="39">
        <f t="shared" si="4"/>
        <v>564772.3400000001</v>
      </c>
      <c r="N94" s="39">
        <f t="shared" si="4"/>
        <v>54090.130000000005</v>
      </c>
      <c r="O94" s="39">
        <f t="shared" si="4"/>
        <v>11160.019999999999</v>
      </c>
      <c r="P94" s="39">
        <f t="shared" si="4"/>
        <v>6316.81</v>
      </c>
      <c r="Q94" s="39">
        <f t="shared" si="4"/>
        <v>6952.63</v>
      </c>
      <c r="R94" s="39">
        <f t="shared" si="4"/>
        <v>4577.500000000001</v>
      </c>
      <c r="S94" s="39">
        <f t="shared" si="4"/>
        <v>157597.50999999995</v>
      </c>
      <c r="T94" s="39">
        <f t="shared" si="4"/>
        <v>772756.51</v>
      </c>
      <c r="U94" s="39">
        <f t="shared" si="4"/>
        <v>13312.009999999998</v>
      </c>
      <c r="V94" s="39">
        <f t="shared" si="4"/>
        <v>31310.06</v>
      </c>
      <c r="W94" s="91">
        <f>SUM(W63:W93,W14:W44)</f>
        <v>12573971.800000003</v>
      </c>
      <c r="X94" s="90">
        <f>SUMPRODUCT(X63:X93,W63:W93)/SUM(W63:W93)</f>
        <v>34.92062929124998</v>
      </c>
    </row>
    <row r="95" spans="2:24" ht="12.75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3:24" ht="12.75"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</row>
    <row r="98" spans="2:25" ht="15">
      <c r="B98" s="40"/>
      <c r="C98" s="13" t="s">
        <v>99</v>
      </c>
      <c r="D98" s="42"/>
      <c r="E98" s="43"/>
      <c r="F98" s="4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22" t="s">
        <v>100</v>
      </c>
      <c r="W98" s="122"/>
      <c r="X98" s="122"/>
      <c r="Y98" s="30"/>
    </row>
    <row r="99" spans="3:25" ht="12.75">
      <c r="C99" s="1"/>
      <c r="D99" s="1" t="s">
        <v>39</v>
      </c>
      <c r="O99" s="2"/>
      <c r="P99" s="16" t="s">
        <v>0</v>
      </c>
      <c r="Q99" s="16"/>
      <c r="V99" s="88"/>
      <c r="W99" s="89" t="s">
        <v>29</v>
      </c>
      <c r="X99" s="88"/>
      <c r="Y99" s="2"/>
    </row>
    <row r="100" spans="3:25" ht="18" customHeight="1">
      <c r="C100" s="13" t="s">
        <v>37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 t="s">
        <v>1</v>
      </c>
      <c r="P100" s="14" t="s">
        <v>38</v>
      </c>
      <c r="Q100" s="14"/>
      <c r="R100" s="14"/>
      <c r="S100" s="14"/>
      <c r="T100" s="14"/>
      <c r="U100" s="14"/>
      <c r="V100" s="122" t="s">
        <v>101</v>
      </c>
      <c r="W100" s="122"/>
      <c r="X100" s="122"/>
      <c r="Y100" s="31"/>
    </row>
    <row r="101" spans="3:25" ht="12.75">
      <c r="C101" s="1"/>
      <c r="D101" s="1" t="s">
        <v>40</v>
      </c>
      <c r="O101" s="2"/>
      <c r="P101" s="15" t="s">
        <v>0</v>
      </c>
      <c r="Q101" s="15"/>
      <c r="W101" s="15" t="s">
        <v>29</v>
      </c>
      <c r="Y101" s="2"/>
    </row>
  </sheetData>
  <sheetProtection/>
  <mergeCells count="66">
    <mergeCell ref="C5:X5"/>
    <mergeCell ref="B6:X6"/>
    <mergeCell ref="B7:X7"/>
    <mergeCell ref="B8:X8"/>
    <mergeCell ref="B10:B13"/>
    <mergeCell ref="H11:H13"/>
    <mergeCell ref="X10:X13"/>
    <mergeCell ref="K11:K13"/>
    <mergeCell ref="L11:L13"/>
    <mergeCell ref="M11:M13"/>
    <mergeCell ref="Z45:AA45"/>
    <mergeCell ref="D11:D13"/>
    <mergeCell ref="E11:E13"/>
    <mergeCell ref="F11:F13"/>
    <mergeCell ref="G11:G13"/>
    <mergeCell ref="Q11:Q13"/>
    <mergeCell ref="Z14:AA21"/>
    <mergeCell ref="O11:O13"/>
    <mergeCell ref="P11:P13"/>
    <mergeCell ref="J11:J13"/>
    <mergeCell ref="N11:N13"/>
    <mergeCell ref="W10:W13"/>
    <mergeCell ref="M60:M62"/>
    <mergeCell ref="C11:C13"/>
    <mergeCell ref="C10:V10"/>
    <mergeCell ref="R11:R13"/>
    <mergeCell ref="S11:S13"/>
    <mergeCell ref="T11:T13"/>
    <mergeCell ref="U11:U13"/>
    <mergeCell ref="V11:V13"/>
    <mergeCell ref="C47:X47"/>
    <mergeCell ref="I11:I13"/>
    <mergeCell ref="G60:G62"/>
    <mergeCell ref="H60:H62"/>
    <mergeCell ref="I60:I62"/>
    <mergeCell ref="J60:J62"/>
    <mergeCell ref="K60:K62"/>
    <mergeCell ref="L60:L62"/>
    <mergeCell ref="U60:U62"/>
    <mergeCell ref="V60:V62"/>
    <mergeCell ref="V2:W2"/>
    <mergeCell ref="B57:X57"/>
    <mergeCell ref="B59:B62"/>
    <mergeCell ref="C59:T59"/>
    <mergeCell ref="W59:W62"/>
    <mergeCell ref="X59:X62"/>
    <mergeCell ref="C60:C62"/>
    <mergeCell ref="D60:D62"/>
    <mergeCell ref="E60:E62"/>
    <mergeCell ref="F60:F62"/>
    <mergeCell ref="N60:N62"/>
    <mergeCell ref="O60:O62"/>
    <mergeCell ref="P60:P62"/>
    <mergeCell ref="Q60:Q62"/>
    <mergeCell ref="R60:R62"/>
    <mergeCell ref="S60:S62"/>
    <mergeCell ref="V51:W51"/>
    <mergeCell ref="V50:W50"/>
    <mergeCell ref="V48:X48"/>
    <mergeCell ref="V100:X100"/>
    <mergeCell ref="V98:X98"/>
    <mergeCell ref="C96:X96"/>
    <mergeCell ref="B56:X56"/>
    <mergeCell ref="B55:X55"/>
    <mergeCell ref="C54:X54"/>
    <mergeCell ref="T60:T62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1"/>
  <sheetViews>
    <sheetView view="pageBreakPreview" zoomScale="70" zoomScaleSheetLayoutView="70" workbookViewId="0" topLeftCell="A1">
      <selection activeCell="K62" sqref="K6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19" width="9.125" style="0" customWidth="1"/>
    <col min="20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6" s="80" customFormat="1" ht="12.75">
      <c r="B1" s="79" t="s">
        <v>30</v>
      </c>
      <c r="V1" s="121"/>
      <c r="W1" s="121"/>
      <c r="Z1" s="81"/>
    </row>
    <row r="2" spans="2:26" s="80" customFormat="1" ht="12.75">
      <c r="B2" s="79" t="s">
        <v>31</v>
      </c>
      <c r="V2" s="121" t="s">
        <v>96</v>
      </c>
      <c r="W2" s="121"/>
      <c r="Z2" s="81"/>
    </row>
    <row r="3" spans="2:26" s="80" customFormat="1" ht="12.75">
      <c r="B3" s="82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1"/>
    </row>
    <row r="4" spans="2:26" s="80" customFormat="1" ht="12.75">
      <c r="B4" s="7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1"/>
    </row>
    <row r="5" spans="3:26" s="80" customFormat="1" ht="15"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22"/>
      <c r="Z5" s="81"/>
    </row>
    <row r="6" spans="2:26" s="80" customFormat="1" ht="18" customHeight="1">
      <c r="B6" s="124" t="s">
        <v>54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24"/>
      <c r="Z6" s="81"/>
    </row>
    <row r="7" spans="2:26" s="80" customFormat="1" ht="18" customHeight="1">
      <c r="B7" s="124" t="s">
        <v>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23"/>
      <c r="Z7" s="81"/>
    </row>
    <row r="8" spans="2:26" s="80" customFormat="1" ht="18" customHeight="1">
      <c r="B8" s="135" t="s">
        <v>55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25"/>
      <c r="Z8" s="81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27" customHeight="1">
      <c r="B10" s="105" t="s">
        <v>26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78"/>
      <c r="V10" s="78"/>
      <c r="W10" s="136" t="s">
        <v>41</v>
      </c>
      <c r="X10" s="137" t="s">
        <v>44</v>
      </c>
      <c r="Y10" s="26"/>
      <c r="Z10"/>
    </row>
    <row r="11" spans="2:26" ht="48.75" customHeight="1">
      <c r="B11" s="106"/>
      <c r="C11" s="105" t="s">
        <v>73</v>
      </c>
      <c r="D11" s="105" t="s">
        <v>74</v>
      </c>
      <c r="E11" s="143" t="s">
        <v>98</v>
      </c>
      <c r="F11" s="143" t="s">
        <v>97</v>
      </c>
      <c r="G11" s="105" t="s">
        <v>80</v>
      </c>
      <c r="H11" s="105" t="s">
        <v>81</v>
      </c>
      <c r="I11" s="105" t="s">
        <v>82</v>
      </c>
      <c r="J11" s="105" t="s">
        <v>83</v>
      </c>
      <c r="K11" s="143" t="s">
        <v>84</v>
      </c>
      <c r="L11" s="105" t="s">
        <v>85</v>
      </c>
      <c r="M11" s="143" t="s">
        <v>79</v>
      </c>
      <c r="N11" s="105" t="s">
        <v>86</v>
      </c>
      <c r="O11" s="129" t="s">
        <v>87</v>
      </c>
      <c r="P11" s="105" t="s">
        <v>88</v>
      </c>
      <c r="Q11" s="105" t="s">
        <v>89</v>
      </c>
      <c r="R11" s="105" t="s">
        <v>90</v>
      </c>
      <c r="S11" s="105" t="s">
        <v>91</v>
      </c>
      <c r="T11" s="146" t="s">
        <v>92</v>
      </c>
      <c r="U11" s="105" t="s">
        <v>93</v>
      </c>
      <c r="V11" s="105"/>
      <c r="W11" s="136"/>
      <c r="X11" s="138"/>
      <c r="Y11" s="26"/>
      <c r="Z11"/>
    </row>
    <row r="12" spans="2:26" ht="15.75" customHeight="1">
      <c r="B12" s="106"/>
      <c r="C12" s="106"/>
      <c r="D12" s="106"/>
      <c r="E12" s="144"/>
      <c r="F12" s="144"/>
      <c r="G12" s="106"/>
      <c r="H12" s="106"/>
      <c r="I12" s="106"/>
      <c r="J12" s="106"/>
      <c r="K12" s="144"/>
      <c r="L12" s="106"/>
      <c r="M12" s="144"/>
      <c r="N12" s="106"/>
      <c r="O12" s="130"/>
      <c r="P12" s="106"/>
      <c r="Q12" s="106"/>
      <c r="R12" s="106"/>
      <c r="S12" s="106"/>
      <c r="T12" s="147"/>
      <c r="U12" s="106"/>
      <c r="V12" s="106"/>
      <c r="W12" s="136"/>
      <c r="X12" s="138"/>
      <c r="Y12" s="26"/>
      <c r="Z12"/>
    </row>
    <row r="13" spans="2:26" ht="36" customHeight="1">
      <c r="B13" s="120"/>
      <c r="C13" s="107"/>
      <c r="D13" s="107"/>
      <c r="E13" s="145"/>
      <c r="F13" s="145"/>
      <c r="G13" s="107"/>
      <c r="H13" s="107"/>
      <c r="I13" s="107"/>
      <c r="J13" s="107"/>
      <c r="K13" s="145"/>
      <c r="L13" s="107"/>
      <c r="M13" s="145"/>
      <c r="N13" s="107"/>
      <c r="O13" s="131"/>
      <c r="P13" s="107"/>
      <c r="Q13" s="107"/>
      <c r="R13" s="107"/>
      <c r="S13" s="107"/>
      <c r="T13" s="148"/>
      <c r="U13" s="107"/>
      <c r="V13" s="107"/>
      <c r="W13" s="136"/>
      <c r="X13" s="139"/>
      <c r="Y13" s="26"/>
      <c r="Z13"/>
    </row>
    <row r="14" spans="2:27" ht="15.75" customHeight="1">
      <c r="B14" s="17">
        <v>1</v>
      </c>
      <c r="C14" s="87">
        <v>10050.68</v>
      </c>
      <c r="D14" s="87">
        <v>4933.27</v>
      </c>
      <c r="E14" s="87">
        <v>7025.28</v>
      </c>
      <c r="F14" s="87">
        <v>47783.75</v>
      </c>
      <c r="G14" s="87">
        <v>50199.93</v>
      </c>
      <c r="H14" s="87">
        <v>954.92</v>
      </c>
      <c r="I14" s="87">
        <v>1217.82</v>
      </c>
      <c r="J14" s="87">
        <v>5325.06</v>
      </c>
      <c r="K14" s="87">
        <f>J14+I14</f>
        <v>6542.88</v>
      </c>
      <c r="L14" s="87">
        <v>62845.35</v>
      </c>
      <c r="M14" s="87">
        <v>48886.18</v>
      </c>
      <c r="N14" s="87">
        <v>18838.57</v>
      </c>
      <c r="O14" s="87">
        <v>6974.18</v>
      </c>
      <c r="P14" s="87">
        <v>2345.04</v>
      </c>
      <c r="Q14" s="87">
        <v>1889.49</v>
      </c>
      <c r="R14" s="87">
        <v>1687.93</v>
      </c>
      <c r="S14" s="87">
        <v>23761.23</v>
      </c>
      <c r="T14" s="84">
        <f>S14+R14</f>
        <v>25449.16</v>
      </c>
      <c r="U14" s="87">
        <v>3899.06</v>
      </c>
      <c r="V14" s="85"/>
      <c r="W14" s="37">
        <f aca="true" t="shared" si="0" ref="W14:W43">SUM(C14:T14)</f>
        <v>326710.7199999999</v>
      </c>
      <c r="X14" s="50">
        <f>IF(Паспорт!P14&gt;0,Паспорт!P14,X13)</f>
        <v>0</v>
      </c>
      <c r="Y14" s="27"/>
      <c r="Z14" s="142" t="s">
        <v>45</v>
      </c>
      <c r="AA14" s="142"/>
    </row>
    <row r="15" spans="2:27" ht="15.75">
      <c r="B15" s="17">
        <v>2</v>
      </c>
      <c r="C15" s="87">
        <v>12115.64</v>
      </c>
      <c r="D15" s="87">
        <v>7107.59</v>
      </c>
      <c r="E15" s="87">
        <v>8092.88</v>
      </c>
      <c r="F15" s="87">
        <v>0</v>
      </c>
      <c r="G15" s="87">
        <v>66214.99</v>
      </c>
      <c r="H15" s="87">
        <v>934.78</v>
      </c>
      <c r="I15" s="87">
        <v>1481.1</v>
      </c>
      <c r="J15" s="87">
        <v>7027.44</v>
      </c>
      <c r="K15" s="87">
        <f aca="true" t="shared" si="1" ref="K15:K43">J15+I15</f>
        <v>8508.539999999999</v>
      </c>
      <c r="L15" s="87">
        <v>71687.17</v>
      </c>
      <c r="M15" s="87">
        <v>63565.76</v>
      </c>
      <c r="N15" s="87">
        <v>23181.12</v>
      </c>
      <c r="O15" s="87">
        <v>8971.52</v>
      </c>
      <c r="P15" s="87">
        <v>2879.69</v>
      </c>
      <c r="Q15" s="87">
        <v>2384.17</v>
      </c>
      <c r="R15" s="87">
        <v>2045.56</v>
      </c>
      <c r="S15" s="87">
        <v>41095.14</v>
      </c>
      <c r="T15" s="84">
        <f aca="true" t="shared" si="2" ref="T15:T43">S15+R15</f>
        <v>43140.7</v>
      </c>
      <c r="U15" s="87">
        <v>6155.78</v>
      </c>
      <c r="V15" s="85"/>
      <c r="W15" s="37">
        <f t="shared" si="0"/>
        <v>370433.79000000004</v>
      </c>
      <c r="X15" s="35">
        <f>IF(Паспорт!P15&gt;0,Паспорт!P15,X14)</f>
        <v>0</v>
      </c>
      <c r="Y15" s="27"/>
      <c r="Z15" s="142"/>
      <c r="AA15" s="142"/>
    </row>
    <row r="16" spans="2:27" ht="15.75">
      <c r="B16" s="17">
        <v>3</v>
      </c>
      <c r="C16" s="87">
        <v>11759.98</v>
      </c>
      <c r="D16" s="87">
        <v>7426.88</v>
      </c>
      <c r="E16" s="87">
        <v>7932.06</v>
      </c>
      <c r="F16" s="87">
        <v>66090.5</v>
      </c>
      <c r="G16" s="87">
        <v>65973.59</v>
      </c>
      <c r="H16" s="87">
        <v>1160.18</v>
      </c>
      <c r="I16" s="87">
        <v>1446.03</v>
      </c>
      <c r="J16" s="87">
        <v>6867.22</v>
      </c>
      <c r="K16" s="87">
        <f t="shared" si="1"/>
        <v>8313.25</v>
      </c>
      <c r="L16" s="87">
        <v>74804.15</v>
      </c>
      <c r="M16" s="87">
        <v>61814.6</v>
      </c>
      <c r="N16" s="87">
        <v>22693.49</v>
      </c>
      <c r="O16" s="87">
        <v>8671.1</v>
      </c>
      <c r="P16" s="87">
        <v>2776.91</v>
      </c>
      <c r="Q16" s="87">
        <v>2294.73</v>
      </c>
      <c r="R16" s="87">
        <v>2050.9</v>
      </c>
      <c r="S16" s="87">
        <v>38382.77</v>
      </c>
      <c r="T16" s="84">
        <f t="shared" si="2"/>
        <v>40433.67</v>
      </c>
      <c r="U16" s="87">
        <v>5274.18</v>
      </c>
      <c r="V16" s="85"/>
      <c r="W16" s="37">
        <f t="shared" si="0"/>
        <v>430892.00999999995</v>
      </c>
      <c r="X16" s="35">
        <f>IF(Паспорт!P16&gt;0,Паспорт!P16,X15)</f>
        <v>0</v>
      </c>
      <c r="Y16" s="27"/>
      <c r="Z16" s="142"/>
      <c r="AA16" s="142"/>
    </row>
    <row r="17" spans="2:27" ht="15.75">
      <c r="B17" s="17">
        <v>4</v>
      </c>
      <c r="C17" s="87">
        <v>11285.75</v>
      </c>
      <c r="D17" s="87">
        <v>6787.24</v>
      </c>
      <c r="E17" s="87">
        <v>7504.54</v>
      </c>
      <c r="F17" s="87">
        <v>0</v>
      </c>
      <c r="G17" s="87">
        <v>61181.82</v>
      </c>
      <c r="H17" s="87">
        <v>1132.29</v>
      </c>
      <c r="I17" s="87">
        <v>1314.66</v>
      </c>
      <c r="J17" s="87">
        <v>6210.03</v>
      </c>
      <c r="K17" s="87">
        <f t="shared" si="1"/>
        <v>7524.69</v>
      </c>
      <c r="L17" s="87">
        <v>66606.06</v>
      </c>
      <c r="M17" s="87">
        <v>56282.68</v>
      </c>
      <c r="N17" s="87">
        <v>20533.55</v>
      </c>
      <c r="O17" s="87">
        <v>7851.12</v>
      </c>
      <c r="P17" s="87">
        <v>2541</v>
      </c>
      <c r="Q17" s="87">
        <v>2224.5</v>
      </c>
      <c r="R17" s="87">
        <v>1908.71</v>
      </c>
      <c r="S17" s="87">
        <v>32068.89</v>
      </c>
      <c r="T17" s="84">
        <f t="shared" si="2"/>
        <v>33977.6</v>
      </c>
      <c r="U17" s="87">
        <v>4860.64</v>
      </c>
      <c r="V17" s="85"/>
      <c r="W17" s="37">
        <f t="shared" si="0"/>
        <v>326935.12999999995</v>
      </c>
      <c r="X17" s="35">
        <f>IF(Паспорт!P17&gt;0,Паспорт!P17,X16)</f>
        <v>34.873</v>
      </c>
      <c r="Y17" s="27"/>
      <c r="Z17" s="142"/>
      <c r="AA17" s="142"/>
    </row>
    <row r="18" spans="2:27" ht="15.75">
      <c r="B18" s="17">
        <v>5</v>
      </c>
      <c r="C18" s="87">
        <v>9768.16</v>
      </c>
      <c r="D18" s="87">
        <v>5410.82</v>
      </c>
      <c r="E18" s="87">
        <v>5828.75</v>
      </c>
      <c r="F18" s="87">
        <v>39726.34</v>
      </c>
      <c r="G18" s="87">
        <v>50026.59</v>
      </c>
      <c r="H18" s="87">
        <v>862.85</v>
      </c>
      <c r="I18" s="87">
        <v>1091.98</v>
      </c>
      <c r="J18" s="87">
        <v>5630.75</v>
      </c>
      <c r="K18" s="87">
        <f t="shared" si="1"/>
        <v>6722.73</v>
      </c>
      <c r="L18" s="87">
        <v>66703.75</v>
      </c>
      <c r="M18" s="87">
        <v>50954.84</v>
      </c>
      <c r="N18" s="87">
        <v>17135.2</v>
      </c>
      <c r="O18" s="87">
        <v>6462.25</v>
      </c>
      <c r="P18" s="87">
        <v>2110.88</v>
      </c>
      <c r="Q18" s="87">
        <v>1909.51</v>
      </c>
      <c r="R18" s="87">
        <v>1633.07</v>
      </c>
      <c r="S18" s="87">
        <v>26900.21</v>
      </c>
      <c r="T18" s="84">
        <f t="shared" si="2"/>
        <v>28533.28</v>
      </c>
      <c r="U18" s="87">
        <v>3790.46</v>
      </c>
      <c r="V18" s="85"/>
      <c r="W18" s="37">
        <f t="shared" si="0"/>
        <v>327411.9600000001</v>
      </c>
      <c r="X18" s="35">
        <f>IF(Паспорт!P18&gt;0,Паспорт!P18,X17)</f>
        <v>34.873</v>
      </c>
      <c r="Y18" s="27"/>
      <c r="Z18" s="142"/>
      <c r="AA18" s="142"/>
    </row>
    <row r="19" spans="2:27" ht="15.75" customHeight="1">
      <c r="B19" s="17">
        <v>6</v>
      </c>
      <c r="C19" s="87">
        <v>9062.25</v>
      </c>
      <c r="D19" s="87">
        <v>4558.38</v>
      </c>
      <c r="E19" s="87">
        <v>5361.64</v>
      </c>
      <c r="F19" s="87">
        <v>0</v>
      </c>
      <c r="G19" s="87">
        <v>46692.94</v>
      </c>
      <c r="H19" s="87">
        <v>800.4</v>
      </c>
      <c r="I19" s="87">
        <v>1003.23</v>
      </c>
      <c r="J19" s="87">
        <v>5282.13</v>
      </c>
      <c r="K19" s="87">
        <f t="shared" si="1"/>
        <v>6285.360000000001</v>
      </c>
      <c r="L19" s="87">
        <v>55719.94</v>
      </c>
      <c r="M19" s="87">
        <v>49620.98</v>
      </c>
      <c r="N19" s="87">
        <v>16936.66</v>
      </c>
      <c r="O19" s="87">
        <v>6430.33</v>
      </c>
      <c r="P19" s="87">
        <v>2071.35</v>
      </c>
      <c r="Q19" s="87">
        <v>1826</v>
      </c>
      <c r="R19" s="87">
        <v>1526.1</v>
      </c>
      <c r="S19" s="87">
        <v>22074.18</v>
      </c>
      <c r="T19" s="84">
        <f t="shared" si="2"/>
        <v>23600.28</v>
      </c>
      <c r="U19" s="87">
        <v>3129.58</v>
      </c>
      <c r="V19" s="85"/>
      <c r="W19" s="37">
        <f t="shared" si="0"/>
        <v>258852.15000000002</v>
      </c>
      <c r="X19" s="35">
        <f>IF(Паспорт!P19&gt;0,Паспорт!P19,X18)</f>
        <v>34.873</v>
      </c>
      <c r="Y19" s="27"/>
      <c r="Z19" s="142"/>
      <c r="AA19" s="142"/>
    </row>
    <row r="20" spans="2:27" ht="15.75">
      <c r="B20" s="17">
        <v>7</v>
      </c>
      <c r="C20" s="87">
        <v>8656.07</v>
      </c>
      <c r="D20" s="87">
        <v>3434.63</v>
      </c>
      <c r="E20" s="87">
        <v>4755.58</v>
      </c>
      <c r="F20" s="87">
        <v>58739.49</v>
      </c>
      <c r="G20" s="87">
        <v>34390.89</v>
      </c>
      <c r="H20" s="87">
        <v>600.59</v>
      </c>
      <c r="I20" s="87">
        <v>851.62</v>
      </c>
      <c r="J20" s="87">
        <v>4557.38</v>
      </c>
      <c r="K20" s="87">
        <f t="shared" si="1"/>
        <v>5409</v>
      </c>
      <c r="L20" s="87">
        <v>49380.62</v>
      </c>
      <c r="M20" s="87">
        <v>41697.07</v>
      </c>
      <c r="N20" s="87">
        <v>13971.84</v>
      </c>
      <c r="O20" s="87">
        <v>5345.45</v>
      </c>
      <c r="P20" s="87">
        <v>1723.93</v>
      </c>
      <c r="Q20" s="87">
        <v>1562.38</v>
      </c>
      <c r="R20" s="87">
        <v>1193.69</v>
      </c>
      <c r="S20" s="87">
        <v>16607.58</v>
      </c>
      <c r="T20" s="84">
        <f t="shared" si="2"/>
        <v>17801.27</v>
      </c>
      <c r="U20" s="87">
        <v>2536.31</v>
      </c>
      <c r="V20" s="85"/>
      <c r="W20" s="37">
        <f t="shared" si="0"/>
        <v>270679.08</v>
      </c>
      <c r="X20" s="35">
        <f>IF(Паспорт!P20&gt;0,Паспорт!P20,X19)</f>
        <v>34.873</v>
      </c>
      <c r="Y20" s="27"/>
      <c r="Z20" s="142"/>
      <c r="AA20" s="142"/>
    </row>
    <row r="21" spans="2:27" ht="15.75">
      <c r="B21" s="17">
        <v>8</v>
      </c>
      <c r="C21" s="87">
        <v>8089.48</v>
      </c>
      <c r="D21" s="87">
        <v>3057.93</v>
      </c>
      <c r="E21" s="87">
        <v>3801.34</v>
      </c>
      <c r="F21" s="87">
        <v>0</v>
      </c>
      <c r="G21" s="87">
        <v>10973.82</v>
      </c>
      <c r="H21" s="87">
        <v>386.01</v>
      </c>
      <c r="I21" s="87">
        <v>610.08</v>
      </c>
      <c r="J21" s="87">
        <v>2553.94</v>
      </c>
      <c r="K21" s="87">
        <f t="shared" si="1"/>
        <v>3164.02</v>
      </c>
      <c r="L21" s="87">
        <v>42137.02</v>
      </c>
      <c r="M21" s="87">
        <v>30724.23</v>
      </c>
      <c r="N21" s="87">
        <v>8507.55</v>
      </c>
      <c r="O21" s="87">
        <v>3655.91</v>
      </c>
      <c r="P21" s="87">
        <v>1206.04</v>
      </c>
      <c r="Q21" s="87">
        <v>1157.88</v>
      </c>
      <c r="R21" s="87">
        <v>869.32</v>
      </c>
      <c r="S21" s="87">
        <v>12165.83</v>
      </c>
      <c r="T21" s="84">
        <f t="shared" si="2"/>
        <v>13035.15</v>
      </c>
      <c r="U21" s="87">
        <v>2010.98</v>
      </c>
      <c r="V21" s="85"/>
      <c r="W21" s="37">
        <f t="shared" si="0"/>
        <v>146095.55</v>
      </c>
      <c r="X21" s="35">
        <f>IF(Паспорт!P21&gt;0,Паспорт!P21,X20)</f>
        <v>34.873</v>
      </c>
      <c r="Y21" s="27"/>
      <c r="Z21" s="142"/>
      <c r="AA21" s="142"/>
    </row>
    <row r="22" spans="2:26" ht="15" customHeight="1">
      <c r="B22" s="17">
        <v>9</v>
      </c>
      <c r="C22" s="87">
        <v>7361.49</v>
      </c>
      <c r="D22" s="87">
        <v>1553.88</v>
      </c>
      <c r="E22" s="87">
        <v>3418.27</v>
      </c>
      <c r="F22" s="87">
        <v>0</v>
      </c>
      <c r="G22" s="87">
        <v>5467.22</v>
      </c>
      <c r="H22" s="87">
        <v>327.24</v>
      </c>
      <c r="I22" s="87">
        <v>466.32</v>
      </c>
      <c r="J22" s="87">
        <v>1594.11</v>
      </c>
      <c r="K22" s="87">
        <f t="shared" si="1"/>
        <v>2060.43</v>
      </c>
      <c r="L22" s="87">
        <v>39619.02</v>
      </c>
      <c r="M22" s="87">
        <v>28651.92</v>
      </c>
      <c r="N22" s="87">
        <v>7266.3</v>
      </c>
      <c r="O22" s="87">
        <v>3088.83</v>
      </c>
      <c r="P22" s="87">
        <v>1069.33</v>
      </c>
      <c r="Q22" s="87">
        <v>880.99</v>
      </c>
      <c r="R22" s="87">
        <v>716.51</v>
      </c>
      <c r="S22" s="87">
        <v>11443.01</v>
      </c>
      <c r="T22" s="84">
        <f t="shared" si="2"/>
        <v>12159.52</v>
      </c>
      <c r="U22" s="87">
        <v>2518.18</v>
      </c>
      <c r="V22" s="85"/>
      <c r="W22" s="37">
        <f t="shared" si="0"/>
        <v>127144.39</v>
      </c>
      <c r="X22" s="35">
        <f>IF(Паспорт!P22&gt;0,Паспорт!P22,X21)</f>
        <v>34.873</v>
      </c>
      <c r="Y22" s="27"/>
      <c r="Z22" s="33"/>
    </row>
    <row r="23" spans="2:26" ht="15.75">
      <c r="B23" s="17">
        <v>10</v>
      </c>
      <c r="C23" s="87">
        <v>7621.28</v>
      </c>
      <c r="D23" s="87">
        <v>1704.87</v>
      </c>
      <c r="E23" s="87">
        <v>3525.82</v>
      </c>
      <c r="F23" s="87">
        <v>0</v>
      </c>
      <c r="G23" s="87">
        <v>7588.29</v>
      </c>
      <c r="H23" s="87">
        <v>339.37</v>
      </c>
      <c r="I23" s="87">
        <v>499.96</v>
      </c>
      <c r="J23" s="87">
        <v>1888.27</v>
      </c>
      <c r="K23" s="87">
        <f t="shared" si="1"/>
        <v>2388.23</v>
      </c>
      <c r="L23" s="87">
        <v>34901.32</v>
      </c>
      <c r="M23" s="87">
        <v>27992.61</v>
      </c>
      <c r="N23" s="87">
        <v>7162.02</v>
      </c>
      <c r="O23" s="87">
        <v>2859.09</v>
      </c>
      <c r="P23" s="87">
        <v>1024.39</v>
      </c>
      <c r="Q23" s="87">
        <v>917.48</v>
      </c>
      <c r="R23" s="87">
        <v>701.15</v>
      </c>
      <c r="S23" s="87">
        <v>11641.63</v>
      </c>
      <c r="T23" s="84">
        <f t="shared" si="2"/>
        <v>12342.779999999999</v>
      </c>
      <c r="U23" s="87">
        <v>1951.97</v>
      </c>
      <c r="V23" s="85"/>
      <c r="W23" s="37">
        <f t="shared" si="0"/>
        <v>125098.55999999998</v>
      </c>
      <c r="X23" s="35">
        <f>IF(Паспорт!P23&gt;0,Паспорт!P23,X22)</f>
        <v>34.873</v>
      </c>
      <c r="Y23" s="27"/>
      <c r="Z23" s="33"/>
    </row>
    <row r="24" spans="2:26" ht="15.75">
      <c r="B24" s="17">
        <v>11</v>
      </c>
      <c r="C24" s="87">
        <v>7354.01</v>
      </c>
      <c r="D24" s="87">
        <v>1153.83</v>
      </c>
      <c r="E24" s="87">
        <v>3254.79</v>
      </c>
      <c r="F24" s="87">
        <v>0</v>
      </c>
      <c r="G24" s="87">
        <v>7535.56</v>
      </c>
      <c r="H24" s="87">
        <v>289.99</v>
      </c>
      <c r="I24" s="87">
        <v>389.75</v>
      </c>
      <c r="J24" s="87">
        <v>1297.27</v>
      </c>
      <c r="K24" s="87">
        <f t="shared" si="1"/>
        <v>1687.02</v>
      </c>
      <c r="L24" s="87">
        <v>32119.61</v>
      </c>
      <c r="M24" s="87">
        <v>27779.23</v>
      </c>
      <c r="N24" s="87">
        <v>5476.11</v>
      </c>
      <c r="O24" s="87">
        <v>2270.98</v>
      </c>
      <c r="P24" s="87">
        <v>897.4</v>
      </c>
      <c r="Q24" s="87">
        <v>724.26</v>
      </c>
      <c r="R24" s="87">
        <v>621.85</v>
      </c>
      <c r="S24" s="87">
        <v>10945.88</v>
      </c>
      <c r="T24" s="84">
        <f t="shared" si="2"/>
        <v>11567.73</v>
      </c>
      <c r="U24" s="87">
        <v>1884.67</v>
      </c>
      <c r="V24" s="85"/>
      <c r="W24" s="37">
        <f t="shared" si="0"/>
        <v>115365.26999999999</v>
      </c>
      <c r="X24" s="35">
        <f>IF(Паспорт!P24&gt;0,Паспорт!P24,X23)</f>
        <v>34.873</v>
      </c>
      <c r="Y24" s="27"/>
      <c r="Z24" s="33"/>
    </row>
    <row r="25" spans="2:26" ht="15.75">
      <c r="B25" s="17">
        <v>12</v>
      </c>
      <c r="C25" s="87">
        <v>6924.23</v>
      </c>
      <c r="D25" s="87">
        <v>1151.02</v>
      </c>
      <c r="E25" s="87">
        <v>3015.48</v>
      </c>
      <c r="F25" s="87">
        <v>0</v>
      </c>
      <c r="G25" s="87">
        <v>7427.21</v>
      </c>
      <c r="H25" s="87">
        <v>286.36</v>
      </c>
      <c r="I25" s="87">
        <v>392.86</v>
      </c>
      <c r="J25" s="87">
        <v>1243.19</v>
      </c>
      <c r="K25" s="87">
        <f t="shared" si="1"/>
        <v>1636.0500000000002</v>
      </c>
      <c r="L25" s="87">
        <v>34684.2</v>
      </c>
      <c r="M25" s="87">
        <v>26064.54</v>
      </c>
      <c r="N25" s="87">
        <v>5052.77</v>
      </c>
      <c r="O25" s="87">
        <v>2281.14</v>
      </c>
      <c r="P25" s="87">
        <v>926.09</v>
      </c>
      <c r="Q25" s="87">
        <v>721.97</v>
      </c>
      <c r="R25" s="87">
        <v>612.35</v>
      </c>
      <c r="S25" s="87">
        <v>10388.97</v>
      </c>
      <c r="T25" s="84">
        <f t="shared" si="2"/>
        <v>11001.32</v>
      </c>
      <c r="U25" s="87">
        <v>1852.45</v>
      </c>
      <c r="V25" s="85"/>
      <c r="W25" s="37">
        <f t="shared" si="0"/>
        <v>113809.75</v>
      </c>
      <c r="X25" s="35">
        <f>IF(Паспорт!P25&gt;0,Паспорт!P25,X24)</f>
        <v>34.9406</v>
      </c>
      <c r="Y25" s="27"/>
      <c r="Z25" s="33"/>
    </row>
    <row r="26" spans="2:26" ht="15.75">
      <c r="B26" s="17">
        <v>13</v>
      </c>
      <c r="C26" s="87">
        <v>7230.39</v>
      </c>
      <c r="D26" s="87">
        <v>1161.21</v>
      </c>
      <c r="E26" s="87">
        <v>3114.81</v>
      </c>
      <c r="F26" s="87">
        <v>54802.56</v>
      </c>
      <c r="G26" s="87">
        <v>7197.64</v>
      </c>
      <c r="H26" s="87">
        <v>244.42</v>
      </c>
      <c r="I26" s="87">
        <v>371.78</v>
      </c>
      <c r="J26" s="87">
        <v>1144.84</v>
      </c>
      <c r="K26" s="87">
        <f t="shared" si="1"/>
        <v>1516.62</v>
      </c>
      <c r="L26" s="87">
        <v>31692.34</v>
      </c>
      <c r="M26" s="87">
        <v>25896.64</v>
      </c>
      <c r="N26" s="87">
        <v>5660.05</v>
      </c>
      <c r="O26" s="87">
        <v>1652.06</v>
      </c>
      <c r="P26" s="87">
        <v>896.27</v>
      </c>
      <c r="Q26" s="87">
        <v>674.83</v>
      </c>
      <c r="R26" s="87">
        <v>497.6</v>
      </c>
      <c r="S26" s="87">
        <v>9710.77</v>
      </c>
      <c r="T26" s="84">
        <f t="shared" si="2"/>
        <v>10208.37</v>
      </c>
      <c r="U26" s="87">
        <v>1538.47</v>
      </c>
      <c r="V26" s="85"/>
      <c r="W26" s="37">
        <f t="shared" si="0"/>
        <v>163673.19999999995</v>
      </c>
      <c r="X26" s="35">
        <f>IF(Паспорт!P26&gt;0,Паспорт!P26,X25)</f>
        <v>34.9406</v>
      </c>
      <c r="Y26" s="27"/>
      <c r="Z26" s="33"/>
    </row>
    <row r="27" spans="2:26" ht="15.75">
      <c r="B27" s="17">
        <v>14</v>
      </c>
      <c r="C27" s="87">
        <v>7603.42</v>
      </c>
      <c r="D27" s="87">
        <v>1170.1</v>
      </c>
      <c r="E27" s="87">
        <v>3235.77</v>
      </c>
      <c r="F27" s="87">
        <v>0</v>
      </c>
      <c r="G27" s="87">
        <v>8186.06</v>
      </c>
      <c r="H27" s="87">
        <v>301.69</v>
      </c>
      <c r="I27" s="87">
        <v>392.46</v>
      </c>
      <c r="J27" s="87">
        <v>1064.38</v>
      </c>
      <c r="K27" s="87">
        <f t="shared" si="1"/>
        <v>1456.8400000000001</v>
      </c>
      <c r="L27" s="87">
        <v>33027.33</v>
      </c>
      <c r="M27" s="87">
        <v>28380.35</v>
      </c>
      <c r="N27" s="87">
        <v>5272.8</v>
      </c>
      <c r="O27" s="87">
        <v>1631.55</v>
      </c>
      <c r="P27" s="87">
        <v>902.33</v>
      </c>
      <c r="Q27" s="87">
        <v>744.2</v>
      </c>
      <c r="R27" s="87">
        <v>377.86</v>
      </c>
      <c r="S27" s="87">
        <v>11254.65</v>
      </c>
      <c r="T27" s="84">
        <f t="shared" si="2"/>
        <v>11632.51</v>
      </c>
      <c r="U27" s="87">
        <v>1826.32</v>
      </c>
      <c r="V27" s="85"/>
      <c r="W27" s="37">
        <f t="shared" si="0"/>
        <v>116634.29999999999</v>
      </c>
      <c r="X27" s="35">
        <f>IF(Паспорт!P27&gt;0,Паспорт!P27,X26)</f>
        <v>34.9406</v>
      </c>
      <c r="Y27" s="27"/>
      <c r="Z27" s="33"/>
    </row>
    <row r="28" spans="2:26" ht="15.75">
      <c r="B28" s="17">
        <v>15</v>
      </c>
      <c r="C28" s="87">
        <v>8611.49</v>
      </c>
      <c r="D28" s="87">
        <v>1846</v>
      </c>
      <c r="E28" s="87">
        <v>4090.61</v>
      </c>
      <c r="F28" s="87">
        <v>0</v>
      </c>
      <c r="G28" s="87">
        <v>11348.48</v>
      </c>
      <c r="H28" s="87">
        <v>376.61</v>
      </c>
      <c r="I28" s="87">
        <v>559.55</v>
      </c>
      <c r="J28" s="87">
        <v>1510.58</v>
      </c>
      <c r="K28" s="87">
        <f t="shared" si="1"/>
        <v>2070.13</v>
      </c>
      <c r="L28" s="87">
        <v>33779.22</v>
      </c>
      <c r="M28" s="87">
        <v>29711.79</v>
      </c>
      <c r="N28" s="87">
        <v>7360.57</v>
      </c>
      <c r="O28" s="87">
        <v>2186.5</v>
      </c>
      <c r="P28" s="87">
        <v>1183.89</v>
      </c>
      <c r="Q28" s="87">
        <v>1018.61</v>
      </c>
      <c r="R28" s="87">
        <v>450.73</v>
      </c>
      <c r="S28" s="87">
        <v>13735.54</v>
      </c>
      <c r="T28" s="84">
        <f t="shared" si="2"/>
        <v>14186.27</v>
      </c>
      <c r="U28" s="87">
        <v>1878.08</v>
      </c>
      <c r="V28" s="85"/>
      <c r="W28" s="37">
        <f t="shared" si="0"/>
        <v>134026.56999999998</v>
      </c>
      <c r="X28" s="35">
        <f>IF(Паспорт!P28&gt;0,Паспорт!P28,X27)</f>
        <v>34.9406</v>
      </c>
      <c r="Y28" s="27"/>
      <c r="Z28" s="33"/>
    </row>
    <row r="29" spans="2:26" ht="15.75">
      <c r="B29" s="19">
        <v>16</v>
      </c>
      <c r="C29" s="87">
        <v>8973.05</v>
      </c>
      <c r="D29" s="87">
        <v>2398.03</v>
      </c>
      <c r="E29" s="87">
        <v>5322.18</v>
      </c>
      <c r="F29" s="87">
        <v>2594.47</v>
      </c>
      <c r="G29" s="87">
        <v>18655.86</v>
      </c>
      <c r="H29" s="87">
        <v>559.7</v>
      </c>
      <c r="I29" s="87">
        <v>752.22</v>
      </c>
      <c r="J29" s="87">
        <v>1785.38</v>
      </c>
      <c r="K29" s="87">
        <f t="shared" si="1"/>
        <v>2537.6000000000004</v>
      </c>
      <c r="L29" s="87">
        <v>33700.68</v>
      </c>
      <c r="M29" s="87">
        <v>36501.2</v>
      </c>
      <c r="N29" s="87">
        <v>10963.28</v>
      </c>
      <c r="O29" s="87">
        <v>3281.78</v>
      </c>
      <c r="P29" s="87">
        <v>1611.42</v>
      </c>
      <c r="Q29" s="87">
        <v>1352.66</v>
      </c>
      <c r="R29" s="87">
        <v>651.25</v>
      </c>
      <c r="S29" s="87">
        <v>18058.04</v>
      </c>
      <c r="T29" s="84">
        <f t="shared" si="2"/>
        <v>18709.29</v>
      </c>
      <c r="U29" s="87">
        <v>2725.6</v>
      </c>
      <c r="V29" s="85"/>
      <c r="W29" s="37">
        <f t="shared" si="0"/>
        <v>168408.09000000003</v>
      </c>
      <c r="X29" s="35">
        <f>IF(Паспорт!P29&gt;0,Паспорт!P29,X28)</f>
        <v>34.9406</v>
      </c>
      <c r="Y29" s="27"/>
      <c r="Z29" s="33"/>
    </row>
    <row r="30" spans="2:26" ht="15.75">
      <c r="B30" s="19">
        <v>17</v>
      </c>
      <c r="C30" s="87">
        <v>7758.04</v>
      </c>
      <c r="D30" s="87">
        <v>1773.75</v>
      </c>
      <c r="E30" s="87">
        <v>4514.81</v>
      </c>
      <c r="F30" s="87">
        <v>0</v>
      </c>
      <c r="G30" s="87">
        <v>13006.6</v>
      </c>
      <c r="H30" s="87">
        <v>390.84</v>
      </c>
      <c r="I30" s="87">
        <v>494.8</v>
      </c>
      <c r="J30" s="87">
        <v>1713.67</v>
      </c>
      <c r="K30" s="87">
        <f t="shared" si="1"/>
        <v>2208.4700000000003</v>
      </c>
      <c r="L30" s="87">
        <v>28820.1</v>
      </c>
      <c r="M30" s="87">
        <v>38035.55</v>
      </c>
      <c r="N30" s="87">
        <v>8333.4</v>
      </c>
      <c r="O30" s="87">
        <v>2293.96</v>
      </c>
      <c r="P30" s="87">
        <v>1159.24</v>
      </c>
      <c r="Q30" s="87">
        <v>995.83</v>
      </c>
      <c r="R30" s="87">
        <v>457.87</v>
      </c>
      <c r="S30" s="87">
        <v>12191.05</v>
      </c>
      <c r="T30" s="84">
        <f t="shared" si="2"/>
        <v>12648.92</v>
      </c>
      <c r="U30" s="87">
        <v>1366.07</v>
      </c>
      <c r="V30" s="85"/>
      <c r="W30" s="37">
        <f t="shared" si="0"/>
        <v>136796.90000000002</v>
      </c>
      <c r="X30" s="35">
        <f>IF(Паспорт!P30&gt;0,Паспорт!P30,X29)</f>
        <v>34.9406</v>
      </c>
      <c r="Y30" s="27"/>
      <c r="Z30" s="33"/>
    </row>
    <row r="31" spans="2:26" ht="15.75">
      <c r="B31" s="19">
        <v>18</v>
      </c>
      <c r="C31" s="87">
        <v>6756.52</v>
      </c>
      <c r="D31" s="87">
        <v>1203.01</v>
      </c>
      <c r="E31" s="87">
        <v>3726.06</v>
      </c>
      <c r="F31" s="87">
        <v>0</v>
      </c>
      <c r="G31" s="87">
        <v>8263.39</v>
      </c>
      <c r="H31" s="87">
        <v>293.88</v>
      </c>
      <c r="I31" s="87">
        <v>436.8</v>
      </c>
      <c r="J31" s="87">
        <v>1320.27</v>
      </c>
      <c r="K31" s="87">
        <f t="shared" si="1"/>
        <v>1757.07</v>
      </c>
      <c r="L31" s="87">
        <v>29866.33</v>
      </c>
      <c r="M31" s="87">
        <v>29981.92</v>
      </c>
      <c r="N31" s="87">
        <v>5494.41</v>
      </c>
      <c r="O31" s="87">
        <v>1344.89</v>
      </c>
      <c r="P31" s="87">
        <v>844.53</v>
      </c>
      <c r="Q31" s="87">
        <v>714.62</v>
      </c>
      <c r="R31" s="87">
        <v>247.93</v>
      </c>
      <c r="S31" s="87">
        <v>9276.6</v>
      </c>
      <c r="T31" s="84">
        <f t="shared" si="2"/>
        <v>9524.53</v>
      </c>
      <c r="U31" s="87">
        <v>653.83</v>
      </c>
      <c r="V31" s="85"/>
      <c r="W31" s="37">
        <f t="shared" si="0"/>
        <v>111052.76</v>
      </c>
      <c r="X31" s="35">
        <f>IF(Паспорт!P31&gt;0,Паспорт!P31,X30)</f>
        <v>34.9406</v>
      </c>
      <c r="Y31" s="27"/>
      <c r="Z31" s="33"/>
    </row>
    <row r="32" spans="2:26" ht="15.75">
      <c r="B32" s="19">
        <v>19</v>
      </c>
      <c r="C32" s="87">
        <v>7309.77</v>
      </c>
      <c r="D32" s="87">
        <v>1209.17</v>
      </c>
      <c r="E32" s="87">
        <v>4078.03</v>
      </c>
      <c r="F32" s="87">
        <v>2640.55</v>
      </c>
      <c r="G32" s="87">
        <v>8797.73</v>
      </c>
      <c r="H32" s="87">
        <v>310.81</v>
      </c>
      <c r="I32" s="87">
        <v>462.85</v>
      </c>
      <c r="J32" s="87">
        <v>1184.03</v>
      </c>
      <c r="K32" s="87">
        <f t="shared" si="1"/>
        <v>1646.88</v>
      </c>
      <c r="L32" s="87">
        <v>32536.72</v>
      </c>
      <c r="M32" s="87">
        <v>16206.7</v>
      </c>
      <c r="N32" s="87">
        <v>6353.3</v>
      </c>
      <c r="O32" s="87">
        <v>1685.9</v>
      </c>
      <c r="P32" s="87">
        <v>949.31</v>
      </c>
      <c r="Q32" s="87">
        <v>890.07</v>
      </c>
      <c r="R32" s="87">
        <v>364.43</v>
      </c>
      <c r="S32" s="87">
        <v>10910.93</v>
      </c>
      <c r="T32" s="84">
        <f t="shared" si="2"/>
        <v>11275.36</v>
      </c>
      <c r="U32" s="87">
        <v>1433.65</v>
      </c>
      <c r="V32" s="85"/>
      <c r="W32" s="37">
        <f t="shared" si="0"/>
        <v>108812.54</v>
      </c>
      <c r="X32" s="35">
        <f>IF(Паспорт!P32&gt;0,Паспорт!P32,X31)</f>
        <v>34.9814</v>
      </c>
      <c r="Y32" s="27"/>
      <c r="Z32" s="33"/>
    </row>
    <row r="33" spans="2:26" ht="15.75">
      <c r="B33" s="19">
        <v>20</v>
      </c>
      <c r="C33" s="87">
        <v>7698.97</v>
      </c>
      <c r="D33" s="87">
        <v>1669.34</v>
      </c>
      <c r="E33" s="87">
        <v>4568.77</v>
      </c>
      <c r="F33" s="87">
        <v>73517.6</v>
      </c>
      <c r="G33" s="87">
        <v>15027.86</v>
      </c>
      <c r="H33" s="87">
        <v>408.66</v>
      </c>
      <c r="I33" s="87">
        <v>526.53</v>
      </c>
      <c r="J33" s="87">
        <v>260.78</v>
      </c>
      <c r="K33" s="87">
        <f t="shared" si="1"/>
        <v>787.31</v>
      </c>
      <c r="L33" s="87">
        <v>30584.73</v>
      </c>
      <c r="M33" s="87">
        <v>13171.16</v>
      </c>
      <c r="N33" s="87">
        <v>8524.33</v>
      </c>
      <c r="O33" s="87">
        <v>3850.39</v>
      </c>
      <c r="P33" s="87">
        <v>1172.4</v>
      </c>
      <c r="Q33" s="87">
        <v>1086.62</v>
      </c>
      <c r="R33" s="87">
        <v>493.44</v>
      </c>
      <c r="S33" s="87">
        <v>15469.68</v>
      </c>
      <c r="T33" s="84">
        <f t="shared" si="2"/>
        <v>15963.12</v>
      </c>
      <c r="U33" s="87">
        <v>2148.49</v>
      </c>
      <c r="V33" s="85"/>
      <c r="W33" s="37">
        <f t="shared" si="0"/>
        <v>194781.69</v>
      </c>
      <c r="X33" s="35">
        <f>IF(Паспорт!P33&gt;0,Паспорт!P33,X32)</f>
        <v>34.9814</v>
      </c>
      <c r="Y33" s="27"/>
      <c r="Z33" s="33"/>
    </row>
    <row r="34" spans="2:26" ht="15.75">
      <c r="B34" s="19">
        <v>21</v>
      </c>
      <c r="C34" s="87">
        <v>10725.68</v>
      </c>
      <c r="D34" s="87">
        <v>2554.43</v>
      </c>
      <c r="E34" s="87">
        <v>6214.47</v>
      </c>
      <c r="F34" s="87">
        <v>33029.21</v>
      </c>
      <c r="G34" s="87">
        <v>26267.98</v>
      </c>
      <c r="H34" s="87">
        <v>664.92</v>
      </c>
      <c r="I34" s="87">
        <v>941.72</v>
      </c>
      <c r="J34" s="87">
        <v>2229.65</v>
      </c>
      <c r="K34" s="87">
        <f t="shared" si="1"/>
        <v>3171.37</v>
      </c>
      <c r="L34" s="87">
        <v>37690.65</v>
      </c>
      <c r="M34" s="87">
        <v>17811.07</v>
      </c>
      <c r="N34" s="87">
        <v>12763.33</v>
      </c>
      <c r="O34" s="87">
        <v>6564.96</v>
      </c>
      <c r="P34" s="87">
        <v>2015.29</v>
      </c>
      <c r="Q34" s="87">
        <v>1596.02</v>
      </c>
      <c r="R34" s="87">
        <v>775.36</v>
      </c>
      <c r="S34" s="87">
        <v>24682.08</v>
      </c>
      <c r="T34" s="84">
        <f t="shared" si="2"/>
        <v>25457.440000000002</v>
      </c>
      <c r="U34" s="87">
        <v>3498.88</v>
      </c>
      <c r="V34" s="85"/>
      <c r="W34" s="37">
        <f t="shared" si="0"/>
        <v>215155.62999999995</v>
      </c>
      <c r="X34" s="35">
        <f>IF(Паспорт!P34&gt;0,Паспорт!P34,X33)</f>
        <v>34.9814</v>
      </c>
      <c r="Y34" s="27"/>
      <c r="Z34" s="33"/>
    </row>
    <row r="35" spans="2:26" ht="15.75">
      <c r="B35" s="19">
        <v>22</v>
      </c>
      <c r="C35" s="87">
        <v>9826.69</v>
      </c>
      <c r="D35" s="87">
        <v>2924.47</v>
      </c>
      <c r="E35" s="87">
        <v>6261.91</v>
      </c>
      <c r="F35" s="87">
        <v>0</v>
      </c>
      <c r="G35" s="87">
        <v>25855.3</v>
      </c>
      <c r="H35" s="87">
        <v>636.63</v>
      </c>
      <c r="I35" s="87">
        <v>920.38</v>
      </c>
      <c r="J35" s="87">
        <v>2098.7</v>
      </c>
      <c r="K35" s="87">
        <f t="shared" si="1"/>
        <v>3019.08</v>
      </c>
      <c r="L35" s="87">
        <v>37332.23</v>
      </c>
      <c r="M35" s="87">
        <v>18233.19</v>
      </c>
      <c r="N35" s="87">
        <v>13292.39</v>
      </c>
      <c r="O35" s="87">
        <v>4550.21</v>
      </c>
      <c r="P35" s="87">
        <v>2085.24</v>
      </c>
      <c r="Q35" s="87">
        <v>1613.84</v>
      </c>
      <c r="R35" s="87">
        <v>772.19</v>
      </c>
      <c r="S35" s="87">
        <v>22294.53</v>
      </c>
      <c r="T35" s="84">
        <f t="shared" si="2"/>
        <v>23066.719999999998</v>
      </c>
      <c r="U35" s="87">
        <v>2467.09</v>
      </c>
      <c r="V35" s="85"/>
      <c r="W35" s="37">
        <f t="shared" si="0"/>
        <v>174783.69999999998</v>
      </c>
      <c r="X35" s="35">
        <f>IF(Паспорт!P35&gt;0,Паспорт!P35,X34)</f>
        <v>34.9814</v>
      </c>
      <c r="Y35" s="27"/>
      <c r="Z35" s="33"/>
    </row>
    <row r="36" spans="2:26" ht="15.75">
      <c r="B36" s="19">
        <v>23</v>
      </c>
      <c r="C36" s="87">
        <v>7736.09</v>
      </c>
      <c r="D36" s="87">
        <v>2329.35</v>
      </c>
      <c r="E36" s="87">
        <v>5142.2</v>
      </c>
      <c r="F36" s="87">
        <v>2594.53</v>
      </c>
      <c r="G36" s="87">
        <v>17510.77</v>
      </c>
      <c r="H36" s="87">
        <v>417.57</v>
      </c>
      <c r="I36" s="87">
        <v>719.27</v>
      </c>
      <c r="J36" s="87">
        <v>1827</v>
      </c>
      <c r="K36" s="87">
        <f t="shared" si="1"/>
        <v>2546.27</v>
      </c>
      <c r="L36" s="87">
        <v>35684.09</v>
      </c>
      <c r="M36" s="87">
        <v>13782.29</v>
      </c>
      <c r="N36" s="87">
        <v>10370.35</v>
      </c>
      <c r="O36" s="87">
        <v>2918.62</v>
      </c>
      <c r="P36" s="87">
        <v>1640.35</v>
      </c>
      <c r="Q36" s="87">
        <v>1236.18</v>
      </c>
      <c r="R36" s="87">
        <v>555.1</v>
      </c>
      <c r="S36" s="87">
        <v>18298.41</v>
      </c>
      <c r="T36" s="84">
        <f t="shared" si="2"/>
        <v>18853.51</v>
      </c>
      <c r="U36" s="87">
        <v>1941.77</v>
      </c>
      <c r="V36" s="85"/>
      <c r="W36" s="37">
        <f t="shared" si="0"/>
        <v>144161.95</v>
      </c>
      <c r="X36" s="35">
        <f>IF(Паспорт!P36&gt;0,Паспорт!P36,X35)</f>
        <v>34.9814</v>
      </c>
      <c r="Y36" s="27"/>
      <c r="Z36" s="33"/>
    </row>
    <row r="37" spans="2:26" ht="15.75">
      <c r="B37" s="19">
        <v>24</v>
      </c>
      <c r="C37" s="87">
        <v>7494.74</v>
      </c>
      <c r="D37" s="87">
        <v>2006.62</v>
      </c>
      <c r="E37" s="87">
        <v>5183.52</v>
      </c>
      <c r="F37" s="87">
        <v>0</v>
      </c>
      <c r="G37" s="87">
        <v>15322.54</v>
      </c>
      <c r="H37" s="87">
        <v>438.26</v>
      </c>
      <c r="I37" s="87">
        <v>691.6</v>
      </c>
      <c r="J37" s="87">
        <v>1509.88</v>
      </c>
      <c r="K37" s="87">
        <f t="shared" si="1"/>
        <v>2201.48</v>
      </c>
      <c r="L37" s="87">
        <v>34881.97</v>
      </c>
      <c r="M37" s="87">
        <v>12740.94</v>
      </c>
      <c r="N37" s="87">
        <v>9722.16</v>
      </c>
      <c r="O37" s="87">
        <v>2516.24</v>
      </c>
      <c r="P37" s="87">
        <v>1523.74</v>
      </c>
      <c r="Q37" s="87">
        <v>1064.29</v>
      </c>
      <c r="R37" s="87">
        <v>531.82</v>
      </c>
      <c r="S37" s="87">
        <v>14719.98</v>
      </c>
      <c r="T37" s="84">
        <f t="shared" si="2"/>
        <v>15251.8</v>
      </c>
      <c r="U37" s="87">
        <v>1565.44</v>
      </c>
      <c r="V37" s="85"/>
      <c r="W37" s="37">
        <f t="shared" si="0"/>
        <v>127801.58000000002</v>
      </c>
      <c r="X37" s="35">
        <f>IF(Паспорт!P37&gt;0,Паспорт!P37,X36)</f>
        <v>34.9814</v>
      </c>
      <c r="Y37" s="27"/>
      <c r="Z37" s="33"/>
    </row>
    <row r="38" spans="2:26" ht="15.75">
      <c r="B38" s="19">
        <v>25</v>
      </c>
      <c r="C38" s="87">
        <v>7750.39</v>
      </c>
      <c r="D38" s="87">
        <v>1997.32</v>
      </c>
      <c r="E38" s="87">
        <v>5197.85</v>
      </c>
      <c r="F38" s="87">
        <v>67476.73</v>
      </c>
      <c r="G38" s="87">
        <v>17044.15</v>
      </c>
      <c r="H38" s="87">
        <v>436.17</v>
      </c>
      <c r="I38" s="87">
        <v>725.99</v>
      </c>
      <c r="J38" s="87">
        <v>1326.13</v>
      </c>
      <c r="K38" s="87">
        <f t="shared" si="1"/>
        <v>2052.12</v>
      </c>
      <c r="L38" s="87">
        <v>34715.09</v>
      </c>
      <c r="M38" s="87">
        <v>13620.08</v>
      </c>
      <c r="N38" s="87">
        <v>9508.92</v>
      </c>
      <c r="O38" s="87">
        <v>2643.05</v>
      </c>
      <c r="P38" s="87">
        <v>1326.8</v>
      </c>
      <c r="Q38" s="87">
        <v>1099.94</v>
      </c>
      <c r="R38" s="87">
        <v>509.36</v>
      </c>
      <c r="S38" s="87">
        <v>15339.09</v>
      </c>
      <c r="T38" s="84">
        <f t="shared" si="2"/>
        <v>15848.45</v>
      </c>
      <c r="U38" s="87">
        <v>1925.63</v>
      </c>
      <c r="V38" s="85"/>
      <c r="W38" s="37">
        <f t="shared" si="0"/>
        <v>198617.62999999998</v>
      </c>
      <c r="X38" s="35">
        <f>IF(Паспорт!P38&gt;0,Паспорт!P38,X37)</f>
        <v>34.9814</v>
      </c>
      <c r="Y38" s="27"/>
      <c r="Z38" s="33"/>
    </row>
    <row r="39" spans="2:26" ht="15.75">
      <c r="B39" s="19">
        <v>26</v>
      </c>
      <c r="C39" s="87">
        <v>7061.49</v>
      </c>
      <c r="D39" s="87">
        <v>1996.78</v>
      </c>
      <c r="E39" s="87">
        <v>5029.23</v>
      </c>
      <c r="F39" s="87">
        <v>0</v>
      </c>
      <c r="G39" s="87">
        <v>15340.43</v>
      </c>
      <c r="H39" s="87">
        <v>443.1</v>
      </c>
      <c r="I39" s="87">
        <v>679.09</v>
      </c>
      <c r="J39" s="87">
        <v>1525.95</v>
      </c>
      <c r="K39" s="87">
        <f t="shared" si="1"/>
        <v>2205.04</v>
      </c>
      <c r="L39" s="87">
        <v>35345.36</v>
      </c>
      <c r="M39" s="87">
        <v>12848.46</v>
      </c>
      <c r="N39" s="87">
        <v>8759.6</v>
      </c>
      <c r="O39" s="87">
        <v>2349.44</v>
      </c>
      <c r="P39" s="87">
        <v>1318.46</v>
      </c>
      <c r="Q39" s="87">
        <v>988.03</v>
      </c>
      <c r="R39" s="87">
        <v>478.63</v>
      </c>
      <c r="S39" s="87">
        <v>14182.43</v>
      </c>
      <c r="T39" s="84">
        <f t="shared" si="2"/>
        <v>14661.06</v>
      </c>
      <c r="U39" s="87">
        <v>1918.51</v>
      </c>
      <c r="V39" s="85"/>
      <c r="W39" s="37">
        <f t="shared" si="0"/>
        <v>125212.58000000002</v>
      </c>
      <c r="X39" s="35">
        <f>IF(Паспорт!P39&gt;0,Паспорт!P39,X38)</f>
        <v>34.8968</v>
      </c>
      <c r="Y39" s="27"/>
      <c r="Z39" s="33"/>
    </row>
    <row r="40" spans="2:26" ht="15.75">
      <c r="B40" s="19">
        <v>27</v>
      </c>
      <c r="C40" s="87">
        <v>8069.06</v>
      </c>
      <c r="D40" s="87">
        <v>2347.72</v>
      </c>
      <c r="E40" s="87">
        <v>5685.37</v>
      </c>
      <c r="F40" s="87">
        <v>0</v>
      </c>
      <c r="G40" s="87">
        <v>19324.17</v>
      </c>
      <c r="H40" s="87">
        <v>585.25</v>
      </c>
      <c r="I40" s="87">
        <v>777.54</v>
      </c>
      <c r="J40" s="87">
        <v>1839.7</v>
      </c>
      <c r="K40" s="87">
        <f t="shared" si="1"/>
        <v>2617.24</v>
      </c>
      <c r="L40" s="87">
        <v>38744.96</v>
      </c>
      <c r="M40" s="87">
        <v>16163.08</v>
      </c>
      <c r="N40" s="87">
        <v>10771.8</v>
      </c>
      <c r="O40" s="87">
        <v>3053.58</v>
      </c>
      <c r="P40" s="87">
        <v>1692.59</v>
      </c>
      <c r="Q40" s="87">
        <v>1205.45</v>
      </c>
      <c r="R40" s="87">
        <v>610.45</v>
      </c>
      <c r="S40" s="87">
        <v>17233.49</v>
      </c>
      <c r="T40" s="84">
        <f t="shared" si="2"/>
        <v>17843.940000000002</v>
      </c>
      <c r="U40" s="87">
        <v>2423.28</v>
      </c>
      <c r="V40" s="85"/>
      <c r="W40" s="37">
        <f t="shared" si="0"/>
        <v>148565.39</v>
      </c>
      <c r="X40" s="35">
        <f>IF(Паспорт!P40&gt;0,Паспорт!P40,X39)</f>
        <v>34.8968</v>
      </c>
      <c r="Y40" s="27"/>
      <c r="Z40" s="33"/>
    </row>
    <row r="41" spans="2:26" ht="15.75">
      <c r="B41" s="19">
        <v>28</v>
      </c>
      <c r="C41" s="87">
        <v>8079.84</v>
      </c>
      <c r="D41" s="87">
        <v>2285.71</v>
      </c>
      <c r="E41" s="87">
        <v>6022.34</v>
      </c>
      <c r="F41" s="87">
        <v>0</v>
      </c>
      <c r="G41" s="87">
        <v>17884.11</v>
      </c>
      <c r="H41" s="87">
        <v>549.24</v>
      </c>
      <c r="I41" s="87">
        <v>814.64</v>
      </c>
      <c r="J41" s="87">
        <v>1777.56</v>
      </c>
      <c r="K41" s="87">
        <f t="shared" si="1"/>
        <v>2592.2</v>
      </c>
      <c r="L41" s="87">
        <v>42120.47</v>
      </c>
      <c r="M41" s="87">
        <v>16130.76</v>
      </c>
      <c r="N41" s="87">
        <v>10765.36</v>
      </c>
      <c r="O41" s="87">
        <v>3019.39</v>
      </c>
      <c r="P41" s="87">
        <v>1644.71</v>
      </c>
      <c r="Q41" s="87">
        <v>1198.68</v>
      </c>
      <c r="R41" s="87">
        <v>556.16</v>
      </c>
      <c r="S41" s="87">
        <v>18668.93</v>
      </c>
      <c r="T41" s="84">
        <f t="shared" si="2"/>
        <v>19225.09</v>
      </c>
      <c r="U41" s="87">
        <v>2606.35</v>
      </c>
      <c r="V41" s="85"/>
      <c r="W41" s="37">
        <f t="shared" si="0"/>
        <v>153335.18999999997</v>
      </c>
      <c r="X41" s="35">
        <f>IF(Паспорт!P41&gt;0,Паспорт!P41,X40)</f>
        <v>34.8968</v>
      </c>
      <c r="Y41" s="27"/>
      <c r="Z41" s="33"/>
    </row>
    <row r="42" spans="2:26" ht="12.75" customHeight="1">
      <c r="B42" s="19">
        <v>29</v>
      </c>
      <c r="C42" s="87">
        <v>7642.33</v>
      </c>
      <c r="D42" s="87">
        <v>1819.27</v>
      </c>
      <c r="E42" s="87">
        <v>5547.87</v>
      </c>
      <c r="F42" s="87">
        <v>62879.19</v>
      </c>
      <c r="G42" s="87">
        <v>15542.33</v>
      </c>
      <c r="H42" s="87">
        <v>483.16</v>
      </c>
      <c r="I42" s="87">
        <v>657.8</v>
      </c>
      <c r="J42" s="87">
        <v>1505.03</v>
      </c>
      <c r="K42" s="87">
        <f t="shared" si="1"/>
        <v>2162.83</v>
      </c>
      <c r="L42" s="87">
        <v>36503.34</v>
      </c>
      <c r="M42" s="87">
        <v>12997.35</v>
      </c>
      <c r="N42" s="87">
        <v>9089.86</v>
      </c>
      <c r="O42" s="87">
        <v>2559.18</v>
      </c>
      <c r="P42" s="87">
        <v>1288.26</v>
      </c>
      <c r="Q42" s="87">
        <v>896.27</v>
      </c>
      <c r="R42" s="87">
        <v>438.16</v>
      </c>
      <c r="S42" s="87">
        <v>15293.89</v>
      </c>
      <c r="T42" s="84">
        <f t="shared" si="2"/>
        <v>15732.05</v>
      </c>
      <c r="U42" s="87">
        <v>1591.72</v>
      </c>
      <c r="V42" s="85"/>
      <c r="W42" s="37">
        <f t="shared" si="0"/>
        <v>193038.17000000004</v>
      </c>
      <c r="X42" s="35">
        <f>IF(Паспорт!P42&gt;0,Паспорт!P42,X41)</f>
        <v>34.8968</v>
      </c>
      <c r="Y42" s="27"/>
      <c r="Z42" s="33"/>
    </row>
    <row r="43" spans="2:26" ht="12.75" customHeight="1">
      <c r="B43" s="19">
        <v>30</v>
      </c>
      <c r="C43" s="87">
        <v>7876.88</v>
      </c>
      <c r="D43" s="87">
        <v>2241.46</v>
      </c>
      <c r="E43" s="87">
        <v>6336.74</v>
      </c>
      <c r="F43" s="87">
        <v>0</v>
      </c>
      <c r="G43" s="87">
        <v>18486.98</v>
      </c>
      <c r="H43" s="87">
        <v>558.68</v>
      </c>
      <c r="I43" s="87">
        <v>792.87</v>
      </c>
      <c r="J43" s="87">
        <v>1716.49</v>
      </c>
      <c r="K43" s="87">
        <f t="shared" si="1"/>
        <v>2509.36</v>
      </c>
      <c r="L43" s="87">
        <v>38415.36</v>
      </c>
      <c r="M43" s="87">
        <v>14118.04</v>
      </c>
      <c r="N43" s="87">
        <v>10856.57</v>
      </c>
      <c r="O43" s="87">
        <v>3174.07</v>
      </c>
      <c r="P43" s="87">
        <v>1497.86</v>
      </c>
      <c r="Q43" s="87">
        <v>1176.13</v>
      </c>
      <c r="R43" s="87">
        <v>537.59</v>
      </c>
      <c r="S43" s="87">
        <v>18637.65</v>
      </c>
      <c r="T43" s="84">
        <f t="shared" si="2"/>
        <v>19175.24</v>
      </c>
      <c r="U43" s="87">
        <v>2262.25</v>
      </c>
      <c r="V43" s="85"/>
      <c r="W43" s="37">
        <f t="shared" si="0"/>
        <v>148107.97000000003</v>
      </c>
      <c r="X43" s="35">
        <f>IF(Паспорт!P43&gt;0,Паспорт!P43,X42)</f>
        <v>34.8968</v>
      </c>
      <c r="Y43" s="27"/>
      <c r="Z43" s="33"/>
    </row>
    <row r="44" spans="2:27" ht="66" customHeight="1">
      <c r="B44" s="19" t="s">
        <v>41</v>
      </c>
      <c r="C44" s="39">
        <f>SUM(C14:C43)</f>
        <v>254253.85999999993</v>
      </c>
      <c r="D44" s="39">
        <f>SUM(D14:D43)</f>
        <v>83214.08000000002</v>
      </c>
      <c r="E44" s="39">
        <f>SUM(E14:E43)</f>
        <v>152788.97</v>
      </c>
      <c r="F44" s="39">
        <f aca="true" t="shared" si="3" ref="F44:N44">SUM(F14:F43)</f>
        <v>511874.92000000004</v>
      </c>
      <c r="G44" s="39">
        <f t="shared" si="3"/>
        <v>692735.2300000001</v>
      </c>
      <c r="H44" s="39">
        <f t="shared" si="3"/>
        <v>16174.57</v>
      </c>
      <c r="I44" s="39">
        <f t="shared" si="3"/>
        <v>22483.299999999996</v>
      </c>
      <c r="J44" s="39">
        <f t="shared" si="3"/>
        <v>76816.80999999998</v>
      </c>
      <c r="K44" s="39">
        <f t="shared" si="3"/>
        <v>99300.11</v>
      </c>
      <c r="L44" s="39">
        <f t="shared" si="3"/>
        <v>1256649.18</v>
      </c>
      <c r="M44" s="39">
        <f t="shared" si="3"/>
        <v>880365.2099999997</v>
      </c>
      <c r="N44" s="39">
        <f t="shared" si="3"/>
        <v>330617.65999999986</v>
      </c>
      <c r="O44" s="39">
        <f aca="true" t="shared" si="4" ref="O44:U44">SUM(O14:O43)</f>
        <v>116137.67000000003</v>
      </c>
      <c r="P44" s="39">
        <f t="shared" si="4"/>
        <v>46324.74</v>
      </c>
      <c r="Q44" s="39">
        <f t="shared" si="4"/>
        <v>38045.63</v>
      </c>
      <c r="R44" s="39">
        <f t="shared" si="4"/>
        <v>24873.07</v>
      </c>
      <c r="S44" s="39">
        <f t="shared" si="4"/>
        <v>537433.0599999999</v>
      </c>
      <c r="T44" s="39">
        <f t="shared" si="4"/>
        <v>562306.13</v>
      </c>
      <c r="U44" s="39">
        <f t="shared" si="4"/>
        <v>75635.68999999999</v>
      </c>
      <c r="V44" s="86"/>
      <c r="W44" s="38">
        <f>SUM(W14:W43)</f>
        <v>5702394.199999999</v>
      </c>
      <c r="X44" s="36">
        <f>SUMPRODUCT(X14:X43,W14:W43)/SUM(W14:W43)</f>
        <v>28.011022375085886</v>
      </c>
      <c r="Y44" s="32"/>
      <c r="Z44" s="140" t="s">
        <v>42</v>
      </c>
      <c r="AA44" s="140"/>
    </row>
    <row r="45" spans="2:26" ht="14.25" customHeight="1" hidden="1">
      <c r="B45" s="7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29"/>
      <c r="Z46"/>
    </row>
    <row r="48" spans="2:25" ht="14.25">
      <c r="B48" s="4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30"/>
    </row>
    <row r="49" ht="12.75">
      <c r="Y49" s="2"/>
    </row>
    <row r="50" spans="3:25" ht="18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1"/>
    </row>
    <row r="51" ht="12.75">
      <c r="Y51" s="2"/>
    </row>
  </sheetData>
  <sheetProtection/>
  <mergeCells count="33">
    <mergeCell ref="C11:C13"/>
    <mergeCell ref="D11:D13"/>
    <mergeCell ref="C5:X5"/>
    <mergeCell ref="B6:X6"/>
    <mergeCell ref="B7:X7"/>
    <mergeCell ref="B8:X8"/>
    <mergeCell ref="B10:B13"/>
    <mergeCell ref="C10:T10"/>
    <mergeCell ref="W10:W13"/>
    <mergeCell ref="X10:X13"/>
    <mergeCell ref="F11:F13"/>
    <mergeCell ref="G11:G13"/>
    <mergeCell ref="H11:H13"/>
    <mergeCell ref="I11:I13"/>
    <mergeCell ref="J11:J13"/>
    <mergeCell ref="U11:U13"/>
    <mergeCell ref="V11:V13"/>
    <mergeCell ref="K11:K13"/>
    <mergeCell ref="L11:L13"/>
    <mergeCell ref="M11:M13"/>
    <mergeCell ref="N11:N13"/>
    <mergeCell ref="O11:O13"/>
    <mergeCell ref="P11:P13"/>
    <mergeCell ref="Z14:AA21"/>
    <mergeCell ref="Z44:AA44"/>
    <mergeCell ref="C46:X46"/>
    <mergeCell ref="V1:W1"/>
    <mergeCell ref="V2:W2"/>
    <mergeCell ref="E11:E13"/>
    <mergeCell ref="Q11:Q13"/>
    <mergeCell ref="R11:R13"/>
    <mergeCell ref="S11:S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zoomScalePageLayoutView="0" workbookViewId="0" topLeftCell="A1">
      <selection activeCell="D33" sqref="D3:D33"/>
    </sheetView>
  </sheetViews>
  <sheetFormatPr defaultColWidth="9.00390625" defaultRowHeight="12.75"/>
  <cols>
    <col min="4" max="4" width="10.375" style="0" bestFit="1" customWidth="1"/>
  </cols>
  <sheetData>
    <row r="1" ht="12.75">
      <c r="A1" t="s">
        <v>110</v>
      </c>
    </row>
    <row r="2" spans="1:3" ht="12.75">
      <c r="A2" t="s">
        <v>57</v>
      </c>
      <c r="B2" t="s">
        <v>58</v>
      </c>
      <c r="C2" t="s">
        <v>58</v>
      </c>
    </row>
    <row r="3" spans="1:4" ht="12.75">
      <c r="A3">
        <v>1</v>
      </c>
      <c r="B3">
        <v>0</v>
      </c>
      <c r="C3">
        <v>0</v>
      </c>
      <c r="D3" s="33">
        <f>C3+B3</f>
        <v>0</v>
      </c>
    </row>
    <row r="4" spans="1:4" ht="12.75">
      <c r="A4">
        <v>2</v>
      </c>
      <c r="B4">
        <v>0</v>
      </c>
      <c r="C4">
        <v>0</v>
      </c>
      <c r="D4" s="33">
        <f aca="true" t="shared" si="0" ref="D4:D33">C4+B4</f>
        <v>0</v>
      </c>
    </row>
    <row r="5" spans="1:4" ht="12.75">
      <c r="A5">
        <v>3</v>
      </c>
      <c r="B5">
        <v>48919.04</v>
      </c>
      <c r="C5">
        <v>76065.42</v>
      </c>
      <c r="D5" s="33">
        <f t="shared" si="0"/>
        <v>124984.45999999999</v>
      </c>
    </row>
    <row r="6" spans="1:4" ht="12.75">
      <c r="A6">
        <v>4</v>
      </c>
      <c r="B6">
        <v>0</v>
      </c>
      <c r="C6">
        <v>0</v>
      </c>
      <c r="D6" s="33">
        <f t="shared" si="0"/>
        <v>0</v>
      </c>
    </row>
    <row r="7" spans="1:4" ht="12.75">
      <c r="A7">
        <v>5</v>
      </c>
      <c r="B7">
        <v>0</v>
      </c>
      <c r="C7">
        <v>0</v>
      </c>
      <c r="D7" s="33">
        <f t="shared" si="0"/>
        <v>0</v>
      </c>
    </row>
    <row r="8" spans="1:4" ht="12.75">
      <c r="A8">
        <v>6</v>
      </c>
      <c r="B8">
        <v>0</v>
      </c>
      <c r="C8">
        <v>0</v>
      </c>
      <c r="D8" s="33">
        <f t="shared" si="0"/>
        <v>0</v>
      </c>
    </row>
    <row r="9" spans="1:4" ht="12.75">
      <c r="A9">
        <v>7</v>
      </c>
      <c r="B9">
        <v>0</v>
      </c>
      <c r="C9">
        <v>0</v>
      </c>
      <c r="D9" s="33">
        <f t="shared" si="0"/>
        <v>0</v>
      </c>
    </row>
    <row r="10" spans="1:4" ht="12.75">
      <c r="A10">
        <v>8</v>
      </c>
      <c r="B10">
        <v>0</v>
      </c>
      <c r="C10">
        <v>0</v>
      </c>
      <c r="D10" s="33">
        <f t="shared" si="0"/>
        <v>0</v>
      </c>
    </row>
    <row r="11" spans="1:4" ht="12.75">
      <c r="A11">
        <v>9</v>
      </c>
      <c r="B11">
        <v>44385.31</v>
      </c>
      <c r="C11">
        <v>19827.22</v>
      </c>
      <c r="D11" s="33">
        <f t="shared" si="0"/>
        <v>64212.53</v>
      </c>
    </row>
    <row r="12" spans="1:4" ht="12.75">
      <c r="A12">
        <v>10</v>
      </c>
      <c r="B12">
        <v>35759.07</v>
      </c>
      <c r="C12">
        <v>23897.26</v>
      </c>
      <c r="D12" s="33">
        <f t="shared" si="0"/>
        <v>59656.33</v>
      </c>
    </row>
    <row r="13" spans="1:4" ht="12.75">
      <c r="A13">
        <v>11</v>
      </c>
      <c r="B13">
        <v>19646.31</v>
      </c>
      <c r="C13">
        <v>8244.47</v>
      </c>
      <c r="D13" s="33">
        <f t="shared" si="0"/>
        <v>27890.78</v>
      </c>
    </row>
    <row r="14" spans="1:4" ht="12.75">
      <c r="A14">
        <v>12</v>
      </c>
      <c r="B14">
        <v>0</v>
      </c>
      <c r="C14">
        <v>0</v>
      </c>
      <c r="D14" s="33">
        <f t="shared" si="0"/>
        <v>0</v>
      </c>
    </row>
    <row r="15" spans="1:4" ht="12.75">
      <c r="A15">
        <v>13</v>
      </c>
      <c r="B15">
        <v>0</v>
      </c>
      <c r="C15">
        <v>0</v>
      </c>
      <c r="D15" s="33">
        <f t="shared" si="0"/>
        <v>0</v>
      </c>
    </row>
    <row r="16" spans="1:4" ht="12.75">
      <c r="A16">
        <v>14</v>
      </c>
      <c r="B16">
        <v>10391.27</v>
      </c>
      <c r="C16">
        <v>11859.44</v>
      </c>
      <c r="D16" s="33">
        <f t="shared" si="0"/>
        <v>22250.71</v>
      </c>
    </row>
    <row r="17" spans="1:4" ht="12.75">
      <c r="A17">
        <v>15</v>
      </c>
      <c r="B17">
        <v>145312.38</v>
      </c>
      <c r="C17">
        <v>91993.89</v>
      </c>
      <c r="D17" s="33">
        <f t="shared" si="0"/>
        <v>237306.27000000002</v>
      </c>
    </row>
    <row r="18" spans="1:4" ht="12.75">
      <c r="A18">
        <v>16</v>
      </c>
      <c r="B18">
        <v>0</v>
      </c>
      <c r="C18">
        <v>0</v>
      </c>
      <c r="D18" s="33">
        <f t="shared" si="0"/>
        <v>0</v>
      </c>
    </row>
    <row r="19" spans="1:4" ht="12.75">
      <c r="A19">
        <v>17</v>
      </c>
      <c r="B19">
        <v>1327.41</v>
      </c>
      <c r="C19">
        <v>11125.38</v>
      </c>
      <c r="D19" s="33">
        <f t="shared" si="0"/>
        <v>12452.789999999999</v>
      </c>
    </row>
    <row r="20" spans="1:4" ht="12.75">
      <c r="A20">
        <v>18</v>
      </c>
      <c r="B20">
        <v>0</v>
      </c>
      <c r="C20">
        <v>0</v>
      </c>
      <c r="D20" s="33">
        <f t="shared" si="0"/>
        <v>0</v>
      </c>
    </row>
    <row r="21" spans="1:4" ht="12.75">
      <c r="A21">
        <v>19</v>
      </c>
      <c r="B21">
        <v>0</v>
      </c>
      <c r="C21">
        <v>0</v>
      </c>
      <c r="D21" s="33">
        <f t="shared" si="0"/>
        <v>0</v>
      </c>
    </row>
    <row r="22" spans="1:4" ht="12.75">
      <c r="A22">
        <v>20</v>
      </c>
      <c r="B22">
        <v>0</v>
      </c>
      <c r="C22">
        <v>0</v>
      </c>
      <c r="D22" s="33">
        <f t="shared" si="0"/>
        <v>0</v>
      </c>
    </row>
    <row r="23" spans="1:4" ht="12.75">
      <c r="A23">
        <v>21</v>
      </c>
      <c r="B23">
        <v>0</v>
      </c>
      <c r="C23">
        <v>0</v>
      </c>
      <c r="D23" s="33">
        <f t="shared" si="0"/>
        <v>0</v>
      </c>
    </row>
    <row r="24" spans="1:4" ht="12.75">
      <c r="A24">
        <v>22</v>
      </c>
      <c r="B24">
        <v>0</v>
      </c>
      <c r="C24">
        <v>16399.58</v>
      </c>
      <c r="D24" s="33">
        <f t="shared" si="0"/>
        <v>16399.58</v>
      </c>
    </row>
    <row r="25" spans="1:4" ht="12.75">
      <c r="A25">
        <v>23</v>
      </c>
      <c r="B25">
        <v>0</v>
      </c>
      <c r="C25">
        <v>0</v>
      </c>
      <c r="D25" s="33">
        <f t="shared" si="0"/>
        <v>0</v>
      </c>
    </row>
    <row r="26" spans="1:4" ht="12.75">
      <c r="A26">
        <v>24</v>
      </c>
      <c r="B26">
        <v>22901.5</v>
      </c>
      <c r="C26">
        <v>35637.41</v>
      </c>
      <c r="D26" s="33">
        <f t="shared" si="0"/>
        <v>58538.91</v>
      </c>
    </row>
    <row r="27" spans="1:4" ht="12.75">
      <c r="A27">
        <v>25</v>
      </c>
      <c r="B27">
        <v>0</v>
      </c>
      <c r="C27">
        <v>0</v>
      </c>
      <c r="D27" s="33">
        <f t="shared" si="0"/>
        <v>0</v>
      </c>
    </row>
    <row r="28" spans="1:4" ht="12.75">
      <c r="A28">
        <v>26</v>
      </c>
      <c r="B28">
        <v>0</v>
      </c>
      <c r="C28">
        <v>0</v>
      </c>
      <c r="D28" s="33">
        <f t="shared" si="0"/>
        <v>0</v>
      </c>
    </row>
    <row r="29" spans="1:4" ht="12.75">
      <c r="A29">
        <v>27</v>
      </c>
      <c r="B29">
        <v>0</v>
      </c>
      <c r="C29">
        <v>0</v>
      </c>
      <c r="D29" s="33">
        <f t="shared" si="0"/>
        <v>0</v>
      </c>
    </row>
    <row r="30" spans="1:4" ht="12.75">
      <c r="A30">
        <v>28</v>
      </c>
      <c r="B30">
        <v>0</v>
      </c>
      <c r="C30">
        <v>0</v>
      </c>
      <c r="D30" s="33">
        <f t="shared" si="0"/>
        <v>0</v>
      </c>
    </row>
    <row r="31" spans="1:4" ht="12.75">
      <c r="A31">
        <v>29</v>
      </c>
      <c r="B31">
        <v>0</v>
      </c>
      <c r="C31">
        <v>12263.27</v>
      </c>
      <c r="D31" s="33">
        <f t="shared" si="0"/>
        <v>12263.27</v>
      </c>
    </row>
    <row r="32" spans="1:4" ht="12.75">
      <c r="A32">
        <v>30</v>
      </c>
      <c r="B32">
        <v>0</v>
      </c>
      <c r="C32">
        <v>0</v>
      </c>
      <c r="D32" s="33">
        <f t="shared" si="0"/>
        <v>0</v>
      </c>
    </row>
    <row r="33" spans="1:4" ht="12.75">
      <c r="A33">
        <v>31</v>
      </c>
      <c r="B33">
        <v>132563.88</v>
      </c>
      <c r="C33">
        <v>4237</v>
      </c>
      <c r="D33" s="33">
        <f t="shared" si="0"/>
        <v>136800.88</v>
      </c>
    </row>
    <row r="34" spans="1:4" ht="12.75">
      <c r="A34" t="s">
        <v>59</v>
      </c>
      <c r="B34">
        <v>461206.17</v>
      </c>
      <c r="C34">
        <v>311550.35</v>
      </c>
      <c r="D34">
        <f>C34+B34</f>
        <v>772756.52</v>
      </c>
    </row>
    <row r="35" spans="1:2" ht="12.75">
      <c r="A35" t="s">
        <v>59</v>
      </c>
      <c r="B35">
        <v>184792.2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Гуменюк Сергей Евгеньевич</cp:lastModifiedBy>
  <cp:lastPrinted>2016-05-05T12:08:33Z</cp:lastPrinted>
  <dcterms:created xsi:type="dcterms:W3CDTF">2010-01-29T08:37:16Z</dcterms:created>
  <dcterms:modified xsi:type="dcterms:W3CDTF">2016-08-09T09:01:26Z</dcterms:modified>
  <cp:category/>
  <cp:version/>
  <cp:contentType/>
  <cp:contentStatus/>
</cp:coreProperties>
</file>