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 1" sheetId="2" r:id="rId2"/>
    <sheet name="Додаток2" sheetId="3" r:id="rId3"/>
    <sheet name="Додаток 3" sheetId="4" r:id="rId4"/>
  </sheets>
  <definedNames>
    <definedName name="_Hlk21234135" localSheetId="1">'Додаток 1'!$C$17</definedName>
    <definedName name="_Hlk21234135" localSheetId="0">'Паспорт'!$C$18</definedName>
    <definedName name="OLE_LINK2" localSheetId="1">'Додаток 1'!#REF!</definedName>
    <definedName name="OLE_LINK2" localSheetId="0">'Паспорт'!$Y$13</definedName>
    <definedName name="OLE_LINK3" localSheetId="1">'Додаток 1'!#REF!</definedName>
    <definedName name="OLE_LINK3" localSheetId="0">'Паспорт'!#REF!</definedName>
    <definedName name="OLE_LINK5" localSheetId="1">'Додаток 1'!#REF!</definedName>
    <definedName name="OLE_LINK5" localSheetId="0">'Паспорт'!#REF!</definedName>
    <definedName name="_xlnm.Print_Area" localSheetId="1">'Додаток 1'!$A$1:$K$53</definedName>
    <definedName name="_xlnm.Print_Area" localSheetId="3">'Додаток 3'!$A$1:$K$54</definedName>
    <definedName name="_xlnm.Print_Area" localSheetId="2">'Додаток2'!$A$1:$AA$56</definedName>
    <definedName name="_xlnm.Print_Area" localSheetId="0">'Паспорт'!$A$1:$Y$54</definedName>
  </definedNames>
  <calcPr fullCalcOnLoad="1"/>
</workbook>
</file>

<file path=xl/sharedStrings.xml><?xml version="1.0" encoding="utf-8"?>
<sst xmlns="http://schemas.openxmlformats.org/spreadsheetml/2006/main" count="152" uniqueCount="99">
  <si>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</si>
  <si>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</si>
  <si>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</si>
  <si>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</si>
  <si>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</si>
  <si>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</si>
  <si>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</si>
  <si>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</si>
  <si>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</si>
  <si>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</si>
  <si>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</si>
  <si>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</si>
  <si>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</si>
  <si>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</si>
  <si>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</si>
  <si>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</si>
  <si>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</si>
  <si>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</si>
  <si>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</si>
  <si>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</si>
  <si>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</si>
  <si>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</si>
  <si>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</si>
  <si>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</si>
  <si>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</si>
  <si>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</si>
  <si>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</si>
  <si>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</si>
  <si>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</si>
  <si>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</si>
  <si>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</si>
  <si>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</si>
  <si>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</si>
  <si>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</si>
  <si>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</si>
  <si>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</si>
  <si>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</si>
  <si>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</si>
  <si>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 xml:space="preserve"> 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</si>
  <si>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</si>
  <si>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</si>
  <si>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</si>
  <si>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</si>
  <si>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</si>
  <si>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</si>
  <si>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 xml:space="preserve">Дніпропетровський ПМ Запорізького ЛВУМГ </t>
  </si>
  <si>
    <t>Інженер провідний дільниці служби ГВ та М</t>
  </si>
  <si>
    <t>О.Б.Дереновський</t>
  </si>
  <si>
    <t>М.В.Коломоєць</t>
  </si>
  <si>
    <t>ГРС №7 м. Дніпропетровськ</t>
  </si>
  <si>
    <t xml:space="preserve"> ГРС №6 м. Дніпропетровськ</t>
  </si>
  <si>
    <t>ГРС Придніпровська</t>
  </si>
  <si>
    <t>ГРС Красноармійська</t>
  </si>
  <si>
    <t>ГРС Аеропорт</t>
  </si>
  <si>
    <t>ГРС За мир</t>
  </si>
  <si>
    <t>ГРС №6 м. Дніпропетровськ, ГРС Придніпровська, ГРС Красноармійська, ГРС Аеропорт, ГРС За мир.</t>
  </si>
  <si>
    <t xml:space="preserve">          переданого Запорізьким ЛВУМГ  та прийнятого ПАТ "Дніпрогаз" по ГРС №7 м. Дніпропетровськ, </t>
  </si>
  <si>
    <r>
      <t xml:space="preserve">    з газопроводу   ШДО-ШДКРІ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01.04.2016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30.04.2016 </t>
    </r>
    <r>
      <rPr>
        <u val="single"/>
        <sz val="11"/>
        <rFont val="Arial"/>
        <family val="2"/>
      </rPr>
      <t xml:space="preserve"> </t>
    </r>
  </si>
  <si>
    <t xml:space="preserve">Краснопільський п/м Запорізьке ЛВУМГ </t>
  </si>
  <si>
    <t>Свідоцтво про атестацію № ПЧ 07-0/1548-2015 дійсне до  10.06.2018р.</t>
  </si>
  <si>
    <t>Дереновський О.Б.</t>
  </si>
  <si>
    <t xml:space="preserve">  прізвище</t>
  </si>
  <si>
    <t xml:space="preserve">          переданого Запорізьким ЛВУМГ  та прийнятого ПАТ "Дніпропетровськгаз" по ГРС с. Васильківка, ГРС с. Катеринівка, ГРС с. Просяна, </t>
  </si>
  <si>
    <t>ГРС с. Покровка, ГРС с. Любимівка, ГРС с. Володимирівка, ГРС с. Солоне, ГРС с. Томаківка, ГРС с. Романки, ГРС №1 м. Новомосковськ, ГРС с. Попасне, ГРС с. Октябрське (Енгельса),</t>
  </si>
  <si>
    <t xml:space="preserve">ГРС м. Синельникове, ГРС М.Павлоград, ГРС с. Тернівка, ГРС с. Булахівка, ГРС с. Вербки, ГРС с. Юрївка, ГРС с.Петропавлівка, ГРС-. Межова, </t>
  </si>
  <si>
    <t>ГРС с. Васильківка</t>
  </si>
  <si>
    <t xml:space="preserve"> ГРС с. Катеринівка</t>
  </si>
  <si>
    <t>ГРС с. Просяна</t>
  </si>
  <si>
    <t>ГРС с. Покровка</t>
  </si>
  <si>
    <t>ГРС с. Любимівка</t>
  </si>
  <si>
    <t>ГРС с. Володимирівка</t>
  </si>
  <si>
    <t>ГРС с. Солоне</t>
  </si>
  <si>
    <t>ГРС с. Томаківка</t>
  </si>
  <si>
    <t>ГРС с.Романки</t>
  </si>
  <si>
    <t>ГРС №1 м.Новомосковськ</t>
  </si>
  <si>
    <t>ГРС с. Попасне</t>
  </si>
  <si>
    <t>ГРС с. Октябрське (Енгельса)</t>
  </si>
  <si>
    <t>ГРС м.Синельниково</t>
  </si>
  <si>
    <t>ГРС-м.Павлоград</t>
  </si>
  <si>
    <t>ГРС с.Тернівка</t>
  </si>
  <si>
    <t>ГРС с. Булахівка</t>
  </si>
  <si>
    <t>ГРС с. Вербки</t>
  </si>
  <si>
    <t>ГРС с. Юрївка</t>
  </si>
  <si>
    <t>ГРС с. Петропавлівка</t>
  </si>
  <si>
    <t>ГРС смт. Межова</t>
  </si>
  <si>
    <t xml:space="preserve">          переданого Запорізьким ЛВУМГ  та прийнятого ПАТ "Дніпропетровськгаз" </t>
  </si>
  <si>
    <r>
      <t xml:space="preserve">    з газопроводу   ШДКРІ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01.04.2016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30.04.2016 </t>
    </r>
    <r>
      <rPr>
        <u val="single"/>
        <sz val="11"/>
        <rFont val="Arial"/>
        <family val="2"/>
      </rPr>
      <t xml:space="preserve"> </t>
    </r>
  </si>
  <si>
    <t>ГРС с. Водолазьке</t>
  </si>
  <si>
    <t>ГРС с. Варварівка</t>
  </si>
  <si>
    <t>ГРС с. Славгород</t>
  </si>
  <si>
    <r>
      <t xml:space="preserve">    з газопроводу   ШДКРІ-Запорізька ГРЕС-Мелітополь  за період з 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01.04.2016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>по</t>
    </r>
    <r>
      <rPr>
        <b/>
        <sz val="11"/>
        <rFont val="Times New Roman"/>
        <family val="1"/>
      </rPr>
      <t xml:space="preserve">   </t>
    </r>
    <r>
      <rPr>
        <b/>
        <u val="single"/>
        <sz val="11"/>
        <rFont val="Times New Roman"/>
        <family val="1"/>
      </rPr>
      <t xml:space="preserve">30.04.2016 </t>
    </r>
    <r>
      <rPr>
        <u val="single"/>
        <sz val="11"/>
        <rFont val="Times New Roman"/>
        <family val="1"/>
      </rPr>
      <t xml:space="preserve"> </t>
    </r>
  </si>
  <si>
    <t xml:space="preserve"> ГРС с. Попасне,ГРС с. Октябрське (Енгельса),ГРС м. Синельникове, ГРС М.Павлоград, ГРС с. Тернівка, ГРС с. Булахівка, ГРС с. Вербки, ГРС с. Юрївка, ГРС с.Петропавлівка, ГРС-. Межова, </t>
  </si>
  <si>
    <t>по ГРС с. Водолазьке, ГРС с. Варварівка, ГРС с. Славгород</t>
  </si>
  <si>
    <t>ГРС За мир,ГРС с. Васильківка, ГРС с. Катеринівка, ГРС с. Просяна, ГРС с. Покровка, ГРС с. Любимівка, ГРС с. Володимирівка, ГРС с. Солоне, ГРС с. Томаківка,ГРС с. Романки,ГРС №1 м. Новомосковськ,</t>
  </si>
  <si>
    <r>
      <t xml:space="preserve">  переданого Запорізьким ЛВУМГ  та прийнятого ПАТ "Дніпрогаз", ПАТ " Дніпропетровськгаз"   </t>
    </r>
    <r>
      <rPr>
        <b/>
        <sz val="10"/>
        <rFont val="Arial"/>
        <family val="2"/>
      </rPr>
      <t>по ГРС №7 м. Дніпропетровськ</t>
    </r>
    <r>
      <rPr>
        <sz val="10"/>
        <rFont val="Arial"/>
        <family val="2"/>
      </rPr>
      <t>, ГРС №6 м. Дніпропетровськ, ГРС Придніпровська, ГРС Красноармійська, ГРС Аеропорт,</t>
    </r>
  </si>
  <si>
    <t>Завідувач лабораторії</t>
  </si>
  <si>
    <t xml:space="preserve">ГРС с. Водолазьке, ГРС с. Варварівка, ГРС с. Славгород     з газопроводу   ШДО-ШДКРІ  за період з   01.07.2016   по   31.07.2016  </t>
  </si>
  <si>
    <t>відсутні</t>
  </si>
  <si>
    <t>&lt; 0,0001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</si>
</sst>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sz val="9"/>
      <color indexed="6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16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33" borderId="0" xfId="0" applyFill="1" applyAlignment="1">
      <alignment/>
    </xf>
    <xf numFmtId="1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11" xfId="0" applyFont="1" applyBorder="1" applyAlignment="1">
      <alignment horizontal="left"/>
    </xf>
    <xf numFmtId="0" fontId="28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left"/>
    </xf>
    <xf numFmtId="0" fontId="0" fillId="0" borderId="0" xfId="0" applyFont="1" applyAlignment="1">
      <alignment/>
    </xf>
    <xf numFmtId="2" fontId="31" fillId="0" borderId="0" xfId="0" applyNumberFormat="1" applyFont="1" applyBorder="1" applyAlignment="1">
      <alignment horizontal="center" wrapText="1"/>
    </xf>
    <xf numFmtId="2" fontId="32" fillId="0" borderId="0" xfId="0" applyNumberFormat="1" applyFont="1" applyBorder="1" applyAlignment="1">
      <alignment horizontal="center" wrapText="1"/>
    </xf>
    <xf numFmtId="2" fontId="3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textRotation="90" wrapText="1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1" fontId="36" fillId="0" borderId="12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6" fillId="0" borderId="12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3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center" vertical="center" wrapText="1"/>
    </xf>
    <xf numFmtId="1" fontId="36" fillId="0" borderId="0" xfId="0" applyNumberFormat="1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" fontId="30" fillId="0" borderId="15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2" fontId="29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5" xfId="0" applyBorder="1" applyAlignment="1">
      <alignment wrapText="1"/>
    </xf>
    <xf numFmtId="17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79" fontId="1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15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textRotation="90" wrapText="1"/>
    </xf>
    <xf numFmtId="0" fontId="37" fillId="0" borderId="21" xfId="0" applyFont="1" applyBorder="1" applyAlignment="1">
      <alignment horizontal="center" vertical="center" textRotation="90" wrapText="1"/>
    </xf>
    <xf numFmtId="0" fontId="37" fillId="0" borderId="22" xfId="0" applyFont="1" applyBorder="1" applyAlignment="1">
      <alignment horizontal="center" vertical="center" textRotation="90" wrapText="1"/>
    </xf>
    <xf numFmtId="0" fontId="37" fillId="0" borderId="2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3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2" fontId="82" fillId="0" borderId="10" xfId="0" applyNumberFormat="1" applyFont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wrapText="1"/>
    </xf>
    <xf numFmtId="2" fontId="82" fillId="0" borderId="10" xfId="0" applyNumberFormat="1" applyFont="1" applyBorder="1" applyAlignment="1">
      <alignment horizontal="center" wrapText="1"/>
    </xf>
    <xf numFmtId="2" fontId="83" fillId="0" borderId="10" xfId="0" applyNumberFormat="1" applyFont="1" applyBorder="1" applyAlignment="1">
      <alignment horizontal="center" wrapText="1"/>
    </xf>
    <xf numFmtId="1" fontId="82" fillId="0" borderId="10" xfId="0" applyNumberFormat="1" applyFont="1" applyFill="1" applyBorder="1" applyAlignment="1">
      <alignment horizontal="center" wrapText="1"/>
    </xf>
    <xf numFmtId="1" fontId="82" fillId="0" borderId="10" xfId="0" applyNumberFormat="1" applyFont="1" applyBorder="1" applyAlignment="1">
      <alignment horizontal="center" wrapText="1"/>
    </xf>
    <xf numFmtId="1" fontId="83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tabSelected="1" view="pageBreakPreview" zoomScaleSheetLayoutView="100" zoomScalePageLayoutView="0" workbookViewId="0" topLeftCell="A10">
      <selection activeCell="P32" sqref="P32"/>
    </sheetView>
  </sheetViews>
  <sheetFormatPr defaultColWidth="9.00390625" defaultRowHeight="12.75"/>
  <cols>
    <col min="1" max="1" width="1.00390625" style="0" customWidth="1"/>
    <col min="2" max="2" width="5.37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6" width="8.25390625" style="0" customWidth="1"/>
    <col min="17" max="17" width="8.125" style="0" customWidth="1"/>
    <col min="18" max="19" width="7.375" style="0" customWidth="1"/>
    <col min="20" max="20" width="8.125" style="0" customWidth="1"/>
    <col min="21" max="21" width="9.00390625" style="0" customWidth="1"/>
    <col min="22" max="22" width="7.625" style="0" customWidth="1"/>
    <col min="23" max="23" width="8.25390625" style="0" customWidth="1"/>
    <col min="24" max="24" width="9.375" style="0" customWidth="1"/>
    <col min="25" max="25" width="9.875" style="0" customWidth="1"/>
    <col min="26" max="26" width="6.375" style="0" customWidth="1"/>
    <col min="29" max="29" width="9.125" style="6" customWidth="1"/>
  </cols>
  <sheetData>
    <row r="1" spans="2:27" ht="12.75">
      <c r="B1" s="44" t="s">
        <v>31</v>
      </c>
      <c r="C1" s="44"/>
      <c r="D1" s="44"/>
      <c r="E1" s="44"/>
      <c r="F1" s="36"/>
      <c r="G1" s="36"/>
      <c r="H1" s="3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ht="12.75">
      <c r="B2" s="44" t="s">
        <v>32</v>
      </c>
      <c r="C2" s="44"/>
      <c r="D2" s="44"/>
      <c r="E2" s="44"/>
      <c r="F2" s="36"/>
      <c r="G2" s="36"/>
      <c r="H2" s="3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ht="12.75">
      <c r="B3" s="45" t="s">
        <v>58</v>
      </c>
      <c r="C3" s="45"/>
      <c r="D3" s="45"/>
      <c r="E3" s="44"/>
      <c r="F3" s="44"/>
      <c r="G3" s="44"/>
      <c r="H3" s="44"/>
      <c r="I3" s="33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2.75">
      <c r="B4" s="44" t="s">
        <v>33</v>
      </c>
      <c r="C4" s="44"/>
      <c r="D4" s="44"/>
      <c r="E4" s="44"/>
      <c r="F4" s="44"/>
      <c r="G4" s="44"/>
      <c r="H4" s="44"/>
      <c r="I4" s="33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2.75">
      <c r="B5" s="44" t="s">
        <v>59</v>
      </c>
      <c r="C5" s="44"/>
      <c r="D5" s="44"/>
      <c r="E5" s="44"/>
      <c r="F5" s="44"/>
      <c r="G5" s="44"/>
      <c r="H5" s="44"/>
      <c r="I5" s="33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41"/>
      <c r="C6" s="141" t="s">
        <v>19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2"/>
    </row>
    <row r="7" spans="2:27" ht="15.75" customHeight="1">
      <c r="B7" s="146" t="s">
        <v>94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3"/>
      <c r="AA7" s="3"/>
    </row>
    <row r="8" spans="2:27" ht="15" customHeight="1">
      <c r="B8" s="146" t="s">
        <v>93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3"/>
      <c r="AA8" s="3"/>
    </row>
    <row r="9" spans="2:27" ht="15.75" customHeight="1">
      <c r="B9" s="146" t="s">
        <v>91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3"/>
      <c r="AA9" s="3"/>
    </row>
    <row r="10" spans="2:27" ht="15.75" customHeight="1">
      <c r="B10" s="134" t="s">
        <v>96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3"/>
      <c r="AA10" s="3"/>
    </row>
    <row r="11" spans="2:27" ht="12" customHeigh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"/>
      <c r="AA11" s="3"/>
    </row>
    <row r="12" spans="2:29" ht="30" customHeight="1">
      <c r="B12" s="136" t="s">
        <v>27</v>
      </c>
      <c r="C12" s="151" t="s">
        <v>18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/>
      <c r="O12" s="151" t="s">
        <v>7</v>
      </c>
      <c r="P12" s="152"/>
      <c r="Q12" s="152"/>
      <c r="R12" s="152"/>
      <c r="S12" s="152"/>
      <c r="T12" s="152"/>
      <c r="U12" s="143" t="s">
        <v>23</v>
      </c>
      <c r="V12" s="136" t="s">
        <v>24</v>
      </c>
      <c r="W12" s="136" t="s">
        <v>36</v>
      </c>
      <c r="X12" s="136" t="s">
        <v>26</v>
      </c>
      <c r="Y12" s="136" t="s">
        <v>25</v>
      </c>
      <c r="Z12" s="3"/>
      <c r="AB12" s="6"/>
      <c r="AC12"/>
    </row>
    <row r="13" spans="2:29" ht="48.75" customHeight="1">
      <c r="B13" s="137"/>
      <c r="C13" s="139" t="s">
        <v>3</v>
      </c>
      <c r="D13" s="140" t="s">
        <v>4</v>
      </c>
      <c r="E13" s="140" t="s">
        <v>5</v>
      </c>
      <c r="F13" s="140" t="s">
        <v>6</v>
      </c>
      <c r="G13" s="140" t="s">
        <v>9</v>
      </c>
      <c r="H13" s="140" t="s">
        <v>10</v>
      </c>
      <c r="I13" s="140" t="s">
        <v>11</v>
      </c>
      <c r="J13" s="140" t="s">
        <v>12</v>
      </c>
      <c r="K13" s="140" t="s">
        <v>13</v>
      </c>
      <c r="L13" s="140" t="s">
        <v>14</v>
      </c>
      <c r="M13" s="136" t="s">
        <v>15</v>
      </c>
      <c r="N13" s="136" t="s">
        <v>16</v>
      </c>
      <c r="O13" s="136" t="s">
        <v>8</v>
      </c>
      <c r="P13" s="136" t="s">
        <v>20</v>
      </c>
      <c r="Q13" s="136" t="s">
        <v>34</v>
      </c>
      <c r="R13" s="136" t="s">
        <v>21</v>
      </c>
      <c r="S13" s="136" t="s">
        <v>35</v>
      </c>
      <c r="T13" s="136" t="s">
        <v>22</v>
      </c>
      <c r="U13" s="144"/>
      <c r="V13" s="137"/>
      <c r="W13" s="137"/>
      <c r="X13" s="137"/>
      <c r="Y13" s="137"/>
      <c r="Z13" s="3"/>
      <c r="AB13" s="6"/>
      <c r="AC13"/>
    </row>
    <row r="14" spans="2:29" ht="15.75" customHeight="1">
      <c r="B14" s="137"/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37"/>
      <c r="N14" s="137"/>
      <c r="O14" s="137"/>
      <c r="P14" s="137"/>
      <c r="Q14" s="137"/>
      <c r="R14" s="137"/>
      <c r="S14" s="137"/>
      <c r="T14" s="137"/>
      <c r="U14" s="144"/>
      <c r="V14" s="137"/>
      <c r="W14" s="137"/>
      <c r="X14" s="137"/>
      <c r="Y14" s="137"/>
      <c r="Z14" s="3"/>
      <c r="AB14" s="6"/>
      <c r="AC14"/>
    </row>
    <row r="15" spans="2:29" ht="30" customHeight="1">
      <c r="B15" s="148"/>
      <c r="C15" s="139"/>
      <c r="D15" s="140"/>
      <c r="E15" s="140"/>
      <c r="F15" s="140"/>
      <c r="G15" s="140"/>
      <c r="H15" s="140"/>
      <c r="I15" s="140"/>
      <c r="J15" s="140"/>
      <c r="K15" s="140"/>
      <c r="L15" s="140"/>
      <c r="M15" s="138"/>
      <c r="N15" s="138"/>
      <c r="O15" s="138"/>
      <c r="P15" s="138"/>
      <c r="Q15" s="138"/>
      <c r="R15" s="138"/>
      <c r="S15" s="138"/>
      <c r="T15" s="138"/>
      <c r="U15" s="145"/>
      <c r="V15" s="138"/>
      <c r="W15" s="138"/>
      <c r="X15" s="138"/>
      <c r="Y15" s="138"/>
      <c r="Z15" s="3"/>
      <c r="AB15" s="6"/>
      <c r="AC15"/>
    </row>
    <row r="16" spans="2:29" ht="12.75">
      <c r="B16" s="17">
        <v>1</v>
      </c>
      <c r="C16" s="55">
        <v>93.1506</v>
      </c>
      <c r="D16" s="55">
        <v>3.5307</v>
      </c>
      <c r="E16" s="56">
        <v>1.1214</v>
      </c>
      <c r="F16" s="56">
        <v>0.1734</v>
      </c>
      <c r="G16" s="56">
        <v>0.2133</v>
      </c>
      <c r="H16" s="56">
        <v>0.0044</v>
      </c>
      <c r="I16" s="56">
        <v>0.0558</v>
      </c>
      <c r="J16" s="56">
        <v>0.0446</v>
      </c>
      <c r="K16" s="56">
        <v>0.0378</v>
      </c>
      <c r="L16" s="56">
        <v>0.0085</v>
      </c>
      <c r="M16" s="56">
        <v>1.4313</v>
      </c>
      <c r="N16" s="56">
        <v>0.2283</v>
      </c>
      <c r="O16" s="56">
        <v>0.7223</v>
      </c>
      <c r="P16" s="186">
        <v>34.83</v>
      </c>
      <c r="Q16" s="190">
        <v>8320</v>
      </c>
      <c r="R16" s="187">
        <v>38.58</v>
      </c>
      <c r="S16" s="190">
        <v>9214</v>
      </c>
      <c r="T16" s="57">
        <v>49.82</v>
      </c>
      <c r="U16" s="60">
        <v>-8.4</v>
      </c>
      <c r="V16" s="61">
        <v>-4.6</v>
      </c>
      <c r="W16" s="62"/>
      <c r="X16" s="63"/>
      <c r="Y16" s="63"/>
      <c r="AA16" s="4">
        <f aca="true" t="shared" si="0" ref="AA16:AA46">SUM(C16:N16)</f>
        <v>100.0001</v>
      </c>
      <c r="AB16" s="32" t="str">
        <f>IF(AA16=100,"ОК"," ")</f>
        <v> </v>
      </c>
      <c r="AC16"/>
    </row>
    <row r="17" spans="2:29" ht="12.75">
      <c r="B17" s="17">
        <v>2</v>
      </c>
      <c r="C17" s="56">
        <v>93.1223</v>
      </c>
      <c r="D17" s="56">
        <v>3.5142</v>
      </c>
      <c r="E17" s="56">
        <v>1.1331</v>
      </c>
      <c r="F17" s="56">
        <v>0.1751</v>
      </c>
      <c r="G17" s="56">
        <v>0.2159</v>
      </c>
      <c r="H17" s="56">
        <v>0.0043</v>
      </c>
      <c r="I17" s="56">
        <v>0.057</v>
      </c>
      <c r="J17" s="56">
        <v>0.0456</v>
      </c>
      <c r="K17" s="56">
        <v>0.0408</v>
      </c>
      <c r="L17" s="56">
        <v>0.0089</v>
      </c>
      <c r="M17" s="56">
        <v>1.4622</v>
      </c>
      <c r="N17" s="56">
        <v>0.2206</v>
      </c>
      <c r="O17" s="56">
        <v>0.7226</v>
      </c>
      <c r="P17" s="186">
        <v>34.84</v>
      </c>
      <c r="Q17" s="190">
        <v>8321</v>
      </c>
      <c r="R17" s="187">
        <v>38.58</v>
      </c>
      <c r="S17" s="190">
        <v>9215</v>
      </c>
      <c r="T17" s="57">
        <v>49.81</v>
      </c>
      <c r="U17" s="64">
        <v>-9</v>
      </c>
      <c r="V17" s="63">
        <v>-5.2</v>
      </c>
      <c r="W17" s="65"/>
      <c r="X17" s="63"/>
      <c r="Y17" s="63"/>
      <c r="AA17" s="4">
        <f t="shared" si="0"/>
        <v>100</v>
      </c>
      <c r="AB17" s="32" t="str">
        <f>IF(AA17=100,"ОК"," ")</f>
        <v>ОК</v>
      </c>
      <c r="AC17"/>
    </row>
    <row r="18" spans="2:29" ht="12.75">
      <c r="B18" s="17">
        <v>3</v>
      </c>
      <c r="C18" s="55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58"/>
      <c r="R18" s="59"/>
      <c r="S18" s="58"/>
      <c r="T18" s="57"/>
      <c r="U18" s="64"/>
      <c r="V18" s="63"/>
      <c r="W18" s="66"/>
      <c r="X18" s="63"/>
      <c r="Y18" s="63"/>
      <c r="AA18" s="4">
        <f t="shared" si="0"/>
        <v>0</v>
      </c>
      <c r="AB18" s="32" t="str">
        <f>IF(AA18=100,"ОК"," ")</f>
        <v> </v>
      </c>
      <c r="AC18"/>
    </row>
    <row r="19" spans="2:29" ht="12.75">
      <c r="B19" s="17">
        <v>4</v>
      </c>
      <c r="C19" s="67">
        <v>93.1634</v>
      </c>
      <c r="D19" s="67">
        <v>3.4337</v>
      </c>
      <c r="E19" s="67">
        <v>1.0403</v>
      </c>
      <c r="F19" s="67">
        <v>0.14</v>
      </c>
      <c r="G19" s="67">
        <v>0.1706</v>
      </c>
      <c r="H19" s="67">
        <v>0.0035</v>
      </c>
      <c r="I19" s="67">
        <v>0.0463</v>
      </c>
      <c r="J19" s="67">
        <v>0.0367</v>
      </c>
      <c r="K19" s="67">
        <v>0.0331</v>
      </c>
      <c r="L19" s="67">
        <v>0.0093</v>
      </c>
      <c r="M19" s="67">
        <v>1.6833</v>
      </c>
      <c r="N19" s="67">
        <v>0.2398</v>
      </c>
      <c r="O19" s="67">
        <v>0.7203</v>
      </c>
      <c r="P19" s="187">
        <v>34.59</v>
      </c>
      <c r="Q19" s="190">
        <v>8263</v>
      </c>
      <c r="R19" s="187">
        <v>38.32</v>
      </c>
      <c r="S19" s="190">
        <v>9152</v>
      </c>
      <c r="T19" s="59">
        <v>49.55</v>
      </c>
      <c r="U19" s="69">
        <v>-9.3</v>
      </c>
      <c r="V19" s="63">
        <v>-5.5</v>
      </c>
      <c r="W19" s="66"/>
      <c r="X19" s="63"/>
      <c r="Y19" s="63"/>
      <c r="AA19" s="4">
        <f t="shared" si="0"/>
        <v>100</v>
      </c>
      <c r="AB19" s="32" t="str">
        <f aca="true" t="shared" si="1" ref="AB19:AB46">IF(AA19=100,"ОК"," ")</f>
        <v>ОК</v>
      </c>
      <c r="AC19"/>
    </row>
    <row r="20" spans="2:29" ht="12.75">
      <c r="B20" s="17">
        <v>5</v>
      </c>
      <c r="C20" s="67">
        <v>93.4655</v>
      </c>
      <c r="D20" s="67">
        <v>3.3094</v>
      </c>
      <c r="E20" s="67">
        <v>1.0089</v>
      </c>
      <c r="F20" s="67">
        <v>0.1434</v>
      </c>
      <c r="G20" s="67">
        <v>0.1692</v>
      </c>
      <c r="H20" s="67">
        <v>0.004</v>
      </c>
      <c r="I20" s="67">
        <v>0.0395</v>
      </c>
      <c r="J20" s="67">
        <v>0.034</v>
      </c>
      <c r="K20" s="67">
        <v>0.0427</v>
      </c>
      <c r="L20" s="67">
        <v>0.0103</v>
      </c>
      <c r="M20" s="67">
        <v>1.5447</v>
      </c>
      <c r="N20" s="67">
        <v>0.2284</v>
      </c>
      <c r="O20" s="67">
        <v>0.7185</v>
      </c>
      <c r="P20" s="187">
        <v>34.6</v>
      </c>
      <c r="Q20" s="190">
        <v>8264</v>
      </c>
      <c r="R20" s="187">
        <v>38.33</v>
      </c>
      <c r="S20" s="190">
        <v>9154</v>
      </c>
      <c r="T20" s="59">
        <v>49.62</v>
      </c>
      <c r="U20" s="63">
        <v>-9.2</v>
      </c>
      <c r="V20" s="69">
        <v>-5.3</v>
      </c>
      <c r="W20" s="68"/>
      <c r="X20" s="63"/>
      <c r="Y20" s="63"/>
      <c r="AA20" s="4">
        <f t="shared" si="0"/>
        <v>100.00000000000001</v>
      </c>
      <c r="AB20" s="32" t="str">
        <f t="shared" si="1"/>
        <v>ОК</v>
      </c>
      <c r="AC20"/>
    </row>
    <row r="21" spans="2:29" ht="12.75">
      <c r="B21" s="17">
        <v>6</v>
      </c>
      <c r="C21" s="67">
        <v>93.3683</v>
      </c>
      <c r="D21" s="67">
        <v>3.3199</v>
      </c>
      <c r="E21" s="67">
        <v>0.9681</v>
      </c>
      <c r="F21" s="67">
        <v>0.1316</v>
      </c>
      <c r="G21" s="67">
        <v>0.1581</v>
      </c>
      <c r="H21" s="67">
        <v>0.0046</v>
      </c>
      <c r="I21" s="67">
        <v>0.0389</v>
      </c>
      <c r="J21" s="67">
        <v>0.0342</v>
      </c>
      <c r="K21" s="67">
        <v>0.0355</v>
      </c>
      <c r="L21" s="67">
        <v>0.0106</v>
      </c>
      <c r="M21" s="67">
        <v>1.7118</v>
      </c>
      <c r="N21" s="67">
        <v>0.2184</v>
      </c>
      <c r="O21" s="67">
        <v>0.7181</v>
      </c>
      <c r="P21" s="59">
        <v>34.5</v>
      </c>
      <c r="Q21" s="58">
        <v>8241</v>
      </c>
      <c r="R21" s="59">
        <v>38.22</v>
      </c>
      <c r="S21" s="58">
        <v>9129</v>
      </c>
      <c r="T21" s="59">
        <v>49.5</v>
      </c>
      <c r="U21" s="63">
        <v>-9.6</v>
      </c>
      <c r="V21" s="63">
        <v>-5.7</v>
      </c>
      <c r="W21" s="68"/>
      <c r="X21" s="63"/>
      <c r="Y21" s="63"/>
      <c r="AA21" s="4">
        <f t="shared" si="0"/>
        <v>100.00000000000001</v>
      </c>
      <c r="AB21" s="32" t="str">
        <f t="shared" si="1"/>
        <v>ОК</v>
      </c>
      <c r="AC21"/>
    </row>
    <row r="22" spans="2:29" ht="12.75">
      <c r="B22" s="17">
        <v>7</v>
      </c>
      <c r="C22" s="67">
        <v>93.4981</v>
      </c>
      <c r="D22" s="67">
        <v>3.2488</v>
      </c>
      <c r="E22" s="67">
        <v>1.0481</v>
      </c>
      <c r="F22" s="67">
        <v>0.1557</v>
      </c>
      <c r="G22" s="67">
        <v>0.1909</v>
      </c>
      <c r="H22" s="67">
        <v>0.0051</v>
      </c>
      <c r="I22" s="67">
        <v>0.0475</v>
      </c>
      <c r="J22" s="67">
        <v>0.0437</v>
      </c>
      <c r="K22" s="67">
        <v>0.0652</v>
      </c>
      <c r="L22" s="67">
        <v>0.0099</v>
      </c>
      <c r="M22" s="67">
        <v>1.4534</v>
      </c>
      <c r="N22" s="67">
        <v>0.2336</v>
      </c>
      <c r="O22" s="67">
        <v>0.7199</v>
      </c>
      <c r="P22" s="187">
        <v>34.71</v>
      </c>
      <c r="Q22" s="190">
        <v>8290</v>
      </c>
      <c r="R22" s="187">
        <v>38.44</v>
      </c>
      <c r="S22" s="190">
        <v>9182</v>
      </c>
      <c r="T22" s="59">
        <v>49.73</v>
      </c>
      <c r="U22" s="63">
        <v>-9.3</v>
      </c>
      <c r="V22" s="63">
        <v>-5.4</v>
      </c>
      <c r="W22" s="68"/>
      <c r="X22" s="63"/>
      <c r="Y22" s="63"/>
      <c r="AA22" s="4">
        <f t="shared" si="0"/>
        <v>100</v>
      </c>
      <c r="AB22" s="32" t="str">
        <f t="shared" si="1"/>
        <v>ОК</v>
      </c>
      <c r="AC22"/>
    </row>
    <row r="23" spans="2:29" ht="12.75">
      <c r="B23" s="17">
        <v>8</v>
      </c>
      <c r="C23" s="67">
        <v>93.7733</v>
      </c>
      <c r="D23" s="67">
        <v>3.1241</v>
      </c>
      <c r="E23" s="67">
        <v>0.94</v>
      </c>
      <c r="F23" s="67">
        <v>0.1254</v>
      </c>
      <c r="G23" s="67">
        <v>0.1466</v>
      </c>
      <c r="H23" s="67">
        <v>0.0051</v>
      </c>
      <c r="I23" s="67">
        <v>0.0307</v>
      </c>
      <c r="J23" s="67">
        <v>0.0258</v>
      </c>
      <c r="K23" s="67">
        <v>0.0256</v>
      </c>
      <c r="L23" s="67">
        <v>0.0107</v>
      </c>
      <c r="M23" s="67">
        <v>1.5676</v>
      </c>
      <c r="N23" s="67">
        <v>0.2252</v>
      </c>
      <c r="O23" s="67">
        <v>0.715</v>
      </c>
      <c r="P23" s="59">
        <v>34.44</v>
      </c>
      <c r="Q23" s="58">
        <v>8226</v>
      </c>
      <c r="R23" s="59">
        <v>38.15</v>
      </c>
      <c r="S23" s="58">
        <v>9113</v>
      </c>
      <c r="T23" s="59">
        <v>49.52</v>
      </c>
      <c r="U23" s="63">
        <v>-10.3</v>
      </c>
      <c r="V23" s="63">
        <v>-7.4</v>
      </c>
      <c r="W23" s="68"/>
      <c r="X23" s="63"/>
      <c r="Y23" s="63"/>
      <c r="AA23" s="4">
        <f t="shared" si="0"/>
        <v>100.0001</v>
      </c>
      <c r="AB23" s="32" t="str">
        <f t="shared" si="1"/>
        <v> </v>
      </c>
      <c r="AC23"/>
    </row>
    <row r="24" spans="2:29" ht="15" customHeight="1">
      <c r="B24" s="17">
        <v>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59"/>
      <c r="Q24" s="58"/>
      <c r="R24" s="59"/>
      <c r="S24" s="58"/>
      <c r="T24" s="59"/>
      <c r="U24" s="69"/>
      <c r="V24" s="63"/>
      <c r="W24" s="62"/>
      <c r="X24" s="63"/>
      <c r="Y24" s="63"/>
      <c r="AA24" s="4">
        <f t="shared" si="0"/>
        <v>0</v>
      </c>
      <c r="AB24" s="32" t="str">
        <f t="shared" si="1"/>
        <v> </v>
      </c>
      <c r="AC24"/>
    </row>
    <row r="25" spans="2:29" ht="12.75">
      <c r="B25" s="17">
        <v>10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59"/>
      <c r="Q25" s="58"/>
      <c r="R25" s="59"/>
      <c r="S25" s="58"/>
      <c r="T25" s="59"/>
      <c r="U25" s="63"/>
      <c r="V25" s="63"/>
      <c r="W25" s="66"/>
      <c r="X25" s="63"/>
      <c r="Y25" s="67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11</v>
      </c>
      <c r="C26" s="67">
        <v>93.8592</v>
      </c>
      <c r="D26" s="67">
        <v>3.0927</v>
      </c>
      <c r="E26" s="67">
        <v>0.9417</v>
      </c>
      <c r="F26" s="67">
        <v>0.1329</v>
      </c>
      <c r="G26" s="67">
        <v>0.1565</v>
      </c>
      <c r="H26" s="67">
        <v>0.0039</v>
      </c>
      <c r="I26" s="67">
        <v>0.0315</v>
      </c>
      <c r="J26" s="67">
        <v>0.027</v>
      </c>
      <c r="K26" s="67">
        <v>0.0327</v>
      </c>
      <c r="L26" s="67">
        <v>0.0111</v>
      </c>
      <c r="M26" s="67">
        <v>1.4748</v>
      </c>
      <c r="N26" s="67">
        <v>0.2361</v>
      </c>
      <c r="O26" s="67">
        <v>0.7151</v>
      </c>
      <c r="P26" s="59">
        <v>34.48</v>
      </c>
      <c r="Q26" s="58">
        <v>8236</v>
      </c>
      <c r="R26" s="59">
        <v>38.2</v>
      </c>
      <c r="S26" s="58">
        <v>9124</v>
      </c>
      <c r="T26" s="59">
        <v>49.58</v>
      </c>
      <c r="U26" s="63">
        <v>-8.1</v>
      </c>
      <c r="V26" s="69">
        <v>-7</v>
      </c>
      <c r="W26" s="62"/>
      <c r="X26" s="63"/>
      <c r="Y26" s="63"/>
      <c r="AA26" s="4">
        <f t="shared" si="0"/>
        <v>100.00009999999999</v>
      </c>
      <c r="AB26" s="32" t="str">
        <f t="shared" si="1"/>
        <v> </v>
      </c>
      <c r="AC26"/>
    </row>
    <row r="27" spans="2:29" ht="12.75">
      <c r="B27" s="17">
        <v>12</v>
      </c>
      <c r="C27" s="67">
        <v>94.0054</v>
      </c>
      <c r="D27" s="67">
        <v>3.0747</v>
      </c>
      <c r="E27" s="67">
        <v>0.9409</v>
      </c>
      <c r="F27" s="67">
        <v>0.1387</v>
      </c>
      <c r="G27" s="67">
        <v>0.1689</v>
      </c>
      <c r="H27" s="67">
        <v>0.0033</v>
      </c>
      <c r="I27" s="67">
        <v>0.0443</v>
      </c>
      <c r="J27" s="67">
        <v>0.0368</v>
      </c>
      <c r="K27" s="67">
        <v>0.0543</v>
      </c>
      <c r="L27" s="67">
        <v>0.009</v>
      </c>
      <c r="M27" s="67">
        <v>1.3125</v>
      </c>
      <c r="N27" s="67">
        <v>0.2111</v>
      </c>
      <c r="O27" s="67">
        <v>0.7153</v>
      </c>
      <c r="P27" s="187">
        <v>34.61</v>
      </c>
      <c r="Q27" s="190">
        <v>8265</v>
      </c>
      <c r="R27" s="187">
        <v>38.34</v>
      </c>
      <c r="S27" s="190">
        <v>9156</v>
      </c>
      <c r="T27" s="59">
        <v>49.74</v>
      </c>
      <c r="U27" s="69">
        <v>-8.4</v>
      </c>
      <c r="V27" s="63">
        <v>-6.8</v>
      </c>
      <c r="W27" s="132" t="s">
        <v>97</v>
      </c>
      <c r="X27" s="63"/>
      <c r="Y27" s="63"/>
      <c r="AA27" s="4">
        <f t="shared" si="0"/>
        <v>99.99989999999998</v>
      </c>
      <c r="AB27" s="32" t="str">
        <f t="shared" si="1"/>
        <v> </v>
      </c>
      <c r="AC27"/>
    </row>
    <row r="28" spans="2:29" ht="12.75">
      <c r="B28" s="17">
        <v>13</v>
      </c>
      <c r="C28" s="67">
        <v>94.2034</v>
      </c>
      <c r="D28" s="67">
        <v>2.9164</v>
      </c>
      <c r="E28" s="67">
        <v>0.8868</v>
      </c>
      <c r="F28" s="67">
        <v>0.1254</v>
      </c>
      <c r="G28" s="67">
        <v>0.1448</v>
      </c>
      <c r="H28" s="67">
        <v>0.0032</v>
      </c>
      <c r="I28" s="67">
        <v>0.0338</v>
      </c>
      <c r="J28" s="67">
        <v>0.0264</v>
      </c>
      <c r="K28" s="67">
        <v>0.0281</v>
      </c>
      <c r="L28" s="67">
        <v>0.0093</v>
      </c>
      <c r="M28" s="67">
        <v>1.4111</v>
      </c>
      <c r="N28" s="67">
        <v>0.2112</v>
      </c>
      <c r="O28" s="67">
        <v>0.7123</v>
      </c>
      <c r="P28" s="59">
        <v>34.42</v>
      </c>
      <c r="Q28" s="58">
        <v>8221</v>
      </c>
      <c r="R28" s="59">
        <v>38.13</v>
      </c>
      <c r="S28" s="58">
        <v>9108</v>
      </c>
      <c r="T28" s="59">
        <v>49.59</v>
      </c>
      <c r="U28" s="63">
        <v>-8.2</v>
      </c>
      <c r="V28" s="63">
        <v>-6.5</v>
      </c>
      <c r="W28" s="62"/>
      <c r="X28" s="63"/>
      <c r="Y28" s="63"/>
      <c r="AA28" s="4">
        <f t="shared" si="0"/>
        <v>99.9999</v>
      </c>
      <c r="AB28" s="32" t="str">
        <f t="shared" si="1"/>
        <v> </v>
      </c>
      <c r="AC28"/>
    </row>
    <row r="29" spans="2:29" ht="12.75">
      <c r="B29" s="17">
        <v>14</v>
      </c>
      <c r="C29" s="67">
        <v>94.5403</v>
      </c>
      <c r="D29" s="67">
        <v>2.7399</v>
      </c>
      <c r="E29" s="67">
        <v>0.8418</v>
      </c>
      <c r="F29" s="67">
        <v>0.1302</v>
      </c>
      <c r="G29" s="67">
        <v>0.1524</v>
      </c>
      <c r="H29" s="67">
        <v>0.0032</v>
      </c>
      <c r="I29" s="67">
        <v>0.0385</v>
      </c>
      <c r="J29" s="67">
        <v>0.0297</v>
      </c>
      <c r="K29" s="67">
        <v>0.0422</v>
      </c>
      <c r="L29" s="67">
        <v>0.0088</v>
      </c>
      <c r="M29" s="67">
        <v>1.2893</v>
      </c>
      <c r="N29" s="67">
        <v>0.1837</v>
      </c>
      <c r="O29" s="67">
        <v>0.7107</v>
      </c>
      <c r="P29" s="59">
        <v>34.43</v>
      </c>
      <c r="Q29" s="58">
        <v>8225</v>
      </c>
      <c r="R29" s="59">
        <v>38.15</v>
      </c>
      <c r="S29" s="58">
        <v>9113</v>
      </c>
      <c r="T29" s="59">
        <v>49.67</v>
      </c>
      <c r="U29" s="69">
        <v>-8.1</v>
      </c>
      <c r="V29" s="69">
        <v>-6.6</v>
      </c>
      <c r="W29" s="68"/>
      <c r="X29" s="63">
        <v>0.0006</v>
      </c>
      <c r="Y29" s="63" t="s">
        <v>98</v>
      </c>
      <c r="AA29" s="4">
        <f t="shared" si="0"/>
        <v>100.00000000000001</v>
      </c>
      <c r="AB29" s="32" t="str">
        <f t="shared" si="1"/>
        <v>ОК</v>
      </c>
      <c r="AC29"/>
    </row>
    <row r="30" spans="2:29" ht="12.75">
      <c r="B30" s="17">
        <v>15</v>
      </c>
      <c r="C30" s="67">
        <v>94.7319</v>
      </c>
      <c r="D30" s="67">
        <v>2.6151</v>
      </c>
      <c r="E30" s="67">
        <v>0.8372</v>
      </c>
      <c r="F30" s="67">
        <v>0.1316</v>
      </c>
      <c r="G30" s="67">
        <v>0.1561</v>
      </c>
      <c r="H30" s="67">
        <v>0.0032</v>
      </c>
      <c r="I30" s="67">
        <v>0.0416</v>
      </c>
      <c r="J30" s="67">
        <v>0.0311</v>
      </c>
      <c r="K30" s="67">
        <v>0.0358</v>
      </c>
      <c r="L30" s="67">
        <v>0.0088</v>
      </c>
      <c r="M30" s="67">
        <v>1.2182</v>
      </c>
      <c r="N30" s="67">
        <v>0.1895</v>
      </c>
      <c r="O30" s="67">
        <v>0.7096</v>
      </c>
      <c r="P30" s="59">
        <v>34.42</v>
      </c>
      <c r="Q30" s="58">
        <v>8222</v>
      </c>
      <c r="R30" s="59">
        <v>38.14</v>
      </c>
      <c r="S30" s="58">
        <v>9110</v>
      </c>
      <c r="T30" s="59">
        <v>49.69</v>
      </c>
      <c r="U30" s="63">
        <v>-8.4</v>
      </c>
      <c r="V30" s="63">
        <v>-6.8</v>
      </c>
      <c r="W30" s="68"/>
      <c r="X30" s="63"/>
      <c r="Y30" s="67"/>
      <c r="AA30" s="4">
        <f t="shared" si="0"/>
        <v>100.00009999999997</v>
      </c>
      <c r="AB30" s="32" t="str">
        <f t="shared" si="1"/>
        <v> </v>
      </c>
      <c r="AC30"/>
    </row>
    <row r="31" spans="2:29" ht="12.75">
      <c r="B31" s="18">
        <v>16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59"/>
      <c r="Q31" s="58"/>
      <c r="R31" s="59"/>
      <c r="S31" s="58"/>
      <c r="T31" s="59"/>
      <c r="U31" s="69"/>
      <c r="V31" s="69"/>
      <c r="W31" s="70"/>
      <c r="X31" s="63"/>
      <c r="Y31" s="67"/>
      <c r="AA31" s="4">
        <f t="shared" si="0"/>
        <v>0</v>
      </c>
      <c r="AB31" s="32" t="str">
        <f t="shared" si="1"/>
        <v> </v>
      </c>
      <c r="AC31"/>
    </row>
    <row r="32" spans="2:29" ht="12.75">
      <c r="B32" s="18">
        <v>17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59"/>
      <c r="Q32" s="58"/>
      <c r="R32" s="59"/>
      <c r="S32" s="58"/>
      <c r="T32" s="59"/>
      <c r="U32" s="63"/>
      <c r="V32" s="63"/>
      <c r="W32" s="71"/>
      <c r="X32" s="63"/>
      <c r="Y32" s="67"/>
      <c r="AA32" s="4">
        <f t="shared" si="0"/>
        <v>0</v>
      </c>
      <c r="AB32" s="32" t="str">
        <f t="shared" si="1"/>
        <v> </v>
      </c>
      <c r="AC32"/>
    </row>
    <row r="33" spans="2:29" ht="12.75">
      <c r="B33" s="18">
        <v>18</v>
      </c>
      <c r="C33" s="67">
        <v>93.3104</v>
      </c>
      <c r="D33" s="67">
        <v>3.2778</v>
      </c>
      <c r="E33" s="67">
        <v>0.9279</v>
      </c>
      <c r="F33" s="67">
        <v>0.1205</v>
      </c>
      <c r="G33" s="67">
        <v>0.1514</v>
      </c>
      <c r="H33" s="67">
        <v>0.003</v>
      </c>
      <c r="I33" s="67">
        <v>0.0303</v>
      </c>
      <c r="J33" s="67">
        <v>0.024</v>
      </c>
      <c r="K33" s="67">
        <v>0.0219</v>
      </c>
      <c r="L33" s="67">
        <v>0.0091</v>
      </c>
      <c r="M33" s="67">
        <v>1.9179</v>
      </c>
      <c r="N33" s="67">
        <v>0.206</v>
      </c>
      <c r="O33" s="67">
        <v>0.7171</v>
      </c>
      <c r="P33" s="59">
        <v>34.35</v>
      </c>
      <c r="Q33" s="58">
        <v>8205</v>
      </c>
      <c r="R33" s="59">
        <v>38.06</v>
      </c>
      <c r="S33" s="58">
        <v>9090</v>
      </c>
      <c r="T33" s="59">
        <v>49.32</v>
      </c>
      <c r="U33" s="63">
        <v>-8.7</v>
      </c>
      <c r="V33" s="63">
        <v>-7.3</v>
      </c>
      <c r="W33" s="70"/>
      <c r="X33" s="63"/>
      <c r="Y33" s="67"/>
      <c r="AA33" s="4">
        <f t="shared" si="0"/>
        <v>100.0002</v>
      </c>
      <c r="AB33" s="32" t="str">
        <f t="shared" si="1"/>
        <v> </v>
      </c>
      <c r="AC33"/>
    </row>
    <row r="34" spans="2:29" ht="12.75">
      <c r="B34" s="18">
        <v>19</v>
      </c>
      <c r="C34" s="67">
        <v>92.8634</v>
      </c>
      <c r="D34" s="67">
        <v>3.9528</v>
      </c>
      <c r="E34" s="67">
        <v>0.9143</v>
      </c>
      <c r="F34" s="67">
        <v>0.1205</v>
      </c>
      <c r="G34" s="67">
        <v>0.1921</v>
      </c>
      <c r="H34" s="67">
        <v>0.0066</v>
      </c>
      <c r="I34" s="67">
        <v>0.054</v>
      </c>
      <c r="J34" s="67">
        <v>0.0463</v>
      </c>
      <c r="K34" s="67">
        <v>0.2142</v>
      </c>
      <c r="L34" s="67">
        <v>0.0067</v>
      </c>
      <c r="M34" s="67">
        <v>1.3929</v>
      </c>
      <c r="N34" s="67">
        <v>0.2362</v>
      </c>
      <c r="O34" s="67">
        <v>0.7262</v>
      </c>
      <c r="P34" s="187">
        <v>35.02</v>
      </c>
      <c r="Q34" s="190">
        <v>8365</v>
      </c>
      <c r="R34" s="187">
        <v>38.78</v>
      </c>
      <c r="S34" s="190">
        <v>9262</v>
      </c>
      <c r="T34" s="59">
        <v>49.94</v>
      </c>
      <c r="U34" s="63">
        <v>-8.5</v>
      </c>
      <c r="V34" s="63">
        <v>-7.1</v>
      </c>
      <c r="W34" s="132"/>
      <c r="X34" s="63"/>
      <c r="Y34" s="67"/>
      <c r="AA34" s="4">
        <f t="shared" si="0"/>
        <v>100</v>
      </c>
      <c r="AB34" s="32" t="str">
        <f t="shared" si="1"/>
        <v>ОК</v>
      </c>
      <c r="AC34"/>
    </row>
    <row r="35" spans="2:29" ht="12.75">
      <c r="B35" s="18">
        <v>20</v>
      </c>
      <c r="C35" s="67">
        <v>91.7065</v>
      </c>
      <c r="D35" s="67">
        <v>3.8906</v>
      </c>
      <c r="E35" s="67">
        <v>1.1381</v>
      </c>
      <c r="F35" s="67">
        <v>0.1499</v>
      </c>
      <c r="G35" s="67">
        <v>0.2112</v>
      </c>
      <c r="H35" s="67">
        <v>0.0038</v>
      </c>
      <c r="I35" s="67">
        <v>0.0615</v>
      </c>
      <c r="J35" s="67">
        <v>0.0473</v>
      </c>
      <c r="K35" s="67">
        <v>0.1438</v>
      </c>
      <c r="L35" s="67">
        <v>0.0092</v>
      </c>
      <c r="M35" s="67">
        <v>2.4044</v>
      </c>
      <c r="N35" s="67">
        <v>0.2339</v>
      </c>
      <c r="O35" s="67">
        <v>0.7324</v>
      </c>
      <c r="P35" s="187">
        <v>34.73</v>
      </c>
      <c r="Q35" s="190">
        <v>8296</v>
      </c>
      <c r="R35" s="187">
        <v>38.46</v>
      </c>
      <c r="S35" s="190">
        <v>9186</v>
      </c>
      <c r="T35" s="59">
        <v>49.32</v>
      </c>
      <c r="U35" s="69">
        <v>-9</v>
      </c>
      <c r="V35" s="63">
        <v>-5.9</v>
      </c>
      <c r="W35" s="68"/>
      <c r="X35" s="63"/>
      <c r="Y35" s="67"/>
      <c r="AA35" s="4">
        <f t="shared" si="0"/>
        <v>100.00020000000002</v>
      </c>
      <c r="AB35" s="32" t="str">
        <f t="shared" si="1"/>
        <v> </v>
      </c>
      <c r="AC35"/>
    </row>
    <row r="36" spans="2:29" ht="12.75">
      <c r="B36" s="18">
        <v>21</v>
      </c>
      <c r="C36" s="67">
        <v>91.8038</v>
      </c>
      <c r="D36" s="67">
        <v>3.987</v>
      </c>
      <c r="E36" s="67">
        <v>1.2621</v>
      </c>
      <c r="F36" s="67">
        <v>0.1676</v>
      </c>
      <c r="G36" s="67">
        <v>0.2428</v>
      </c>
      <c r="H36" s="67">
        <v>0.0034</v>
      </c>
      <c r="I36" s="67">
        <v>0.0665</v>
      </c>
      <c r="J36" s="67">
        <v>0.0527</v>
      </c>
      <c r="K36" s="67">
        <v>0.1251</v>
      </c>
      <c r="L36" s="67">
        <v>0.0092</v>
      </c>
      <c r="M36" s="67">
        <v>2.012</v>
      </c>
      <c r="N36" s="67">
        <v>0.2676</v>
      </c>
      <c r="O36" s="67">
        <v>0.7334</v>
      </c>
      <c r="P36" s="187">
        <v>34.97</v>
      </c>
      <c r="Q36" s="190">
        <v>8352</v>
      </c>
      <c r="R36" s="187">
        <v>38.72</v>
      </c>
      <c r="S36" s="190">
        <v>9247</v>
      </c>
      <c r="T36" s="59">
        <v>49.61</v>
      </c>
      <c r="U36" s="69">
        <v>-8.8</v>
      </c>
      <c r="V36" s="63">
        <v>-6.2</v>
      </c>
      <c r="W36" s="68"/>
      <c r="X36" s="63"/>
      <c r="Y36" s="67"/>
      <c r="AA36" s="4">
        <f t="shared" si="0"/>
        <v>99.99980000000001</v>
      </c>
      <c r="AB36" s="32" t="str">
        <f t="shared" si="1"/>
        <v> </v>
      </c>
      <c r="AC36"/>
    </row>
    <row r="37" spans="2:29" ht="12.75">
      <c r="B37" s="18">
        <v>22</v>
      </c>
      <c r="C37" s="67">
        <v>91.965</v>
      </c>
      <c r="D37" s="67">
        <v>4.0576</v>
      </c>
      <c r="E37" s="67">
        <v>1.448</v>
      </c>
      <c r="F37" s="67">
        <v>0.1985</v>
      </c>
      <c r="G37" s="67">
        <v>0.3016</v>
      </c>
      <c r="H37" s="67">
        <v>0.0031</v>
      </c>
      <c r="I37" s="67">
        <v>0.0835</v>
      </c>
      <c r="J37" s="67">
        <v>0.0653</v>
      </c>
      <c r="K37" s="67">
        <v>0.1475</v>
      </c>
      <c r="L37" s="67">
        <v>0.008</v>
      </c>
      <c r="M37" s="67">
        <v>1.4091</v>
      </c>
      <c r="N37" s="67">
        <v>0.3129</v>
      </c>
      <c r="O37" s="67">
        <v>0.7364</v>
      </c>
      <c r="P37" s="187">
        <v>35.4</v>
      </c>
      <c r="Q37" s="190">
        <v>8455</v>
      </c>
      <c r="R37" s="187">
        <v>39.18</v>
      </c>
      <c r="S37" s="190">
        <v>9359</v>
      </c>
      <c r="T37" s="59">
        <v>50.11</v>
      </c>
      <c r="U37" s="63">
        <v>-9.3</v>
      </c>
      <c r="V37" s="63">
        <v>-6.6</v>
      </c>
      <c r="W37" s="62"/>
      <c r="X37" s="63"/>
      <c r="Y37" s="67"/>
      <c r="AA37" s="4">
        <f t="shared" si="0"/>
        <v>100.00009999999996</v>
      </c>
      <c r="AB37" s="32" t="str">
        <f t="shared" si="1"/>
        <v> </v>
      </c>
      <c r="AC37"/>
    </row>
    <row r="38" spans="2:29" ht="12.75">
      <c r="B38" s="18">
        <v>23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59"/>
      <c r="Q38" s="58"/>
      <c r="R38" s="59"/>
      <c r="S38" s="58"/>
      <c r="T38" s="59"/>
      <c r="U38" s="69"/>
      <c r="V38" s="69"/>
      <c r="W38" s="68"/>
      <c r="X38" s="63"/>
      <c r="Y38" s="67"/>
      <c r="AA38" s="4">
        <f t="shared" si="0"/>
        <v>0</v>
      </c>
      <c r="AB38" s="32" t="str">
        <f t="shared" si="1"/>
        <v> </v>
      </c>
      <c r="AC38"/>
    </row>
    <row r="39" spans="2:29" ht="12.75">
      <c r="B39" s="18">
        <v>24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59"/>
      <c r="Q39" s="58"/>
      <c r="R39" s="59"/>
      <c r="S39" s="58"/>
      <c r="T39" s="59"/>
      <c r="U39" s="63"/>
      <c r="V39" s="63"/>
      <c r="W39" s="66"/>
      <c r="X39" s="63"/>
      <c r="Y39" s="63"/>
      <c r="AA39" s="4">
        <f t="shared" si="0"/>
        <v>0</v>
      </c>
      <c r="AB39" s="32" t="str">
        <f t="shared" si="1"/>
        <v> </v>
      </c>
      <c r="AC39"/>
    </row>
    <row r="40" spans="2:29" ht="12.75">
      <c r="B40" s="18">
        <v>25</v>
      </c>
      <c r="C40" s="67">
        <v>93.8355</v>
      </c>
      <c r="D40" s="67">
        <v>3.3637</v>
      </c>
      <c r="E40" s="67">
        <v>1.1407</v>
      </c>
      <c r="F40" s="67">
        <v>0.1894</v>
      </c>
      <c r="G40" s="67">
        <v>0.2103</v>
      </c>
      <c r="H40" s="67">
        <v>0.0031</v>
      </c>
      <c r="I40" s="67">
        <v>0.05</v>
      </c>
      <c r="J40" s="67">
        <v>0.0364</v>
      </c>
      <c r="K40" s="67">
        <v>0.0786</v>
      </c>
      <c r="L40" s="67">
        <v>0.0086</v>
      </c>
      <c r="M40" s="67">
        <v>0.823</v>
      </c>
      <c r="N40" s="67">
        <v>0.2608</v>
      </c>
      <c r="O40" s="67">
        <v>0.72</v>
      </c>
      <c r="P40" s="187">
        <v>35.04</v>
      </c>
      <c r="Q40" s="190">
        <v>8369</v>
      </c>
      <c r="R40" s="187">
        <v>38.81</v>
      </c>
      <c r="S40" s="190">
        <v>9269</v>
      </c>
      <c r="T40" s="59">
        <v>50.19</v>
      </c>
      <c r="U40" s="63">
        <v>-9.6</v>
      </c>
      <c r="V40" s="63">
        <v>-6.9</v>
      </c>
      <c r="W40" s="68"/>
      <c r="X40" s="63"/>
      <c r="Y40" s="63"/>
      <c r="AA40" s="4">
        <f t="shared" si="0"/>
        <v>100.00009999999999</v>
      </c>
      <c r="AB40" s="32" t="str">
        <f t="shared" si="1"/>
        <v> </v>
      </c>
      <c r="AC40"/>
    </row>
    <row r="41" spans="2:29" ht="12.75">
      <c r="B41" s="18">
        <v>26</v>
      </c>
      <c r="C41" s="67">
        <v>93.792</v>
      </c>
      <c r="D41" s="67">
        <v>3.3537</v>
      </c>
      <c r="E41" s="67">
        <v>1.147</v>
      </c>
      <c r="F41" s="67">
        <v>0.1917</v>
      </c>
      <c r="G41" s="67">
        <v>0.2152</v>
      </c>
      <c r="H41" s="67">
        <v>0.003</v>
      </c>
      <c r="I41" s="67">
        <v>0.0576</v>
      </c>
      <c r="J41" s="67">
        <v>0.0396</v>
      </c>
      <c r="K41" s="67">
        <v>0.0861</v>
      </c>
      <c r="L41" s="67">
        <v>0.0086</v>
      </c>
      <c r="M41" s="67">
        <v>0.8501</v>
      </c>
      <c r="N41" s="67">
        <v>0.2554</v>
      </c>
      <c r="O41" s="67">
        <v>0.7207</v>
      </c>
      <c r="P41" s="187">
        <v>35.06</v>
      </c>
      <c r="Q41" s="190">
        <v>8374</v>
      </c>
      <c r="R41" s="187">
        <v>38.83</v>
      </c>
      <c r="S41" s="190">
        <v>9274</v>
      </c>
      <c r="T41" s="59">
        <v>50.2</v>
      </c>
      <c r="U41" s="63">
        <v>-9.3</v>
      </c>
      <c r="V41" s="63">
        <v>-6.4</v>
      </c>
      <c r="W41" s="68"/>
      <c r="X41" s="63"/>
      <c r="Y41" s="67"/>
      <c r="AA41" s="4">
        <f t="shared" si="0"/>
        <v>99.99999999999999</v>
      </c>
      <c r="AB41" s="32" t="str">
        <f t="shared" si="1"/>
        <v>ОК</v>
      </c>
      <c r="AC41"/>
    </row>
    <row r="42" spans="2:29" ht="12.75">
      <c r="B42" s="18">
        <v>27</v>
      </c>
      <c r="C42" s="67">
        <v>93.8061</v>
      </c>
      <c r="D42" s="67">
        <v>3.3497</v>
      </c>
      <c r="E42" s="67">
        <v>1.1539</v>
      </c>
      <c r="F42" s="67">
        <v>0.193</v>
      </c>
      <c r="G42" s="67">
        <v>0.218</v>
      </c>
      <c r="H42" s="67">
        <v>0.0028</v>
      </c>
      <c r="I42" s="67">
        <v>0.0541</v>
      </c>
      <c r="J42" s="67">
        <v>0.0368</v>
      </c>
      <c r="K42" s="67">
        <v>0.0751</v>
      </c>
      <c r="L42" s="67">
        <v>0.0088</v>
      </c>
      <c r="M42" s="67">
        <v>0.8446</v>
      </c>
      <c r="N42" s="67">
        <v>0.2571</v>
      </c>
      <c r="O42" s="67">
        <v>0.7203</v>
      </c>
      <c r="P42" s="187">
        <v>35.05</v>
      </c>
      <c r="Q42" s="190">
        <v>8371</v>
      </c>
      <c r="R42" s="187">
        <v>38.81</v>
      </c>
      <c r="S42" s="190">
        <v>9270</v>
      </c>
      <c r="T42" s="59">
        <v>50.19</v>
      </c>
      <c r="U42" s="63">
        <v>-9.1</v>
      </c>
      <c r="V42" s="63">
        <v>-6.5</v>
      </c>
      <c r="W42" s="68"/>
      <c r="X42" s="70">
        <v>0.0019</v>
      </c>
      <c r="Y42" s="70">
        <v>0.0001</v>
      </c>
      <c r="AA42" s="4">
        <f t="shared" si="0"/>
        <v>99.99999999999999</v>
      </c>
      <c r="AB42" s="32" t="str">
        <f t="shared" si="1"/>
        <v>ОК</v>
      </c>
      <c r="AC42"/>
    </row>
    <row r="43" spans="2:29" ht="12.75">
      <c r="B43" s="18">
        <v>28</v>
      </c>
      <c r="C43" s="56">
        <v>94.0085</v>
      </c>
      <c r="D43" s="127">
        <v>3.267</v>
      </c>
      <c r="E43" s="127">
        <v>1.1171</v>
      </c>
      <c r="F43" s="127">
        <v>0.1868</v>
      </c>
      <c r="G43" s="127">
        <v>0.2051</v>
      </c>
      <c r="H43" s="127">
        <v>0.0031</v>
      </c>
      <c r="I43" s="127">
        <v>0.0526</v>
      </c>
      <c r="J43" s="127">
        <v>0.0364</v>
      </c>
      <c r="K43" s="127">
        <v>0.072</v>
      </c>
      <c r="L43" s="127">
        <v>0.0083</v>
      </c>
      <c r="M43" s="127">
        <v>0.7881</v>
      </c>
      <c r="N43" s="127">
        <v>0.2549</v>
      </c>
      <c r="O43" s="127">
        <v>0.7186</v>
      </c>
      <c r="P43" s="188">
        <v>35.0051</v>
      </c>
      <c r="Q43" s="191">
        <v>8361</v>
      </c>
      <c r="R43" s="188">
        <v>38.77</v>
      </c>
      <c r="S43" s="191">
        <v>9260</v>
      </c>
      <c r="T43" s="128">
        <v>50.19</v>
      </c>
      <c r="U43" s="9">
        <v>-8.7</v>
      </c>
      <c r="V43" s="9">
        <v>-6.1</v>
      </c>
      <c r="W43" s="51"/>
      <c r="X43" s="51"/>
      <c r="Y43" s="53"/>
      <c r="AA43" s="4">
        <f t="shared" si="0"/>
        <v>99.99990000000001</v>
      </c>
      <c r="AB43" s="32" t="str">
        <f t="shared" si="1"/>
        <v> </v>
      </c>
      <c r="AC43"/>
    </row>
    <row r="44" spans="2:29" ht="12.75" customHeight="1">
      <c r="B44" s="18">
        <v>29</v>
      </c>
      <c r="C44" s="56">
        <v>94.0917</v>
      </c>
      <c r="D44" s="127">
        <v>3.2462</v>
      </c>
      <c r="E44" s="127">
        <v>1.1047</v>
      </c>
      <c r="F44" s="127">
        <v>0.1839</v>
      </c>
      <c r="G44" s="127">
        <v>0.2008</v>
      </c>
      <c r="H44" s="127">
        <v>0.0032</v>
      </c>
      <c r="I44" s="127">
        <v>0.051</v>
      </c>
      <c r="J44" s="127">
        <v>0.0351</v>
      </c>
      <c r="K44" s="127">
        <v>0.0543</v>
      </c>
      <c r="L44" s="127">
        <v>0.0085</v>
      </c>
      <c r="M44" s="127">
        <v>0.7706</v>
      </c>
      <c r="N44" s="127">
        <v>0.25</v>
      </c>
      <c r="O44" s="127">
        <v>0.7175</v>
      </c>
      <c r="P44" s="188">
        <v>34.97</v>
      </c>
      <c r="Q44" s="191">
        <v>8352</v>
      </c>
      <c r="R44" s="188">
        <v>38.73</v>
      </c>
      <c r="S44" s="191">
        <v>9251</v>
      </c>
      <c r="T44" s="128">
        <v>50.18</v>
      </c>
      <c r="U44" s="9">
        <v>-9</v>
      </c>
      <c r="V44" s="9">
        <v>-5</v>
      </c>
      <c r="W44" s="133" t="s">
        <v>97</v>
      </c>
      <c r="X44" s="51"/>
      <c r="Y44" s="53"/>
      <c r="AA44" s="4">
        <f t="shared" si="0"/>
        <v>100</v>
      </c>
      <c r="AB44" s="32" t="str">
        <f t="shared" si="1"/>
        <v>ОК</v>
      </c>
      <c r="AC44"/>
    </row>
    <row r="45" spans="2:29" ht="12.75" customHeight="1">
      <c r="B45" s="18">
        <v>30</v>
      </c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189"/>
      <c r="Q45" s="192"/>
      <c r="R45" s="189"/>
      <c r="S45" s="192"/>
      <c r="T45" s="54"/>
      <c r="U45" s="9"/>
      <c r="V45" s="9"/>
      <c r="W45" s="51"/>
      <c r="X45" s="51"/>
      <c r="Y45" s="53"/>
      <c r="AA45" s="4">
        <f t="shared" si="0"/>
        <v>0</v>
      </c>
      <c r="AB45" s="32" t="str">
        <f t="shared" si="1"/>
        <v> </v>
      </c>
      <c r="AC45"/>
    </row>
    <row r="46" spans="2:29" ht="12.75" customHeight="1">
      <c r="B46" s="18">
        <v>31</v>
      </c>
      <c r="C46" s="53">
        <v>94.2388</v>
      </c>
      <c r="D46" s="51">
        <v>3.1528</v>
      </c>
      <c r="E46" s="51">
        <v>1.0826</v>
      </c>
      <c r="F46" s="51">
        <v>0.1825</v>
      </c>
      <c r="G46" s="51">
        <v>0.2005</v>
      </c>
      <c r="H46" s="51">
        <v>0.0028</v>
      </c>
      <c r="I46" s="51">
        <v>0.043</v>
      </c>
      <c r="J46" s="51">
        <v>0.0296</v>
      </c>
      <c r="K46" s="51">
        <v>0.0434</v>
      </c>
      <c r="L46" s="51">
        <v>0.0094</v>
      </c>
      <c r="M46" s="51">
        <v>0.7815</v>
      </c>
      <c r="N46" s="51">
        <v>0.233</v>
      </c>
      <c r="O46" s="51">
        <v>0.7159</v>
      </c>
      <c r="P46" s="189">
        <v>34.91</v>
      </c>
      <c r="Q46" s="192">
        <v>8337</v>
      </c>
      <c r="R46" s="189">
        <v>38.66</v>
      </c>
      <c r="S46" s="192">
        <v>9235</v>
      </c>
      <c r="T46" s="52">
        <v>50.15</v>
      </c>
      <c r="U46" s="9"/>
      <c r="V46" s="9"/>
      <c r="W46" s="51"/>
      <c r="X46" s="51"/>
      <c r="Y46" s="53"/>
      <c r="AA46" s="4">
        <f t="shared" si="0"/>
        <v>99.99990000000001</v>
      </c>
      <c r="AB46" s="32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2:29" ht="12.75">
      <c r="B48" s="131"/>
      <c r="C48" s="1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4"/>
      <c r="AB48" s="5"/>
      <c r="AC48"/>
    </row>
    <row r="49" spans="3:4" ht="12.75">
      <c r="C49" s="1"/>
      <c r="D49" s="1"/>
    </row>
    <row r="50" spans="3:25" ht="15">
      <c r="C50" s="13" t="s">
        <v>39</v>
      </c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3" t="s">
        <v>60</v>
      </c>
      <c r="Q50" s="34"/>
      <c r="R50" s="34"/>
      <c r="S50" s="34"/>
      <c r="T50" s="46"/>
      <c r="U50" s="47"/>
      <c r="V50" s="47"/>
      <c r="W50" s="149">
        <v>42582</v>
      </c>
      <c r="X50" s="150"/>
      <c r="Y50" s="49"/>
    </row>
    <row r="51" spans="3:24" ht="12.75">
      <c r="C51" s="1"/>
      <c r="D51" s="1" t="s">
        <v>28</v>
      </c>
      <c r="O51" s="2"/>
      <c r="P51" s="50" t="s">
        <v>30</v>
      </c>
      <c r="Q51" s="16"/>
      <c r="T51" s="2"/>
      <c r="U51" s="2" t="s">
        <v>0</v>
      </c>
      <c r="V51" s="1"/>
      <c r="W51" s="2"/>
      <c r="X51" s="2" t="s">
        <v>17</v>
      </c>
    </row>
    <row r="52" spans="3:25" ht="18" customHeight="1">
      <c r="C52" s="13" t="s">
        <v>95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1</v>
      </c>
      <c r="Q52" s="13"/>
      <c r="R52" s="34"/>
      <c r="S52" s="34"/>
      <c r="T52" s="34"/>
      <c r="U52" s="47"/>
      <c r="V52" s="47"/>
      <c r="W52" s="149">
        <v>42582</v>
      </c>
      <c r="X52" s="150"/>
      <c r="Y52" s="13"/>
    </row>
    <row r="53" spans="3:24" ht="12.75">
      <c r="C53" s="1"/>
      <c r="D53" s="1" t="s">
        <v>29</v>
      </c>
      <c r="O53" s="2"/>
      <c r="P53" s="2" t="s">
        <v>30</v>
      </c>
      <c r="Q53" s="15"/>
      <c r="T53" s="2"/>
      <c r="U53" s="2" t="s">
        <v>0</v>
      </c>
      <c r="V53" s="1"/>
      <c r="W53" s="2"/>
      <c r="X53" s="1" t="s">
        <v>17</v>
      </c>
    </row>
    <row r="57" spans="3:10" ht="12.75">
      <c r="C57" s="39"/>
      <c r="D57" s="33"/>
      <c r="E57" s="33"/>
      <c r="F57" s="33"/>
      <c r="G57" s="33"/>
      <c r="H57" s="33"/>
      <c r="I57" s="33"/>
      <c r="J57" s="33"/>
    </row>
  </sheetData>
  <sheetProtection/>
  <mergeCells count="33">
    <mergeCell ref="X12:X15"/>
    <mergeCell ref="I13:I15"/>
    <mergeCell ref="N13:N15"/>
    <mergeCell ref="P13:P15"/>
    <mergeCell ref="R13:R15"/>
    <mergeCell ref="K13:K15"/>
    <mergeCell ref="J13:J15"/>
    <mergeCell ref="E13:E15"/>
    <mergeCell ref="Q13:Q15"/>
    <mergeCell ref="S13:S15"/>
    <mergeCell ref="L13:L15"/>
    <mergeCell ref="H13:H15"/>
    <mergeCell ref="W12:W15"/>
    <mergeCell ref="B7:Y7"/>
    <mergeCell ref="B12:B15"/>
    <mergeCell ref="B8:Y8"/>
    <mergeCell ref="B9:Y9"/>
    <mergeCell ref="W52:X52"/>
    <mergeCell ref="C12:N12"/>
    <mergeCell ref="T13:T15"/>
    <mergeCell ref="O12:T12"/>
    <mergeCell ref="V12:V15"/>
    <mergeCell ref="W50:X50"/>
    <mergeCell ref="B10:Y10"/>
    <mergeCell ref="O13:O15"/>
    <mergeCell ref="C13:C15"/>
    <mergeCell ref="F13:F15"/>
    <mergeCell ref="C6:AA6"/>
    <mergeCell ref="Y12:Y15"/>
    <mergeCell ref="U12:U15"/>
    <mergeCell ref="D13:D15"/>
    <mergeCell ref="G13:G15"/>
    <mergeCell ref="M13:M15"/>
  </mergeCells>
  <printOptions/>
  <pageMargins left="0.31496062992125984" right="0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view="pageBreakPreview" zoomScaleSheetLayoutView="100" workbookViewId="0" topLeftCell="A28">
      <selection activeCell="J46" sqref="J46"/>
    </sheetView>
  </sheetViews>
  <sheetFormatPr defaultColWidth="9.00390625" defaultRowHeight="12.75"/>
  <cols>
    <col min="1" max="1" width="3.625" style="0" customWidth="1"/>
    <col min="2" max="3" width="11.75390625" style="0" customWidth="1"/>
    <col min="4" max="4" width="12.00390625" style="0" customWidth="1"/>
    <col min="5" max="5" width="11.625" style="0" customWidth="1"/>
    <col min="6" max="6" width="12.00390625" style="0" customWidth="1"/>
    <col min="7" max="7" width="12.625" style="0" customWidth="1"/>
    <col min="8" max="8" width="12.00390625" style="0" customWidth="1"/>
    <col min="9" max="9" width="15.125" style="0" customWidth="1"/>
    <col min="10" max="10" width="13.875" style="0" customWidth="1"/>
    <col min="11" max="11" width="18.75390625" style="0" customWidth="1"/>
    <col min="12" max="12" width="9.125" style="6" customWidth="1"/>
  </cols>
  <sheetData>
    <row r="1" spans="2:10" ht="12.75">
      <c r="B1" s="44" t="s">
        <v>31</v>
      </c>
      <c r="C1" s="44"/>
      <c r="D1" s="44"/>
      <c r="E1" s="44"/>
      <c r="F1" s="36"/>
      <c r="G1" s="36"/>
      <c r="H1" s="36"/>
      <c r="I1" s="33"/>
      <c r="J1" s="33"/>
    </row>
    <row r="2" spans="2:10" ht="12.75">
      <c r="B2" s="44" t="s">
        <v>32</v>
      </c>
      <c r="C2" s="44"/>
      <c r="D2" s="44"/>
      <c r="E2" s="44"/>
      <c r="F2" s="36"/>
      <c r="G2" s="36"/>
      <c r="H2" s="36"/>
      <c r="I2" s="33"/>
      <c r="J2" s="33"/>
    </row>
    <row r="3" spans="2:11" ht="12.75">
      <c r="B3" s="45" t="s">
        <v>45</v>
      </c>
      <c r="C3" s="45"/>
      <c r="D3" s="45"/>
      <c r="E3" s="44"/>
      <c r="F3" s="36"/>
      <c r="G3" s="36"/>
      <c r="H3" s="36"/>
      <c r="I3" s="38"/>
      <c r="J3" s="38"/>
      <c r="K3" s="3"/>
    </row>
    <row r="4" spans="2:11" ht="12.75">
      <c r="B4" s="36"/>
      <c r="C4" s="36"/>
      <c r="D4" s="36"/>
      <c r="E4" s="36"/>
      <c r="F4" s="36"/>
      <c r="G4" s="36"/>
      <c r="H4" s="36"/>
      <c r="I4" s="38"/>
      <c r="J4" s="38"/>
      <c r="K4" s="3"/>
    </row>
    <row r="5" spans="2:11" ht="15">
      <c r="B5" s="41"/>
      <c r="C5" s="141" t="s">
        <v>37</v>
      </c>
      <c r="D5" s="141"/>
      <c r="E5" s="141"/>
      <c r="F5" s="141"/>
      <c r="G5" s="141"/>
      <c r="H5" s="141"/>
      <c r="I5" s="141"/>
      <c r="J5" s="141"/>
      <c r="K5" s="21"/>
    </row>
    <row r="6" spans="2:11" ht="18" customHeight="1">
      <c r="B6" s="78" t="s">
        <v>56</v>
      </c>
      <c r="C6" s="79"/>
      <c r="D6" s="79"/>
      <c r="E6" s="79"/>
      <c r="F6" s="79"/>
      <c r="G6" s="79"/>
      <c r="H6" s="79"/>
      <c r="I6" s="79"/>
      <c r="J6" s="79"/>
      <c r="K6" s="23"/>
    </row>
    <row r="7" spans="2:11" ht="18" customHeight="1">
      <c r="B7" s="78" t="s">
        <v>55</v>
      </c>
      <c r="C7" s="78"/>
      <c r="D7" s="78"/>
      <c r="E7" s="78"/>
      <c r="F7" s="78"/>
      <c r="G7" s="78"/>
      <c r="H7" s="78"/>
      <c r="I7" s="78"/>
      <c r="J7" s="78"/>
      <c r="K7" s="22"/>
    </row>
    <row r="8" spans="2:11" ht="18" customHeight="1" hidden="1">
      <c r="B8" s="157"/>
      <c r="C8" s="157"/>
      <c r="D8" s="157"/>
      <c r="E8" s="157"/>
      <c r="F8" s="157"/>
      <c r="G8" s="157"/>
      <c r="H8" s="157"/>
      <c r="I8" s="157"/>
      <c r="J8" s="157"/>
      <c r="K8" s="22"/>
    </row>
    <row r="9" spans="2:11" ht="18" customHeight="1">
      <c r="B9" s="158" t="s">
        <v>57</v>
      </c>
      <c r="C9" s="158"/>
      <c r="D9" s="158"/>
      <c r="E9" s="158"/>
      <c r="F9" s="158"/>
      <c r="G9" s="158"/>
      <c r="H9" s="158"/>
      <c r="I9" s="158"/>
      <c r="J9" s="158"/>
      <c r="K9" s="24"/>
    </row>
    <row r="10" spans="2:11" ht="12.75" customHeight="1">
      <c r="B10" s="19"/>
      <c r="C10" s="20"/>
      <c r="D10" s="20"/>
      <c r="E10" s="20"/>
      <c r="F10" s="20"/>
      <c r="G10" s="20"/>
      <c r="H10" s="20"/>
      <c r="I10" s="20"/>
      <c r="J10" s="20"/>
      <c r="K10" s="24"/>
    </row>
    <row r="11" spans="2:12" ht="30" customHeight="1">
      <c r="B11" s="136" t="s">
        <v>27</v>
      </c>
      <c r="C11" s="151" t="s">
        <v>42</v>
      </c>
      <c r="D11" s="152"/>
      <c r="E11" s="152"/>
      <c r="F11" s="152"/>
      <c r="G11" s="152"/>
      <c r="H11" s="152"/>
      <c r="I11" s="159" t="s">
        <v>43</v>
      </c>
      <c r="J11" s="160" t="s">
        <v>44</v>
      </c>
      <c r="K11" s="25"/>
      <c r="L11"/>
    </row>
    <row r="12" spans="2:12" ht="48.75" customHeight="1">
      <c r="B12" s="137"/>
      <c r="C12" s="139" t="s">
        <v>49</v>
      </c>
      <c r="D12" s="140" t="s">
        <v>50</v>
      </c>
      <c r="E12" s="140" t="s">
        <v>51</v>
      </c>
      <c r="F12" s="140" t="s">
        <v>52</v>
      </c>
      <c r="G12" s="140" t="s">
        <v>53</v>
      </c>
      <c r="H12" s="140" t="s">
        <v>54</v>
      </c>
      <c r="I12" s="159"/>
      <c r="J12" s="161"/>
      <c r="K12" s="25"/>
      <c r="L12"/>
    </row>
    <row r="13" spans="2:12" ht="15.75" customHeight="1">
      <c r="B13" s="137"/>
      <c r="C13" s="139"/>
      <c r="D13" s="140"/>
      <c r="E13" s="140"/>
      <c r="F13" s="140"/>
      <c r="G13" s="140"/>
      <c r="H13" s="140"/>
      <c r="I13" s="159"/>
      <c r="J13" s="161"/>
      <c r="K13" s="25"/>
      <c r="L13"/>
    </row>
    <row r="14" spans="2:12" ht="30" customHeight="1">
      <c r="B14" s="148"/>
      <c r="C14" s="139"/>
      <c r="D14" s="140"/>
      <c r="E14" s="140"/>
      <c r="F14" s="140"/>
      <c r="G14" s="140"/>
      <c r="H14" s="140"/>
      <c r="I14" s="159"/>
      <c r="J14" s="162"/>
      <c r="K14" s="25"/>
      <c r="L14"/>
    </row>
    <row r="15" spans="2:13" ht="15.75" customHeight="1">
      <c r="B15" s="17">
        <v>1</v>
      </c>
      <c r="C15" s="42">
        <v>582186.8</v>
      </c>
      <c r="D15" s="42">
        <v>0</v>
      </c>
      <c r="E15" s="42">
        <v>91258.7</v>
      </c>
      <c r="F15" s="42">
        <v>209054.8</v>
      </c>
      <c r="G15" s="42">
        <v>0</v>
      </c>
      <c r="H15" s="42">
        <v>9731.7</v>
      </c>
      <c r="I15" s="72">
        <f aca="true" t="shared" si="0" ref="I15:I45">SUM(C15:H15)</f>
        <v>892232</v>
      </c>
      <c r="J15" s="73">
        <v>34.66</v>
      </c>
      <c r="K15" s="26"/>
      <c r="L15" s="155"/>
      <c r="M15" s="155"/>
    </row>
    <row r="16" spans="2:13" ht="15.75">
      <c r="B16" s="17">
        <v>2</v>
      </c>
      <c r="C16" s="42">
        <v>675608.4</v>
      </c>
      <c r="D16" s="42">
        <v>0</v>
      </c>
      <c r="E16" s="42">
        <v>122885.8</v>
      </c>
      <c r="F16" s="42">
        <v>334044.6</v>
      </c>
      <c r="G16" s="42">
        <v>0</v>
      </c>
      <c r="H16" s="42">
        <v>13144.3</v>
      </c>
      <c r="I16" s="72">
        <f t="shared" si="0"/>
        <v>1145683.1</v>
      </c>
      <c r="J16" s="73">
        <f>IF(Паспорт!P17&gt;0,Паспорт!P17,J15)</f>
        <v>34.84</v>
      </c>
      <c r="K16" s="26"/>
      <c r="L16" s="155"/>
      <c r="M16" s="155"/>
    </row>
    <row r="17" spans="2:13" ht="15.75">
      <c r="B17" s="17">
        <v>3</v>
      </c>
      <c r="C17" s="42">
        <v>672099.6</v>
      </c>
      <c r="D17" s="42">
        <v>0</v>
      </c>
      <c r="E17" s="42">
        <v>168779</v>
      </c>
      <c r="F17" s="42">
        <v>357541</v>
      </c>
      <c r="G17" s="42">
        <v>0</v>
      </c>
      <c r="H17" s="42">
        <v>11251.2</v>
      </c>
      <c r="I17" s="72">
        <f t="shared" si="0"/>
        <v>1209670.8</v>
      </c>
      <c r="J17" s="73">
        <f>IF(Паспорт!P18&gt;0,Паспорт!P18,J16)</f>
        <v>34.84</v>
      </c>
      <c r="K17" s="26"/>
      <c r="L17" s="155"/>
      <c r="M17" s="155"/>
    </row>
    <row r="18" spans="2:13" ht="15.75">
      <c r="B18" s="17">
        <v>4</v>
      </c>
      <c r="C18" s="42">
        <v>683126.2</v>
      </c>
      <c r="D18" s="42">
        <v>0</v>
      </c>
      <c r="E18" s="42">
        <v>97503.5</v>
      </c>
      <c r="F18" s="42">
        <v>344197.5</v>
      </c>
      <c r="G18" s="42">
        <v>0</v>
      </c>
      <c r="H18" s="42">
        <v>9984</v>
      </c>
      <c r="I18" s="72">
        <f t="shared" si="0"/>
        <v>1134811.2</v>
      </c>
      <c r="J18" s="73">
        <f>IF(Паспорт!P19&gt;0,Паспорт!P19,J17)</f>
        <v>34.59</v>
      </c>
      <c r="K18" s="26"/>
      <c r="L18" s="155"/>
      <c r="M18" s="155"/>
    </row>
    <row r="19" spans="2:13" ht="15.75">
      <c r="B19" s="17">
        <v>5</v>
      </c>
      <c r="C19" s="42">
        <v>542701.5</v>
      </c>
      <c r="D19" s="42">
        <v>0</v>
      </c>
      <c r="E19" s="42">
        <v>52117.4</v>
      </c>
      <c r="F19" s="42">
        <v>245556.6</v>
      </c>
      <c r="G19" s="42">
        <v>0</v>
      </c>
      <c r="H19" s="42">
        <v>7352.7</v>
      </c>
      <c r="I19" s="72">
        <f t="shared" si="0"/>
        <v>847728.2</v>
      </c>
      <c r="J19" s="73">
        <f>IF(Паспорт!P20&gt;0,Паспорт!P20,J18)</f>
        <v>34.6</v>
      </c>
      <c r="K19" s="26"/>
      <c r="L19" s="155"/>
      <c r="M19" s="155"/>
    </row>
    <row r="20" spans="2:13" ht="15.75" customHeight="1">
      <c r="B20" s="17">
        <v>6</v>
      </c>
      <c r="C20" s="42">
        <v>515281.5</v>
      </c>
      <c r="D20" s="42">
        <v>0</v>
      </c>
      <c r="E20" s="42">
        <v>109954.1</v>
      </c>
      <c r="F20" s="42">
        <v>213243.5</v>
      </c>
      <c r="G20" s="42">
        <v>0</v>
      </c>
      <c r="H20" s="42">
        <v>6650.2</v>
      </c>
      <c r="I20" s="72">
        <f t="shared" si="0"/>
        <v>845129.2999999999</v>
      </c>
      <c r="J20" s="73">
        <f>IF(Паспорт!P21&gt;0,Паспорт!P21,J19)</f>
        <v>34.5</v>
      </c>
      <c r="K20" s="26"/>
      <c r="L20" s="155"/>
      <c r="M20" s="155"/>
    </row>
    <row r="21" spans="2:13" ht="15.75">
      <c r="B21" s="17">
        <v>7</v>
      </c>
      <c r="C21" s="42">
        <v>433170.7</v>
      </c>
      <c r="D21" s="42">
        <v>0</v>
      </c>
      <c r="E21" s="42">
        <v>65666.5</v>
      </c>
      <c r="F21" s="42">
        <v>124968.3</v>
      </c>
      <c r="G21" s="42">
        <v>0</v>
      </c>
      <c r="H21" s="42">
        <v>5281.9</v>
      </c>
      <c r="I21" s="72">
        <f t="shared" si="0"/>
        <v>629087.4</v>
      </c>
      <c r="J21" s="73">
        <f>IF(Паспорт!P22&gt;0,Паспорт!P22,J20)</f>
        <v>34.71</v>
      </c>
      <c r="K21" s="26"/>
      <c r="L21" s="155"/>
      <c r="M21" s="155"/>
    </row>
    <row r="22" spans="2:13" ht="15.75">
      <c r="B22" s="17">
        <v>8</v>
      </c>
      <c r="C22" s="42">
        <v>352054.5</v>
      </c>
      <c r="D22" s="42">
        <v>0</v>
      </c>
      <c r="E22" s="42">
        <v>65306.5</v>
      </c>
      <c r="F22" s="42">
        <v>103499.9</v>
      </c>
      <c r="G22" s="42">
        <v>0</v>
      </c>
      <c r="H22" s="42">
        <v>4290.4</v>
      </c>
      <c r="I22" s="72">
        <f t="shared" si="0"/>
        <v>525151.3</v>
      </c>
      <c r="J22" s="73">
        <f>IF(Паспорт!P23&gt;0,Паспорт!P23,J21)</f>
        <v>34.44</v>
      </c>
      <c r="K22" s="26"/>
      <c r="L22" s="155"/>
      <c r="M22" s="155"/>
    </row>
    <row r="23" spans="2:12" ht="15" customHeight="1">
      <c r="B23" s="17">
        <v>9</v>
      </c>
      <c r="C23" s="42">
        <v>180800.9</v>
      </c>
      <c r="D23" s="42">
        <v>0</v>
      </c>
      <c r="E23" s="42">
        <v>31706.1</v>
      </c>
      <c r="F23" s="42">
        <v>81146.9</v>
      </c>
      <c r="G23" s="42">
        <v>0</v>
      </c>
      <c r="H23" s="42">
        <v>3965</v>
      </c>
      <c r="I23" s="72">
        <f t="shared" si="0"/>
        <v>297618.9</v>
      </c>
      <c r="J23" s="73">
        <f>IF(Паспорт!P24&gt;0,Паспорт!P24,J22)</f>
        <v>34.44</v>
      </c>
      <c r="K23" s="26"/>
      <c r="L23" s="31"/>
    </row>
    <row r="24" spans="2:12" ht="15.75">
      <c r="B24" s="17">
        <v>10</v>
      </c>
      <c r="C24" s="42">
        <v>222166.1</v>
      </c>
      <c r="D24" s="42">
        <v>0</v>
      </c>
      <c r="E24" s="42">
        <v>196442.6</v>
      </c>
      <c r="F24" s="42">
        <v>77724.1</v>
      </c>
      <c r="G24" s="42">
        <v>0</v>
      </c>
      <c r="H24" s="42">
        <v>4057.3</v>
      </c>
      <c r="I24" s="72">
        <f t="shared" si="0"/>
        <v>500390.10000000003</v>
      </c>
      <c r="J24" s="73">
        <f>IF(Паспорт!P25&gt;0,Паспорт!P25,J23)</f>
        <v>34.44</v>
      </c>
      <c r="K24" s="26"/>
      <c r="L24" s="31"/>
    </row>
    <row r="25" spans="2:12" ht="15.75">
      <c r="B25" s="17">
        <v>11</v>
      </c>
      <c r="C25" s="42">
        <v>240025.1</v>
      </c>
      <c r="D25" s="42">
        <v>0</v>
      </c>
      <c r="E25" s="42">
        <v>39844.1</v>
      </c>
      <c r="F25" s="42">
        <v>83469.5</v>
      </c>
      <c r="G25" s="42">
        <v>0</v>
      </c>
      <c r="H25" s="42">
        <v>3427</v>
      </c>
      <c r="I25" s="72">
        <f t="shared" si="0"/>
        <v>366765.7</v>
      </c>
      <c r="J25" s="73">
        <f>IF(Паспорт!P26&gt;0,Паспорт!P26,J24)</f>
        <v>34.48</v>
      </c>
      <c r="K25" s="26"/>
      <c r="L25" s="31"/>
    </row>
    <row r="26" spans="2:12" ht="15.75">
      <c r="B26" s="17">
        <v>12</v>
      </c>
      <c r="C26" s="42">
        <v>213300.2</v>
      </c>
      <c r="D26" s="42">
        <v>0</v>
      </c>
      <c r="E26" s="42">
        <v>38790.1</v>
      </c>
      <c r="F26" s="42">
        <v>79895.6</v>
      </c>
      <c r="G26" s="42">
        <v>0</v>
      </c>
      <c r="H26" s="42">
        <v>3061</v>
      </c>
      <c r="I26" s="72">
        <f t="shared" si="0"/>
        <v>335046.9</v>
      </c>
      <c r="J26" s="73">
        <f>IF(Паспорт!P27&gt;0,Паспорт!P27,J25)</f>
        <v>34.61</v>
      </c>
      <c r="K26" s="26"/>
      <c r="L26" s="31"/>
    </row>
    <row r="27" spans="2:12" ht="15.75">
      <c r="B27" s="17">
        <v>13</v>
      </c>
      <c r="C27" s="42">
        <v>252040.7</v>
      </c>
      <c r="D27" s="42">
        <v>0</v>
      </c>
      <c r="E27" s="42">
        <v>136479.2</v>
      </c>
      <c r="F27" s="42">
        <v>82752.8</v>
      </c>
      <c r="G27" s="42">
        <v>0</v>
      </c>
      <c r="H27" s="42">
        <v>3230.8</v>
      </c>
      <c r="I27" s="72">
        <f t="shared" si="0"/>
        <v>474503.5</v>
      </c>
      <c r="J27" s="73">
        <f>IF(Паспорт!P28&gt;0,Паспорт!P28,J26)</f>
        <v>34.42</v>
      </c>
      <c r="K27" s="26"/>
      <c r="L27" s="31"/>
    </row>
    <row r="28" spans="2:12" ht="15.75">
      <c r="B28" s="17">
        <v>14</v>
      </c>
      <c r="C28" s="42">
        <v>232303.3</v>
      </c>
      <c r="D28" s="42">
        <v>0</v>
      </c>
      <c r="E28" s="42">
        <v>146535.1</v>
      </c>
      <c r="F28" s="42">
        <v>78085.4</v>
      </c>
      <c r="G28" s="42">
        <v>0</v>
      </c>
      <c r="H28" s="42">
        <v>3606.6</v>
      </c>
      <c r="I28" s="72">
        <f t="shared" si="0"/>
        <v>460530.4</v>
      </c>
      <c r="J28" s="73">
        <f>IF(Паспорт!P29&gt;0,Паспорт!P29,J27)</f>
        <v>34.43</v>
      </c>
      <c r="K28" s="26"/>
      <c r="L28" s="31"/>
    </row>
    <row r="29" spans="2:12" ht="15.75">
      <c r="B29" s="17">
        <v>15</v>
      </c>
      <c r="C29" s="42">
        <v>220087.5</v>
      </c>
      <c r="D29" s="42">
        <v>0</v>
      </c>
      <c r="E29" s="42">
        <v>107180.7</v>
      </c>
      <c r="F29" s="42">
        <v>90004.7</v>
      </c>
      <c r="G29" s="42">
        <v>0</v>
      </c>
      <c r="H29" s="42">
        <v>4979.4</v>
      </c>
      <c r="I29" s="72">
        <f t="shared" si="0"/>
        <v>422252.30000000005</v>
      </c>
      <c r="J29" s="73">
        <f>IF(Паспорт!P30&gt;0,Паспорт!P30,J28)</f>
        <v>34.42</v>
      </c>
      <c r="K29" s="26"/>
      <c r="L29" s="31"/>
    </row>
    <row r="30" spans="2:12" ht="15.75">
      <c r="B30" s="18">
        <v>16</v>
      </c>
      <c r="C30" s="42">
        <v>189127.2</v>
      </c>
      <c r="D30" s="42">
        <v>0</v>
      </c>
      <c r="E30" s="42">
        <v>108127.5</v>
      </c>
      <c r="F30" s="42">
        <v>84354.2</v>
      </c>
      <c r="G30" s="42">
        <v>0</v>
      </c>
      <c r="H30" s="42">
        <v>4605.2</v>
      </c>
      <c r="I30" s="72">
        <f t="shared" si="0"/>
        <v>386214.10000000003</v>
      </c>
      <c r="J30" s="73">
        <f>IF(Паспорт!P31&gt;0,Паспорт!P31,J29)</f>
        <v>34.42</v>
      </c>
      <c r="K30" s="26"/>
      <c r="L30" s="31"/>
    </row>
    <row r="31" spans="2:12" ht="15.75">
      <c r="B31" s="18">
        <v>17</v>
      </c>
      <c r="C31" s="42">
        <v>144271.7</v>
      </c>
      <c r="D31" s="42">
        <v>0</v>
      </c>
      <c r="E31" s="42">
        <v>88749.2</v>
      </c>
      <c r="F31" s="42">
        <v>84829.3</v>
      </c>
      <c r="G31" s="42">
        <v>0</v>
      </c>
      <c r="H31" s="42">
        <v>4009.2</v>
      </c>
      <c r="I31" s="72">
        <f t="shared" si="0"/>
        <v>321859.4</v>
      </c>
      <c r="J31" s="73">
        <f>IF(Паспорт!P32&gt;0,Паспорт!P32,J30)</f>
        <v>34.42</v>
      </c>
      <c r="K31" s="26"/>
      <c r="L31" s="31"/>
    </row>
    <row r="32" spans="2:12" ht="15.75">
      <c r="B32" s="18">
        <v>18</v>
      </c>
      <c r="C32" s="42">
        <v>165614.7</v>
      </c>
      <c r="D32" s="42">
        <v>0</v>
      </c>
      <c r="E32" s="42">
        <v>74857.9</v>
      </c>
      <c r="F32" s="42">
        <v>76344.9</v>
      </c>
      <c r="G32" s="42">
        <v>0</v>
      </c>
      <c r="H32" s="42">
        <v>3072.6</v>
      </c>
      <c r="I32" s="72">
        <f t="shared" si="0"/>
        <v>319890.1</v>
      </c>
      <c r="J32" s="73">
        <f>IF(Паспорт!P33&gt;0,Паспорт!P33,J31)</f>
        <v>34.35</v>
      </c>
      <c r="K32" s="26"/>
      <c r="L32" s="31"/>
    </row>
    <row r="33" spans="2:12" ht="15.75">
      <c r="B33" s="18">
        <v>19</v>
      </c>
      <c r="C33" s="42">
        <v>180395.7</v>
      </c>
      <c r="D33" s="42">
        <v>0</v>
      </c>
      <c r="E33" s="42">
        <v>81205.9</v>
      </c>
      <c r="F33" s="42">
        <v>77837</v>
      </c>
      <c r="G33" s="42">
        <v>0</v>
      </c>
      <c r="H33" s="42">
        <v>3631.7</v>
      </c>
      <c r="I33" s="72">
        <f t="shared" si="0"/>
        <v>343070.3</v>
      </c>
      <c r="J33" s="73">
        <f>IF(Паспорт!P34&gt;0,Паспорт!P34,J32)</f>
        <v>35.02</v>
      </c>
      <c r="K33" s="26"/>
      <c r="L33" s="31"/>
    </row>
    <row r="34" spans="2:12" ht="15.75">
      <c r="B34" s="18">
        <v>20</v>
      </c>
      <c r="C34" s="42">
        <v>233693.3</v>
      </c>
      <c r="D34" s="42">
        <v>0</v>
      </c>
      <c r="E34" s="42">
        <v>171575.9</v>
      </c>
      <c r="F34" s="42">
        <v>96731.5</v>
      </c>
      <c r="G34" s="42">
        <v>0</v>
      </c>
      <c r="H34" s="42">
        <v>6219.2</v>
      </c>
      <c r="I34" s="72">
        <f t="shared" si="0"/>
        <v>508219.89999999997</v>
      </c>
      <c r="J34" s="73">
        <f>IF(Паспорт!P35&gt;0,Паспорт!P35,J33)</f>
        <v>34.73</v>
      </c>
      <c r="K34" s="26"/>
      <c r="L34" s="31"/>
    </row>
    <row r="35" spans="2:12" ht="15.75">
      <c r="B35" s="18">
        <v>21</v>
      </c>
      <c r="C35" s="42">
        <v>319323.5</v>
      </c>
      <c r="D35" s="42">
        <v>0</v>
      </c>
      <c r="E35" s="42">
        <v>153428.3</v>
      </c>
      <c r="F35" s="42">
        <v>98774.2</v>
      </c>
      <c r="G35" s="42">
        <v>0</v>
      </c>
      <c r="H35" s="42">
        <v>7165.3</v>
      </c>
      <c r="I35" s="72">
        <f t="shared" si="0"/>
        <v>578691.3</v>
      </c>
      <c r="J35" s="73">
        <f>IF(Паспорт!P36&gt;0,Паспорт!P36,J34)</f>
        <v>34.97</v>
      </c>
      <c r="K35" s="26"/>
      <c r="L35" s="31"/>
    </row>
    <row r="36" spans="2:12" ht="15.75">
      <c r="B36" s="18">
        <v>22</v>
      </c>
      <c r="C36" s="42">
        <v>335075.9</v>
      </c>
      <c r="D36" s="42">
        <v>0</v>
      </c>
      <c r="E36" s="42">
        <v>114849.7</v>
      </c>
      <c r="F36" s="42">
        <v>94746</v>
      </c>
      <c r="G36" s="42">
        <v>0</v>
      </c>
      <c r="H36" s="42">
        <v>6698.7</v>
      </c>
      <c r="I36" s="72">
        <f t="shared" si="0"/>
        <v>551370.3</v>
      </c>
      <c r="J36" s="73">
        <f>IF(Паспорт!P37&gt;0,Паспорт!P37,J35)</f>
        <v>35.4</v>
      </c>
      <c r="K36" s="26"/>
      <c r="L36" s="31"/>
    </row>
    <row r="37" spans="2:12" ht="15.75">
      <c r="B37" s="18">
        <v>23</v>
      </c>
      <c r="C37" s="42">
        <v>201556.9</v>
      </c>
      <c r="D37" s="42">
        <v>0</v>
      </c>
      <c r="E37" s="42">
        <v>78537.8</v>
      </c>
      <c r="F37" s="42">
        <v>85661</v>
      </c>
      <c r="G37" s="42">
        <v>0</v>
      </c>
      <c r="H37" s="42">
        <v>5000.7</v>
      </c>
      <c r="I37" s="72">
        <f t="shared" si="0"/>
        <v>370756.4</v>
      </c>
      <c r="J37" s="73">
        <f>IF(Паспорт!P38&gt;0,Паспорт!P38,J36)</f>
        <v>35.4</v>
      </c>
      <c r="K37" s="26"/>
      <c r="L37" s="31"/>
    </row>
    <row r="38" spans="2:12" ht="15.75">
      <c r="B38" s="18">
        <v>24</v>
      </c>
      <c r="C38" s="42">
        <v>200676.7</v>
      </c>
      <c r="D38" s="42">
        <v>0</v>
      </c>
      <c r="E38" s="42">
        <v>81053.9</v>
      </c>
      <c r="F38" s="42">
        <v>79028</v>
      </c>
      <c r="G38" s="42">
        <v>0</v>
      </c>
      <c r="H38" s="42">
        <v>5028.6</v>
      </c>
      <c r="I38" s="72">
        <f t="shared" si="0"/>
        <v>365787.19999999995</v>
      </c>
      <c r="J38" s="73">
        <f>IF(Паспорт!P39&gt;0,Паспорт!P39,J37)</f>
        <v>35.4</v>
      </c>
      <c r="K38" s="26"/>
      <c r="L38" s="31"/>
    </row>
    <row r="39" spans="2:12" ht="15.75">
      <c r="B39" s="18">
        <v>25</v>
      </c>
      <c r="C39" s="42">
        <v>231383.8</v>
      </c>
      <c r="D39" s="42">
        <v>0</v>
      </c>
      <c r="E39" s="42">
        <v>90860.6</v>
      </c>
      <c r="F39" s="42">
        <v>56451.5</v>
      </c>
      <c r="G39" s="42">
        <v>0</v>
      </c>
      <c r="H39" s="42">
        <v>4417.6</v>
      </c>
      <c r="I39" s="72">
        <f t="shared" si="0"/>
        <v>383113.5</v>
      </c>
      <c r="J39" s="73">
        <f>IF(Паспорт!P40&gt;0,Паспорт!P40,J38)</f>
        <v>35.04</v>
      </c>
      <c r="K39" s="26"/>
      <c r="L39" s="31"/>
    </row>
    <row r="40" spans="2:12" ht="15.75">
      <c r="B40" s="18">
        <v>26</v>
      </c>
      <c r="C40" s="42">
        <v>237594.8</v>
      </c>
      <c r="D40" s="42">
        <v>0</v>
      </c>
      <c r="E40" s="42">
        <v>83034.4</v>
      </c>
      <c r="F40" s="42">
        <v>61461.2</v>
      </c>
      <c r="G40" s="42">
        <v>0</v>
      </c>
      <c r="H40" s="42">
        <v>4749</v>
      </c>
      <c r="I40" s="72">
        <f t="shared" si="0"/>
        <v>386839.39999999997</v>
      </c>
      <c r="J40" s="73">
        <f>IF(Паспорт!P41&gt;0,Паспорт!P41,J39)</f>
        <v>35.06</v>
      </c>
      <c r="K40" s="26"/>
      <c r="L40" s="31"/>
    </row>
    <row r="41" spans="2:12" ht="15.75">
      <c r="B41" s="18">
        <v>27</v>
      </c>
      <c r="C41" s="42">
        <v>429991.4</v>
      </c>
      <c r="D41" s="42">
        <v>0</v>
      </c>
      <c r="E41" s="42">
        <v>19855.2</v>
      </c>
      <c r="F41" s="42">
        <v>80958.8</v>
      </c>
      <c r="G41" s="42">
        <v>0</v>
      </c>
      <c r="H41" s="42">
        <v>7396.3</v>
      </c>
      <c r="I41" s="72">
        <f t="shared" si="0"/>
        <v>538201.7000000001</v>
      </c>
      <c r="J41" s="73">
        <f>IF(Паспорт!P42&gt;0,Паспорт!P42,J40)</f>
        <v>35.05</v>
      </c>
      <c r="K41" s="26"/>
      <c r="L41" s="31"/>
    </row>
    <row r="42" spans="2:12" ht="15.75">
      <c r="B42" s="18">
        <v>28</v>
      </c>
      <c r="C42" s="42">
        <v>297787.4</v>
      </c>
      <c r="D42" s="42">
        <v>0</v>
      </c>
      <c r="E42" s="42">
        <v>93146.2</v>
      </c>
      <c r="F42" s="42">
        <v>96043.1</v>
      </c>
      <c r="G42" s="42">
        <v>0</v>
      </c>
      <c r="H42" s="42">
        <v>5526.1</v>
      </c>
      <c r="I42" s="72">
        <f t="shared" si="0"/>
        <v>492502.80000000005</v>
      </c>
      <c r="J42" s="73">
        <f>IF(Паспорт!P43&gt;0,Паспорт!P43,J41)</f>
        <v>35.0051</v>
      </c>
      <c r="K42" s="26"/>
      <c r="L42" s="31"/>
    </row>
    <row r="43" spans="2:12" ht="12.75" customHeight="1">
      <c r="B43" s="18">
        <v>29</v>
      </c>
      <c r="C43" s="42">
        <v>230178.5</v>
      </c>
      <c r="D43" s="42">
        <v>0</v>
      </c>
      <c r="E43" s="42">
        <v>76004.9</v>
      </c>
      <c r="F43" s="42">
        <v>85009.3</v>
      </c>
      <c r="G43" s="42">
        <v>0</v>
      </c>
      <c r="H43" s="42">
        <v>4455.8</v>
      </c>
      <c r="I43" s="72">
        <f t="shared" si="0"/>
        <v>395648.5</v>
      </c>
      <c r="J43" s="73">
        <f>IF(Паспорт!P44&gt;0,Паспорт!P44,J42)</f>
        <v>34.97</v>
      </c>
      <c r="K43" s="26"/>
      <c r="L43" s="31"/>
    </row>
    <row r="44" spans="2:12" ht="12.75" customHeight="1">
      <c r="B44" s="18">
        <v>30</v>
      </c>
      <c r="C44" s="42">
        <v>268726.3</v>
      </c>
      <c r="D44" s="42">
        <v>0</v>
      </c>
      <c r="E44" s="42">
        <v>49961.8</v>
      </c>
      <c r="F44" s="42">
        <v>82919</v>
      </c>
      <c r="G44" s="42">
        <v>0</v>
      </c>
      <c r="H44" s="42">
        <v>5021.9</v>
      </c>
      <c r="I44" s="72">
        <f t="shared" si="0"/>
        <v>406629</v>
      </c>
      <c r="J44" s="73">
        <f>IF(Паспорт!P45&gt;0,Паспорт!P45,J43)</f>
        <v>34.97</v>
      </c>
      <c r="K44" s="26"/>
      <c r="L44" s="31"/>
    </row>
    <row r="45" spans="2:12" ht="12.75" customHeight="1">
      <c r="B45" s="18"/>
      <c r="C45" s="40"/>
      <c r="D45" s="40"/>
      <c r="E45" s="40"/>
      <c r="F45" s="40"/>
      <c r="G45" s="40"/>
      <c r="H45" s="40"/>
      <c r="I45" s="72">
        <f t="shared" si="0"/>
        <v>0</v>
      </c>
      <c r="J45" s="73"/>
      <c r="K45" s="30"/>
      <c r="L45" s="31"/>
    </row>
    <row r="46" spans="2:13" ht="57.75" customHeight="1">
      <c r="B46" s="18" t="s">
        <v>43</v>
      </c>
      <c r="C46" s="76">
        <f aca="true" t="shared" si="1" ref="C46:H46">SUM(C15:C45)</f>
        <v>9682350.800000003</v>
      </c>
      <c r="D46" s="77">
        <f t="shared" si="1"/>
        <v>0</v>
      </c>
      <c r="E46" s="77">
        <f t="shared" si="1"/>
        <v>2835698.5999999996</v>
      </c>
      <c r="F46" s="77">
        <f t="shared" si="1"/>
        <v>3746334.2</v>
      </c>
      <c r="G46" s="77">
        <f t="shared" si="1"/>
        <v>0</v>
      </c>
      <c r="H46" s="77">
        <f t="shared" si="1"/>
        <v>171011.4</v>
      </c>
      <c r="I46" s="74">
        <f>SUM(I15:I45)</f>
        <v>16435395.000000004</v>
      </c>
      <c r="J46" s="75">
        <f>SUMPRODUCT(J15:J45,I15:I45)/SUM(I15:I45)</f>
        <v>34.7479931452989</v>
      </c>
      <c r="K46" s="29"/>
      <c r="L46" s="154"/>
      <c r="M46" s="154"/>
    </row>
    <row r="47" spans="2:12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27"/>
      <c r="L47"/>
    </row>
    <row r="48" spans="3:12" ht="12.75">
      <c r="C48" s="156"/>
      <c r="D48" s="156"/>
      <c r="E48" s="156"/>
      <c r="F48" s="156"/>
      <c r="G48" s="156"/>
      <c r="H48" s="156"/>
      <c r="I48" s="156"/>
      <c r="J48" s="156"/>
      <c r="K48" s="28"/>
      <c r="L48"/>
    </row>
    <row r="49" spans="3:4" ht="12.75">
      <c r="C49" s="1"/>
      <c r="D49" s="1"/>
    </row>
    <row r="50" spans="2:11" ht="15">
      <c r="B50" s="13" t="s">
        <v>39</v>
      </c>
      <c r="C50" s="13"/>
      <c r="D50" s="14"/>
      <c r="E50" s="14"/>
      <c r="F50" s="14"/>
      <c r="G50" s="81" t="s">
        <v>60</v>
      </c>
      <c r="H50" s="81"/>
      <c r="I50" s="80"/>
      <c r="J50" s="80"/>
      <c r="K50" s="85"/>
    </row>
    <row r="51" spans="2:11" ht="12.75">
      <c r="B51" s="1"/>
      <c r="C51" s="1" t="s">
        <v>40</v>
      </c>
      <c r="G51" s="82" t="s">
        <v>61</v>
      </c>
      <c r="H51" s="82"/>
      <c r="I51" s="83" t="s">
        <v>0</v>
      </c>
      <c r="J51" s="84" t="s">
        <v>17</v>
      </c>
      <c r="K51" s="2"/>
    </row>
    <row r="52" spans="2:11" ht="18" customHeight="1">
      <c r="B52" s="13" t="s">
        <v>46</v>
      </c>
      <c r="C52" s="13"/>
      <c r="D52" s="14"/>
      <c r="E52" s="14"/>
      <c r="F52" s="14"/>
      <c r="G52" s="81" t="s">
        <v>48</v>
      </c>
      <c r="H52" s="14"/>
      <c r="I52" s="14"/>
      <c r="J52" s="14"/>
      <c r="K52" s="14"/>
    </row>
    <row r="53" spans="2:11" ht="12.75">
      <c r="B53" s="1"/>
      <c r="C53" s="1" t="s">
        <v>41</v>
      </c>
      <c r="G53" s="82" t="s">
        <v>61</v>
      </c>
      <c r="I53" s="83" t="s">
        <v>0</v>
      </c>
      <c r="J53" s="84" t="s">
        <v>17</v>
      </c>
      <c r="K53" s="2"/>
    </row>
  </sheetData>
  <sheetProtection/>
  <mergeCells count="16">
    <mergeCell ref="C48:J48"/>
    <mergeCell ref="C12:C14"/>
    <mergeCell ref="B8:J8"/>
    <mergeCell ref="B9:J9"/>
    <mergeCell ref="C5:J5"/>
    <mergeCell ref="D12:D14"/>
    <mergeCell ref="C11:H11"/>
    <mergeCell ref="I11:I14"/>
    <mergeCell ref="J11:J14"/>
    <mergeCell ref="L46:M46"/>
    <mergeCell ref="B11:B14"/>
    <mergeCell ref="E12:E14"/>
    <mergeCell ref="F12:F14"/>
    <mergeCell ref="G12:G14"/>
    <mergeCell ref="H12:H14"/>
    <mergeCell ref="L15:M2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54"/>
  <sheetViews>
    <sheetView view="pageBreakPreview" zoomScaleSheetLayoutView="100" zoomScalePageLayoutView="0" workbookViewId="0" topLeftCell="F26">
      <selection activeCell="X45" sqref="X45"/>
    </sheetView>
  </sheetViews>
  <sheetFormatPr defaultColWidth="9.00390625" defaultRowHeight="12.75"/>
  <cols>
    <col min="1" max="1" width="3.625" style="90" customWidth="1"/>
    <col min="2" max="2" width="10.25390625" style="90" customWidth="1"/>
    <col min="3" max="3" width="8.625" style="90" customWidth="1"/>
    <col min="4" max="4" width="9.375" style="90" customWidth="1"/>
    <col min="5" max="5" width="8.875" style="90" customWidth="1"/>
    <col min="6" max="6" width="7.875" style="90" customWidth="1"/>
    <col min="7" max="7" width="9.625" style="90" customWidth="1"/>
    <col min="8" max="8" width="8.00390625" style="90" customWidth="1"/>
    <col min="9" max="9" width="8.75390625" style="90" customWidth="1"/>
    <col min="10" max="10" width="8.625" style="90" customWidth="1"/>
    <col min="11" max="11" width="8.125" style="90" customWidth="1"/>
    <col min="12" max="12" width="8.375" style="90" customWidth="1"/>
    <col min="13" max="13" width="8.75390625" style="90" customWidth="1"/>
    <col min="14" max="14" width="8.625" style="90" customWidth="1"/>
    <col min="15" max="15" width="9.00390625" style="90" customWidth="1"/>
    <col min="16" max="16" width="8.625" style="90" customWidth="1"/>
    <col min="17" max="17" width="8.75390625" style="90" customWidth="1"/>
    <col min="18" max="19" width="8.125" style="90" customWidth="1"/>
    <col min="20" max="20" width="9.625" style="90" customWidth="1"/>
    <col min="21" max="21" width="9.125" style="90" customWidth="1"/>
    <col min="22" max="22" width="9.625" style="90" customWidth="1"/>
    <col min="23" max="23" width="12.375" style="90" customWidth="1"/>
    <col min="24" max="24" width="15.25390625" style="90" customWidth="1"/>
    <col min="25" max="25" width="10.00390625" style="90" customWidth="1"/>
    <col min="26" max="26" width="9.125" style="92" customWidth="1"/>
    <col min="27" max="16384" width="9.125" style="90" customWidth="1"/>
  </cols>
  <sheetData>
    <row r="1" spans="2:24" ht="12.75"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2.75"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05" t="s">
        <v>45</v>
      </c>
      <c r="C3" s="105"/>
      <c r="D3" s="10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 hidden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5" ht="15">
      <c r="B5" s="111"/>
      <c r="C5" s="176" t="s">
        <v>37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93"/>
    </row>
    <row r="6" spans="2:25" ht="15">
      <c r="B6" s="177" t="s">
        <v>62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94"/>
    </row>
    <row r="7" spans="2:25" ht="15">
      <c r="B7" s="177" t="s">
        <v>63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94"/>
    </row>
    <row r="8" spans="2:25" ht="15">
      <c r="B8" s="177" t="s">
        <v>64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94"/>
    </row>
    <row r="9" spans="2:25" ht="15">
      <c r="B9" s="163" t="s">
        <v>90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95"/>
    </row>
    <row r="10" spans="2:25" ht="5.25" customHeight="1">
      <c r="B10" s="81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95"/>
    </row>
    <row r="11" spans="2:26" ht="12.75">
      <c r="B11" s="165" t="s">
        <v>27</v>
      </c>
      <c r="C11" s="168" t="s">
        <v>42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 t="s">
        <v>43</v>
      </c>
      <c r="X11" s="171" t="s">
        <v>44</v>
      </c>
      <c r="Y11" s="96"/>
      <c r="Z11" s="90"/>
    </row>
    <row r="12" spans="2:26" ht="12" customHeight="1">
      <c r="B12" s="166"/>
      <c r="C12" s="174" t="s">
        <v>65</v>
      </c>
      <c r="D12" s="175" t="s">
        <v>66</v>
      </c>
      <c r="E12" s="175" t="s">
        <v>67</v>
      </c>
      <c r="F12" s="175" t="s">
        <v>68</v>
      </c>
      <c r="G12" s="175" t="s">
        <v>69</v>
      </c>
      <c r="H12" s="175" t="s">
        <v>70</v>
      </c>
      <c r="I12" s="175" t="s">
        <v>71</v>
      </c>
      <c r="J12" s="175" t="s">
        <v>72</v>
      </c>
      <c r="K12" s="175" t="s">
        <v>73</v>
      </c>
      <c r="L12" s="175" t="s">
        <v>74</v>
      </c>
      <c r="M12" s="178" t="s">
        <v>75</v>
      </c>
      <c r="N12" s="178" t="s">
        <v>76</v>
      </c>
      <c r="O12" s="178" t="s">
        <v>77</v>
      </c>
      <c r="P12" s="178" t="s">
        <v>78</v>
      </c>
      <c r="Q12" s="178" t="s">
        <v>79</v>
      </c>
      <c r="R12" s="178" t="s">
        <v>80</v>
      </c>
      <c r="S12" s="178" t="s">
        <v>81</v>
      </c>
      <c r="T12" s="178" t="s">
        <v>82</v>
      </c>
      <c r="U12" s="178" t="s">
        <v>83</v>
      </c>
      <c r="V12" s="181" t="s">
        <v>84</v>
      </c>
      <c r="W12" s="170"/>
      <c r="X12" s="172"/>
      <c r="Y12" s="96"/>
      <c r="Z12" s="90"/>
    </row>
    <row r="13" spans="2:26" ht="12">
      <c r="B13" s="166"/>
      <c r="C13" s="174"/>
      <c r="D13" s="175"/>
      <c r="E13" s="175"/>
      <c r="F13" s="175"/>
      <c r="G13" s="175"/>
      <c r="H13" s="175"/>
      <c r="I13" s="175"/>
      <c r="J13" s="175"/>
      <c r="K13" s="175"/>
      <c r="L13" s="175"/>
      <c r="M13" s="179"/>
      <c r="N13" s="179"/>
      <c r="O13" s="179"/>
      <c r="P13" s="179"/>
      <c r="Q13" s="179"/>
      <c r="R13" s="179"/>
      <c r="S13" s="179"/>
      <c r="T13" s="179"/>
      <c r="U13" s="179"/>
      <c r="V13" s="182"/>
      <c r="W13" s="170"/>
      <c r="X13" s="172"/>
      <c r="Y13" s="96"/>
      <c r="Z13" s="90"/>
    </row>
    <row r="14" spans="2:26" ht="55.5" customHeight="1">
      <c r="B14" s="167"/>
      <c r="C14" s="174"/>
      <c r="D14" s="175"/>
      <c r="E14" s="175"/>
      <c r="F14" s="175"/>
      <c r="G14" s="175"/>
      <c r="H14" s="175"/>
      <c r="I14" s="175"/>
      <c r="J14" s="175"/>
      <c r="K14" s="175"/>
      <c r="L14" s="175"/>
      <c r="M14" s="180"/>
      <c r="N14" s="180"/>
      <c r="O14" s="180"/>
      <c r="P14" s="180"/>
      <c r="Q14" s="180"/>
      <c r="R14" s="180"/>
      <c r="S14" s="180"/>
      <c r="T14" s="180"/>
      <c r="U14" s="180"/>
      <c r="V14" s="183"/>
      <c r="W14" s="170"/>
      <c r="X14" s="173"/>
      <c r="Y14" s="96"/>
      <c r="Z14" s="90"/>
    </row>
    <row r="15" spans="2:27" ht="15">
      <c r="B15" s="112">
        <v>1</v>
      </c>
      <c r="C15" s="113">
        <v>35531.2</v>
      </c>
      <c r="D15" s="113">
        <v>9030.3</v>
      </c>
      <c r="E15" s="113">
        <v>55753.3</v>
      </c>
      <c r="F15" s="113">
        <v>38594</v>
      </c>
      <c r="G15" s="113">
        <v>31004.3</v>
      </c>
      <c r="H15" s="113">
        <v>35335.3</v>
      </c>
      <c r="I15" s="113">
        <v>41826</v>
      </c>
      <c r="J15" s="113">
        <v>25972</v>
      </c>
      <c r="K15" s="113">
        <v>10210.3</v>
      </c>
      <c r="L15" s="113">
        <v>53872.3</v>
      </c>
      <c r="M15" s="113">
        <v>11349.8</v>
      </c>
      <c r="N15" s="113">
        <v>16851.6</v>
      </c>
      <c r="O15" s="113">
        <v>87191.7</v>
      </c>
      <c r="P15" s="113">
        <v>191473.8</v>
      </c>
      <c r="Q15" s="113">
        <v>0</v>
      </c>
      <c r="R15" s="113">
        <v>22855.3</v>
      </c>
      <c r="S15" s="113">
        <v>1228.9</v>
      </c>
      <c r="T15" s="129">
        <v>20419.1</v>
      </c>
      <c r="U15" s="42">
        <v>25605.72</v>
      </c>
      <c r="V15" s="130">
        <v>15586.4</v>
      </c>
      <c r="W15" s="106">
        <f>SUM(C15:V15)</f>
        <v>729691.32</v>
      </c>
      <c r="X15" s="114">
        <v>34.66</v>
      </c>
      <c r="Y15" s="87"/>
      <c r="Z15" s="104"/>
      <c r="AA15" s="104"/>
    </row>
    <row r="16" spans="2:27" ht="15">
      <c r="B16" s="112">
        <v>2</v>
      </c>
      <c r="C16" s="113">
        <v>45908.7</v>
      </c>
      <c r="D16" s="113">
        <v>11115.8</v>
      </c>
      <c r="E16" s="113">
        <v>61949.9</v>
      </c>
      <c r="F16" s="113">
        <v>49049.6</v>
      </c>
      <c r="G16" s="113">
        <v>39062.7</v>
      </c>
      <c r="H16" s="113">
        <v>47830.6</v>
      </c>
      <c r="I16" s="113">
        <v>58598.4</v>
      </c>
      <c r="J16" s="113">
        <v>34061.9</v>
      </c>
      <c r="K16" s="113">
        <v>13034.4</v>
      </c>
      <c r="L16" s="113">
        <v>64108.1</v>
      </c>
      <c r="M16" s="113">
        <v>12829.5</v>
      </c>
      <c r="N16" s="113">
        <v>20986.9</v>
      </c>
      <c r="O16" s="113">
        <v>102015.5</v>
      </c>
      <c r="P16" s="113">
        <v>223961</v>
      </c>
      <c r="Q16" s="113">
        <v>0</v>
      </c>
      <c r="R16" s="113">
        <v>29416.7</v>
      </c>
      <c r="S16" s="113">
        <v>3044.6</v>
      </c>
      <c r="T16" s="129">
        <v>25270.8</v>
      </c>
      <c r="U16" s="42">
        <v>30868.77</v>
      </c>
      <c r="V16" s="130">
        <v>19387.5</v>
      </c>
      <c r="W16" s="106">
        <f aca="true" t="shared" si="0" ref="W16:W45">SUM(C16:V16)</f>
        <v>892501.37</v>
      </c>
      <c r="X16" s="114">
        <f>IF(Паспорт!P17&gt;0,Паспорт!P17,X15)</f>
        <v>34.84</v>
      </c>
      <c r="Y16" s="87"/>
      <c r="Z16" s="104"/>
      <c r="AA16" s="104"/>
    </row>
    <row r="17" spans="2:27" ht="15">
      <c r="B17" s="112">
        <v>3</v>
      </c>
      <c r="C17" s="113">
        <v>40591.8</v>
      </c>
      <c r="D17" s="113">
        <v>10337.4</v>
      </c>
      <c r="E17" s="113">
        <v>64406.5</v>
      </c>
      <c r="F17" s="113">
        <v>45794.2</v>
      </c>
      <c r="G17" s="113">
        <v>35830.9</v>
      </c>
      <c r="H17" s="113">
        <v>43702.5</v>
      </c>
      <c r="I17" s="113">
        <v>51749.2</v>
      </c>
      <c r="J17" s="113">
        <v>33576.4</v>
      </c>
      <c r="K17" s="113">
        <v>12123.7</v>
      </c>
      <c r="L17" s="113">
        <v>54403.4</v>
      </c>
      <c r="M17" s="113">
        <v>12813.8</v>
      </c>
      <c r="N17" s="113">
        <v>20198.1</v>
      </c>
      <c r="O17" s="113">
        <v>98566.1</v>
      </c>
      <c r="P17" s="113">
        <v>214392.8</v>
      </c>
      <c r="Q17" s="113">
        <v>0</v>
      </c>
      <c r="R17" s="113">
        <v>27404.1</v>
      </c>
      <c r="S17" s="113">
        <v>1753.7</v>
      </c>
      <c r="T17" s="129">
        <v>25532.4</v>
      </c>
      <c r="U17" s="42">
        <v>31512.65</v>
      </c>
      <c r="V17" s="130">
        <v>18126.3</v>
      </c>
      <c r="W17" s="106">
        <f t="shared" si="0"/>
        <v>842815.9500000001</v>
      </c>
      <c r="X17" s="114">
        <f>IF(Паспорт!P18&gt;0,Паспорт!P18,X16)</f>
        <v>34.84</v>
      </c>
      <c r="Y17" s="87"/>
      <c r="Z17" s="104"/>
      <c r="AA17" s="104"/>
    </row>
    <row r="18" spans="2:27" ht="15">
      <c r="B18" s="112">
        <v>4</v>
      </c>
      <c r="C18" s="113">
        <v>36342.8</v>
      </c>
      <c r="D18" s="113">
        <v>7872.2</v>
      </c>
      <c r="E18" s="113">
        <v>54608.2</v>
      </c>
      <c r="F18" s="113">
        <v>39906.8</v>
      </c>
      <c r="G18" s="113">
        <v>30355</v>
      </c>
      <c r="H18" s="113">
        <v>38527.6</v>
      </c>
      <c r="I18" s="113">
        <v>43651.9</v>
      </c>
      <c r="J18" s="113">
        <v>27184.2</v>
      </c>
      <c r="K18" s="113">
        <v>10496.6</v>
      </c>
      <c r="L18" s="113">
        <v>50900.2</v>
      </c>
      <c r="M18" s="113">
        <v>11582.5</v>
      </c>
      <c r="N18" s="113">
        <v>18330.9</v>
      </c>
      <c r="O18" s="113">
        <v>89683.3</v>
      </c>
      <c r="P18" s="113">
        <v>195026.7</v>
      </c>
      <c r="Q18" s="113">
        <v>0</v>
      </c>
      <c r="R18" s="113">
        <v>23818.4</v>
      </c>
      <c r="S18" s="113">
        <v>2011.9</v>
      </c>
      <c r="T18" s="129">
        <v>22814</v>
      </c>
      <c r="U18" s="42">
        <v>27768.3</v>
      </c>
      <c r="V18" s="130">
        <v>16368.2</v>
      </c>
      <c r="W18" s="106">
        <f t="shared" si="0"/>
        <v>747249.7000000001</v>
      </c>
      <c r="X18" s="114">
        <f>IF(Паспорт!P19&gt;0,Паспорт!P19,X17)</f>
        <v>34.59</v>
      </c>
      <c r="Y18" s="87"/>
      <c r="Z18" s="104"/>
      <c r="AA18" s="104"/>
    </row>
    <row r="19" spans="2:27" ht="15">
      <c r="B19" s="112">
        <v>5</v>
      </c>
      <c r="C19" s="113">
        <v>30235.9</v>
      </c>
      <c r="D19" s="113">
        <v>7697.5</v>
      </c>
      <c r="E19" s="113">
        <v>44264.8</v>
      </c>
      <c r="F19" s="113">
        <v>31808.5</v>
      </c>
      <c r="G19" s="113">
        <v>24975.1</v>
      </c>
      <c r="H19" s="113">
        <v>30181.4</v>
      </c>
      <c r="I19" s="113">
        <v>34606.4</v>
      </c>
      <c r="J19" s="113">
        <v>24632.3</v>
      </c>
      <c r="K19" s="113">
        <v>8614</v>
      </c>
      <c r="L19" s="113">
        <v>33802.2</v>
      </c>
      <c r="M19" s="113">
        <v>9133.3</v>
      </c>
      <c r="N19" s="113">
        <v>14877.6</v>
      </c>
      <c r="O19" s="113">
        <v>77695</v>
      </c>
      <c r="P19" s="113">
        <v>86311.2</v>
      </c>
      <c r="Q19" s="113">
        <v>0</v>
      </c>
      <c r="R19" s="113">
        <v>19914.4</v>
      </c>
      <c r="S19" s="113">
        <v>2055.8</v>
      </c>
      <c r="T19" s="129">
        <v>17966.8</v>
      </c>
      <c r="U19" s="42">
        <v>23059.89</v>
      </c>
      <c r="V19" s="130">
        <v>12740.7</v>
      </c>
      <c r="W19" s="106">
        <f t="shared" si="0"/>
        <v>534572.7899999999</v>
      </c>
      <c r="X19" s="114">
        <f>IF(Паспорт!P20&gt;0,Паспорт!P20,X18)</f>
        <v>34.6</v>
      </c>
      <c r="Y19" s="87"/>
      <c r="Z19" s="104"/>
      <c r="AA19" s="104"/>
    </row>
    <row r="20" spans="2:27" ht="15">
      <c r="B20" s="112">
        <v>6</v>
      </c>
      <c r="C20" s="113">
        <v>26027.7</v>
      </c>
      <c r="D20" s="113">
        <v>6720.8</v>
      </c>
      <c r="E20" s="113">
        <v>44758</v>
      </c>
      <c r="F20" s="113">
        <v>29586.9</v>
      </c>
      <c r="G20" s="113">
        <v>21238.5</v>
      </c>
      <c r="H20" s="113">
        <v>27111.7</v>
      </c>
      <c r="I20" s="113">
        <v>29382.7</v>
      </c>
      <c r="J20" s="113">
        <v>19362.8</v>
      </c>
      <c r="K20" s="113">
        <v>7727</v>
      </c>
      <c r="L20" s="113">
        <v>30923.2</v>
      </c>
      <c r="M20" s="113">
        <v>7720.8</v>
      </c>
      <c r="N20" s="113">
        <v>13159.3</v>
      </c>
      <c r="O20" s="113">
        <v>73634.4</v>
      </c>
      <c r="P20" s="113">
        <v>73429.3</v>
      </c>
      <c r="Q20" s="113">
        <v>0</v>
      </c>
      <c r="R20" s="113">
        <v>17395.4</v>
      </c>
      <c r="S20" s="113">
        <v>1745.4</v>
      </c>
      <c r="T20" s="129">
        <v>15703.8</v>
      </c>
      <c r="U20" s="42">
        <v>20442.21</v>
      </c>
      <c r="V20" s="130">
        <v>10293.2</v>
      </c>
      <c r="W20" s="106">
        <f t="shared" si="0"/>
        <v>476363.1100000001</v>
      </c>
      <c r="X20" s="114">
        <f>IF(Паспорт!P21&gt;0,Паспорт!P21,X19)</f>
        <v>34.5</v>
      </c>
      <c r="Y20" s="87"/>
      <c r="Z20" s="104"/>
      <c r="AA20" s="104"/>
    </row>
    <row r="21" spans="2:27" ht="15">
      <c r="B21" s="112">
        <v>7</v>
      </c>
      <c r="C21" s="113">
        <v>20603.8</v>
      </c>
      <c r="D21" s="113">
        <v>5244</v>
      </c>
      <c r="E21" s="113">
        <v>41709.3</v>
      </c>
      <c r="F21" s="113">
        <v>22850</v>
      </c>
      <c r="G21" s="113">
        <v>16860.6</v>
      </c>
      <c r="H21" s="113">
        <v>21542.6</v>
      </c>
      <c r="I21" s="113">
        <v>22641.1</v>
      </c>
      <c r="J21" s="113">
        <v>16933.4</v>
      </c>
      <c r="K21" s="113">
        <v>6077.7</v>
      </c>
      <c r="L21" s="113">
        <v>12072.6</v>
      </c>
      <c r="M21" s="113">
        <v>6339.6</v>
      </c>
      <c r="N21" s="113">
        <v>10664.1</v>
      </c>
      <c r="O21" s="113">
        <v>59680.8</v>
      </c>
      <c r="P21" s="113">
        <v>61934.7</v>
      </c>
      <c r="Q21" s="113">
        <v>0</v>
      </c>
      <c r="R21" s="113">
        <v>13999.9</v>
      </c>
      <c r="S21" s="113">
        <v>1242.5</v>
      </c>
      <c r="T21" s="129">
        <v>12622.9</v>
      </c>
      <c r="U21" s="42">
        <v>16684.65</v>
      </c>
      <c r="V21" s="130">
        <v>8489.9</v>
      </c>
      <c r="W21" s="106">
        <f t="shared" si="0"/>
        <v>378194.15000000014</v>
      </c>
      <c r="X21" s="114">
        <f>IF(Паспорт!P22&gt;0,Паспорт!P22,X20)</f>
        <v>34.71</v>
      </c>
      <c r="Y21" s="87"/>
      <c r="Z21" s="104"/>
      <c r="AA21" s="104"/>
    </row>
    <row r="22" spans="2:27" ht="15">
      <c r="B22" s="112">
        <v>8</v>
      </c>
      <c r="C22" s="113">
        <v>14262.7</v>
      </c>
      <c r="D22" s="113">
        <v>3778.2</v>
      </c>
      <c r="E22" s="113">
        <v>32241.3</v>
      </c>
      <c r="F22" s="113">
        <v>16235.3</v>
      </c>
      <c r="G22" s="113">
        <v>11648.9</v>
      </c>
      <c r="H22" s="113">
        <v>15470.8</v>
      </c>
      <c r="I22" s="113">
        <v>16841.2</v>
      </c>
      <c r="J22" s="113">
        <v>11744</v>
      </c>
      <c r="K22" s="113">
        <v>4627.4</v>
      </c>
      <c r="L22" s="113">
        <v>3504.9</v>
      </c>
      <c r="M22" s="113">
        <v>4570.9</v>
      </c>
      <c r="N22" s="113">
        <v>7659.5</v>
      </c>
      <c r="O22" s="113">
        <v>43285.8</v>
      </c>
      <c r="P22" s="113">
        <v>52979.6</v>
      </c>
      <c r="Q22" s="113">
        <v>0</v>
      </c>
      <c r="R22" s="113">
        <v>10080.2</v>
      </c>
      <c r="S22" s="113">
        <v>806.8</v>
      </c>
      <c r="T22" s="129">
        <v>9486.3</v>
      </c>
      <c r="U22" s="42">
        <v>12088.88</v>
      </c>
      <c r="V22" s="130">
        <v>5788.2</v>
      </c>
      <c r="W22" s="106">
        <f t="shared" si="0"/>
        <v>277100.87999999995</v>
      </c>
      <c r="X22" s="114">
        <f>IF(Паспорт!P23&gt;0,Паспорт!P23,X21)</f>
        <v>34.44</v>
      </c>
      <c r="Y22" s="87"/>
      <c r="Z22" s="104"/>
      <c r="AA22" s="104"/>
    </row>
    <row r="23" spans="2:26" ht="15">
      <c r="B23" s="112">
        <v>9</v>
      </c>
      <c r="C23" s="113">
        <v>12752.8</v>
      </c>
      <c r="D23" s="113">
        <v>3621.5</v>
      </c>
      <c r="E23" s="113">
        <v>30753.9</v>
      </c>
      <c r="F23" s="113">
        <v>14532</v>
      </c>
      <c r="G23" s="113">
        <v>9865.8</v>
      </c>
      <c r="H23" s="113">
        <v>17911.8</v>
      </c>
      <c r="I23" s="113">
        <v>15758.5</v>
      </c>
      <c r="J23" s="113">
        <v>13528.9</v>
      </c>
      <c r="K23" s="113">
        <v>4148.5</v>
      </c>
      <c r="L23" s="113">
        <v>1.4</v>
      </c>
      <c r="M23" s="113">
        <v>4144.2</v>
      </c>
      <c r="N23" s="113">
        <v>6914.4</v>
      </c>
      <c r="O23" s="113">
        <v>39776.8</v>
      </c>
      <c r="P23" s="113">
        <v>45658.2</v>
      </c>
      <c r="Q23" s="113">
        <v>0</v>
      </c>
      <c r="R23" s="113">
        <v>8746.5</v>
      </c>
      <c r="S23" s="113">
        <v>631.1</v>
      </c>
      <c r="T23" s="129">
        <v>8014.7</v>
      </c>
      <c r="U23" s="42">
        <v>10595.84</v>
      </c>
      <c r="V23" s="130">
        <v>4905</v>
      </c>
      <c r="W23" s="106">
        <f t="shared" si="0"/>
        <v>252261.84000000003</v>
      </c>
      <c r="X23" s="114">
        <f>IF(Паспорт!P24&gt;0,Паспорт!P24,X22)</f>
        <v>34.44</v>
      </c>
      <c r="Y23" s="87"/>
      <c r="Z23" s="97"/>
    </row>
    <row r="24" spans="2:26" ht="15">
      <c r="B24" s="112">
        <v>10</v>
      </c>
      <c r="C24" s="113">
        <v>12494.5</v>
      </c>
      <c r="D24" s="113">
        <v>3462.2</v>
      </c>
      <c r="E24" s="113">
        <v>29477.7</v>
      </c>
      <c r="F24" s="113">
        <v>13820.7</v>
      </c>
      <c r="G24" s="113">
        <v>9961.7</v>
      </c>
      <c r="H24" s="113">
        <v>14717.7</v>
      </c>
      <c r="I24" s="113">
        <v>14510.5</v>
      </c>
      <c r="J24" s="113">
        <v>11080.8</v>
      </c>
      <c r="K24" s="113">
        <v>3868.5</v>
      </c>
      <c r="L24" s="113">
        <v>1.2</v>
      </c>
      <c r="M24" s="113">
        <v>3767.7</v>
      </c>
      <c r="N24" s="113">
        <v>6241.5</v>
      </c>
      <c r="O24" s="113">
        <v>42205.1</v>
      </c>
      <c r="P24" s="113">
        <v>48129.7</v>
      </c>
      <c r="Q24" s="113">
        <v>0</v>
      </c>
      <c r="R24" s="113">
        <v>8474.3</v>
      </c>
      <c r="S24" s="113">
        <v>457.2</v>
      </c>
      <c r="T24" s="129">
        <v>7015</v>
      </c>
      <c r="U24" s="42">
        <v>10779.37</v>
      </c>
      <c r="V24" s="130">
        <v>4719.4</v>
      </c>
      <c r="W24" s="106">
        <f t="shared" si="0"/>
        <v>245184.77</v>
      </c>
      <c r="X24" s="114">
        <f>IF(Паспорт!P25&gt;0,Паспорт!P25,X23)</f>
        <v>34.44</v>
      </c>
      <c r="Y24" s="87"/>
      <c r="Z24" s="97"/>
    </row>
    <row r="25" spans="2:26" ht="15">
      <c r="B25" s="112">
        <v>11</v>
      </c>
      <c r="C25" s="113">
        <v>9877</v>
      </c>
      <c r="D25" s="113">
        <v>2645.5</v>
      </c>
      <c r="E25" s="113">
        <v>23151.4</v>
      </c>
      <c r="F25" s="113">
        <v>10633.7</v>
      </c>
      <c r="G25" s="113">
        <v>8030.5</v>
      </c>
      <c r="H25" s="113">
        <v>12209.5</v>
      </c>
      <c r="I25" s="113">
        <v>11697</v>
      </c>
      <c r="J25" s="113">
        <v>11870.8</v>
      </c>
      <c r="K25" s="113">
        <v>2956.5</v>
      </c>
      <c r="L25" s="113">
        <v>0</v>
      </c>
      <c r="M25" s="113">
        <v>2833.7</v>
      </c>
      <c r="N25" s="113">
        <v>5034.7</v>
      </c>
      <c r="O25" s="113">
        <v>40354.3</v>
      </c>
      <c r="P25" s="113">
        <v>44812</v>
      </c>
      <c r="Q25" s="113">
        <v>0</v>
      </c>
      <c r="R25" s="113">
        <v>7149.6</v>
      </c>
      <c r="S25" s="113">
        <v>340.1</v>
      </c>
      <c r="T25" s="129">
        <v>6135.9</v>
      </c>
      <c r="U25" s="42">
        <v>8779.63</v>
      </c>
      <c r="V25" s="130">
        <v>3900.1</v>
      </c>
      <c r="W25" s="106">
        <f t="shared" si="0"/>
        <v>212411.93000000002</v>
      </c>
      <c r="X25" s="114">
        <f>IF(Паспорт!P26&gt;0,Паспорт!P26,X24)</f>
        <v>34.48</v>
      </c>
      <c r="Y25" s="87"/>
      <c r="Z25" s="97"/>
    </row>
    <row r="26" spans="2:26" ht="15">
      <c r="B26" s="112">
        <v>12</v>
      </c>
      <c r="C26" s="113">
        <v>8291.9</v>
      </c>
      <c r="D26" s="113">
        <v>2258.5</v>
      </c>
      <c r="E26" s="113">
        <v>23011.5</v>
      </c>
      <c r="F26" s="113">
        <v>8241.9</v>
      </c>
      <c r="G26" s="113">
        <v>6823.9</v>
      </c>
      <c r="H26" s="113">
        <v>9524.3</v>
      </c>
      <c r="I26" s="113">
        <v>10727.7</v>
      </c>
      <c r="J26" s="113">
        <v>11399.4</v>
      </c>
      <c r="K26" s="113">
        <v>2594.4</v>
      </c>
      <c r="L26" s="113">
        <v>0</v>
      </c>
      <c r="M26" s="113">
        <v>2600.4</v>
      </c>
      <c r="N26" s="113">
        <v>774.7</v>
      </c>
      <c r="O26" s="113">
        <v>29930.7</v>
      </c>
      <c r="P26" s="113">
        <v>43822.4</v>
      </c>
      <c r="Q26" s="113">
        <v>0</v>
      </c>
      <c r="R26" s="113">
        <v>5807</v>
      </c>
      <c r="S26" s="113">
        <v>226.2</v>
      </c>
      <c r="T26" s="129">
        <v>4949.7</v>
      </c>
      <c r="U26" s="42">
        <v>8280.21</v>
      </c>
      <c r="V26" s="130">
        <v>3626.5</v>
      </c>
      <c r="W26" s="106">
        <f t="shared" si="0"/>
        <v>182891.31</v>
      </c>
      <c r="X26" s="114">
        <f>IF(Паспорт!P27&gt;0,Паспорт!P27,X25)</f>
        <v>34.61</v>
      </c>
      <c r="Y26" s="87"/>
      <c r="Z26" s="97"/>
    </row>
    <row r="27" spans="2:26" ht="15">
      <c r="B27" s="112">
        <v>13</v>
      </c>
      <c r="C27" s="113">
        <v>8836.1</v>
      </c>
      <c r="D27" s="113">
        <v>3272.1</v>
      </c>
      <c r="E27" s="113">
        <v>25964.7</v>
      </c>
      <c r="F27" s="113">
        <v>12554.6</v>
      </c>
      <c r="G27" s="113">
        <v>7326.2</v>
      </c>
      <c r="H27" s="113">
        <v>10086.9</v>
      </c>
      <c r="I27" s="113">
        <v>10394.9</v>
      </c>
      <c r="J27" s="113">
        <v>12352.5</v>
      </c>
      <c r="K27" s="113">
        <v>3009.6</v>
      </c>
      <c r="L27" s="113">
        <v>0</v>
      </c>
      <c r="M27" s="113">
        <v>2749.5</v>
      </c>
      <c r="N27" s="113">
        <v>0</v>
      </c>
      <c r="O27" s="113">
        <v>41115.3</v>
      </c>
      <c r="P27" s="113">
        <v>44702.5</v>
      </c>
      <c r="Q27" s="113">
        <v>0</v>
      </c>
      <c r="R27" s="113">
        <v>7431.2</v>
      </c>
      <c r="S27" s="113">
        <v>218.7</v>
      </c>
      <c r="T27" s="129">
        <v>5628.8</v>
      </c>
      <c r="U27" s="42">
        <v>8417.65</v>
      </c>
      <c r="V27" s="130">
        <v>3514</v>
      </c>
      <c r="W27" s="106">
        <f t="shared" si="0"/>
        <v>207575.25</v>
      </c>
      <c r="X27" s="114">
        <f>IF(Паспорт!P28&gt;0,Паспорт!P28,X26)</f>
        <v>34.42</v>
      </c>
      <c r="Y27" s="87"/>
      <c r="Z27" s="97"/>
    </row>
    <row r="28" spans="2:26" ht="15">
      <c r="B28" s="112">
        <v>14</v>
      </c>
      <c r="C28" s="113">
        <v>11866.4</v>
      </c>
      <c r="D28" s="113">
        <v>2902.2</v>
      </c>
      <c r="E28" s="113">
        <v>22068.3</v>
      </c>
      <c r="F28" s="113">
        <v>12208.7</v>
      </c>
      <c r="G28" s="113">
        <v>7919</v>
      </c>
      <c r="H28" s="113">
        <v>13167.6</v>
      </c>
      <c r="I28" s="113">
        <v>12359.6</v>
      </c>
      <c r="J28" s="113">
        <v>14824.1</v>
      </c>
      <c r="K28" s="113">
        <v>3746.9</v>
      </c>
      <c r="L28" s="113">
        <v>0</v>
      </c>
      <c r="M28" s="113">
        <v>2800.6</v>
      </c>
      <c r="N28" s="113">
        <v>0</v>
      </c>
      <c r="O28" s="113">
        <v>40430.4</v>
      </c>
      <c r="P28" s="113">
        <v>46538.9</v>
      </c>
      <c r="Q28" s="113">
        <v>0</v>
      </c>
      <c r="R28" s="113">
        <v>7733.4</v>
      </c>
      <c r="S28" s="113">
        <v>339.6</v>
      </c>
      <c r="T28" s="129">
        <v>6230</v>
      </c>
      <c r="U28" s="42">
        <v>9636.84</v>
      </c>
      <c r="V28" s="130">
        <v>4603.4</v>
      </c>
      <c r="W28" s="106">
        <f t="shared" si="0"/>
        <v>219375.94</v>
      </c>
      <c r="X28" s="114">
        <f>IF(Паспорт!P29&gt;0,Паспорт!P29,X27)</f>
        <v>34.43</v>
      </c>
      <c r="Y28" s="87"/>
      <c r="Z28" s="97"/>
    </row>
    <row r="29" spans="2:26" ht="15">
      <c r="B29" s="112">
        <v>15</v>
      </c>
      <c r="C29" s="113">
        <v>17241.1</v>
      </c>
      <c r="D29" s="113">
        <v>4645.6</v>
      </c>
      <c r="E29" s="113">
        <v>33993.6</v>
      </c>
      <c r="F29" s="113">
        <v>12427</v>
      </c>
      <c r="G29" s="113">
        <v>12068.8</v>
      </c>
      <c r="H29" s="113">
        <v>17719.7</v>
      </c>
      <c r="I29" s="113">
        <v>17828.1</v>
      </c>
      <c r="J29" s="113">
        <v>18654</v>
      </c>
      <c r="K29" s="113">
        <v>5445.8</v>
      </c>
      <c r="L29" s="113">
        <v>0</v>
      </c>
      <c r="M29" s="113">
        <v>4422.8</v>
      </c>
      <c r="N29" s="113">
        <v>0</v>
      </c>
      <c r="O29" s="113">
        <v>45907</v>
      </c>
      <c r="P29" s="113">
        <v>55270.5</v>
      </c>
      <c r="Q29" s="113">
        <v>0</v>
      </c>
      <c r="R29" s="113">
        <v>12146.6</v>
      </c>
      <c r="S29" s="113">
        <v>845.8</v>
      </c>
      <c r="T29" s="129">
        <v>9958.2</v>
      </c>
      <c r="U29" s="42">
        <v>10366.95</v>
      </c>
      <c r="V29" s="130">
        <v>5549.2</v>
      </c>
      <c r="W29" s="106">
        <f t="shared" si="0"/>
        <v>284490.75</v>
      </c>
      <c r="X29" s="114">
        <f>IF(Паспорт!P30&gt;0,Паспорт!P30,X28)</f>
        <v>34.42</v>
      </c>
      <c r="Y29" s="87"/>
      <c r="Z29" s="97"/>
    </row>
    <row r="30" spans="2:26" ht="15">
      <c r="B30" s="115">
        <v>16</v>
      </c>
      <c r="C30" s="113">
        <v>14402.9</v>
      </c>
      <c r="D30" s="113">
        <v>3983</v>
      </c>
      <c r="E30" s="113">
        <v>30581.3</v>
      </c>
      <c r="F30" s="113">
        <v>11465.3</v>
      </c>
      <c r="G30" s="113">
        <v>10904.8</v>
      </c>
      <c r="H30" s="113">
        <v>14335.2</v>
      </c>
      <c r="I30" s="113">
        <v>15830.9</v>
      </c>
      <c r="J30" s="113">
        <v>18069.6</v>
      </c>
      <c r="K30" s="113">
        <v>4779.6</v>
      </c>
      <c r="L30" s="113">
        <v>0</v>
      </c>
      <c r="M30" s="113">
        <v>5716.2</v>
      </c>
      <c r="N30" s="113">
        <v>0</v>
      </c>
      <c r="O30" s="113">
        <v>46663.9</v>
      </c>
      <c r="P30" s="113">
        <v>54269.9</v>
      </c>
      <c r="Q30" s="113">
        <v>0</v>
      </c>
      <c r="R30" s="113">
        <v>12646.5</v>
      </c>
      <c r="S30" s="113">
        <v>792.6</v>
      </c>
      <c r="T30" s="129">
        <v>10714.7</v>
      </c>
      <c r="U30" s="42">
        <v>13247.13</v>
      </c>
      <c r="V30" s="130">
        <v>6479.1</v>
      </c>
      <c r="W30" s="106">
        <f t="shared" si="0"/>
        <v>274882.63</v>
      </c>
      <c r="X30" s="114">
        <f>IF(Паспорт!P31&gt;0,Паспорт!P31,X29)</f>
        <v>34.42</v>
      </c>
      <c r="Y30" s="87"/>
      <c r="Z30" s="97"/>
    </row>
    <row r="31" spans="2:26" ht="15">
      <c r="B31" s="115">
        <v>17</v>
      </c>
      <c r="C31" s="113">
        <v>11941.2</v>
      </c>
      <c r="D31" s="113">
        <v>3160.5</v>
      </c>
      <c r="E31" s="113">
        <v>28515.6</v>
      </c>
      <c r="F31" s="113">
        <v>8729.9</v>
      </c>
      <c r="G31" s="113">
        <v>8607.6</v>
      </c>
      <c r="H31" s="113">
        <v>10543.9</v>
      </c>
      <c r="I31" s="113">
        <v>11891.1</v>
      </c>
      <c r="J31" s="113">
        <v>15761</v>
      </c>
      <c r="K31" s="113">
        <v>3413.9</v>
      </c>
      <c r="L31" s="113">
        <v>0</v>
      </c>
      <c r="M31" s="113">
        <v>3020.1</v>
      </c>
      <c r="N31" s="113">
        <v>0</v>
      </c>
      <c r="O31" s="113">
        <v>40361.1</v>
      </c>
      <c r="P31" s="113">
        <v>45815.5</v>
      </c>
      <c r="Q31" s="113">
        <v>0</v>
      </c>
      <c r="R31" s="113">
        <v>8467.1</v>
      </c>
      <c r="S31" s="113">
        <v>401.4</v>
      </c>
      <c r="T31" s="129">
        <v>7434.4</v>
      </c>
      <c r="U31" s="42">
        <v>10646.14</v>
      </c>
      <c r="V31" s="130">
        <v>4499.2</v>
      </c>
      <c r="W31" s="106">
        <f t="shared" si="0"/>
        <v>223209.64</v>
      </c>
      <c r="X31" s="114">
        <f>IF(Паспорт!P32&gt;0,Паспорт!P32,X30)</f>
        <v>34.42</v>
      </c>
      <c r="Y31" s="87"/>
      <c r="Z31" s="97"/>
    </row>
    <row r="32" spans="2:26" ht="15">
      <c r="B32" s="115">
        <v>18</v>
      </c>
      <c r="C32" s="113">
        <v>9130.5</v>
      </c>
      <c r="D32" s="113">
        <v>2329.3</v>
      </c>
      <c r="E32" s="113">
        <v>28191.1</v>
      </c>
      <c r="F32" s="113">
        <v>6519.9</v>
      </c>
      <c r="G32" s="113">
        <v>6660.4</v>
      </c>
      <c r="H32" s="113">
        <v>8262.4</v>
      </c>
      <c r="I32" s="113">
        <v>8308.2</v>
      </c>
      <c r="J32" s="113">
        <v>12306.1</v>
      </c>
      <c r="K32" s="113">
        <v>2827.2</v>
      </c>
      <c r="L32" s="113">
        <v>0</v>
      </c>
      <c r="M32" s="113">
        <v>2648.4</v>
      </c>
      <c r="N32" s="113">
        <v>0</v>
      </c>
      <c r="O32" s="113">
        <v>36522.9</v>
      </c>
      <c r="P32" s="113">
        <v>21523.3</v>
      </c>
      <c r="Q32" s="113">
        <v>19556.9</v>
      </c>
      <c r="R32" s="113">
        <v>5982.3</v>
      </c>
      <c r="S32" s="113">
        <v>228.9</v>
      </c>
      <c r="T32" s="129">
        <v>5574.2</v>
      </c>
      <c r="U32" s="42">
        <v>8507.64</v>
      </c>
      <c r="V32" s="130">
        <v>3230.9</v>
      </c>
      <c r="W32" s="106">
        <f t="shared" si="0"/>
        <v>188310.53999999995</v>
      </c>
      <c r="X32" s="114">
        <f>IF(Паспорт!P33&gt;0,Паспорт!P33,X31)</f>
        <v>34.35</v>
      </c>
      <c r="Y32" s="87"/>
      <c r="Z32" s="97"/>
    </row>
    <row r="33" spans="2:26" ht="15">
      <c r="B33" s="115">
        <v>19</v>
      </c>
      <c r="C33" s="113">
        <v>8511.6</v>
      </c>
      <c r="D33" s="113">
        <v>2292</v>
      </c>
      <c r="E33" s="113">
        <v>27181.3</v>
      </c>
      <c r="F33" s="113">
        <v>6680.9</v>
      </c>
      <c r="G33" s="113">
        <v>7309.4</v>
      </c>
      <c r="H33" s="113">
        <v>10826.4</v>
      </c>
      <c r="I33" s="113">
        <v>11101.2</v>
      </c>
      <c r="J33" s="113">
        <v>12555.3</v>
      </c>
      <c r="K33" s="113">
        <v>2701.1</v>
      </c>
      <c r="L33" s="113">
        <v>0</v>
      </c>
      <c r="M33" s="113">
        <v>2863.5</v>
      </c>
      <c r="N33" s="113">
        <v>0</v>
      </c>
      <c r="O33" s="113">
        <v>36516.3</v>
      </c>
      <c r="P33" s="113">
        <v>0</v>
      </c>
      <c r="Q33" s="113">
        <v>43393.5</v>
      </c>
      <c r="R33" s="113">
        <v>6648.3</v>
      </c>
      <c r="S33" s="113">
        <v>350.8</v>
      </c>
      <c r="T33" s="129">
        <v>5723.4</v>
      </c>
      <c r="U33" s="42">
        <v>8261.55</v>
      </c>
      <c r="V33" s="130">
        <v>3330.9</v>
      </c>
      <c r="W33" s="106">
        <f t="shared" si="0"/>
        <v>196247.44999999995</v>
      </c>
      <c r="X33" s="114">
        <f>IF(Паспорт!P34&gt;0,Паспорт!P34,X32)</f>
        <v>35.02</v>
      </c>
      <c r="Y33" s="87"/>
      <c r="Z33" s="97"/>
    </row>
    <row r="34" spans="2:26" ht="15">
      <c r="B34" s="115">
        <v>20</v>
      </c>
      <c r="C34" s="113">
        <v>16284.9</v>
      </c>
      <c r="D34" s="113">
        <v>4785.6</v>
      </c>
      <c r="E34" s="113">
        <v>36454.7</v>
      </c>
      <c r="F34" s="113">
        <v>13614.7</v>
      </c>
      <c r="G34" s="113">
        <v>13465.2</v>
      </c>
      <c r="H34" s="113">
        <v>19752</v>
      </c>
      <c r="I34" s="113">
        <v>21548.6</v>
      </c>
      <c r="J34" s="113">
        <v>23856.5</v>
      </c>
      <c r="K34" s="113">
        <v>5529.2</v>
      </c>
      <c r="L34" s="113">
        <v>0</v>
      </c>
      <c r="M34" s="113">
        <v>4859.2</v>
      </c>
      <c r="N34" s="113">
        <v>0</v>
      </c>
      <c r="O34" s="113">
        <v>53903.9</v>
      </c>
      <c r="P34" s="113">
        <v>0</v>
      </c>
      <c r="Q34" s="113">
        <v>61716.7</v>
      </c>
      <c r="R34" s="113">
        <v>14186</v>
      </c>
      <c r="S34" s="113">
        <v>967.4</v>
      </c>
      <c r="T34" s="129">
        <v>11193</v>
      </c>
      <c r="U34" s="42">
        <v>12801.67</v>
      </c>
      <c r="V34" s="130">
        <v>6011</v>
      </c>
      <c r="W34" s="106">
        <f t="shared" si="0"/>
        <v>320930.27</v>
      </c>
      <c r="X34" s="114">
        <f>IF(Паспорт!P35&gt;0,Паспорт!P35,X33)</f>
        <v>34.73</v>
      </c>
      <c r="Y34" s="87"/>
      <c r="Z34" s="97"/>
    </row>
    <row r="35" spans="2:26" ht="15">
      <c r="B35" s="115">
        <v>21</v>
      </c>
      <c r="C35" s="113">
        <v>21948</v>
      </c>
      <c r="D35" s="113">
        <v>6104.9</v>
      </c>
      <c r="E35" s="113">
        <v>45127.1</v>
      </c>
      <c r="F35" s="113">
        <v>16948.7</v>
      </c>
      <c r="G35" s="113">
        <v>17849.3</v>
      </c>
      <c r="H35" s="113">
        <v>23727.1</v>
      </c>
      <c r="I35" s="113">
        <v>27883.5</v>
      </c>
      <c r="J35" s="113">
        <v>27704.6</v>
      </c>
      <c r="K35" s="113">
        <v>6957</v>
      </c>
      <c r="L35" s="113">
        <v>0</v>
      </c>
      <c r="M35" s="113">
        <v>6057.1</v>
      </c>
      <c r="N35" s="113">
        <v>0</v>
      </c>
      <c r="O35" s="113">
        <v>69643.6</v>
      </c>
      <c r="P35" s="113">
        <v>0</v>
      </c>
      <c r="Q35" s="113">
        <v>71495.5</v>
      </c>
      <c r="R35" s="113">
        <v>18534</v>
      </c>
      <c r="S35" s="113">
        <v>1352.4</v>
      </c>
      <c r="T35" s="129">
        <v>15356</v>
      </c>
      <c r="U35" s="42">
        <v>17089.38</v>
      </c>
      <c r="V35" s="130">
        <v>9017.2</v>
      </c>
      <c r="W35" s="106">
        <f t="shared" si="0"/>
        <v>402795.38000000006</v>
      </c>
      <c r="X35" s="114">
        <f>IF(Паспорт!P36&gt;0,Паспорт!P36,X34)</f>
        <v>34.97</v>
      </c>
      <c r="Y35" s="87"/>
      <c r="Z35" s="97"/>
    </row>
    <row r="36" spans="2:26" ht="15">
      <c r="B36" s="115">
        <v>22</v>
      </c>
      <c r="C36" s="113">
        <v>22818</v>
      </c>
      <c r="D36" s="113">
        <v>5951.2</v>
      </c>
      <c r="E36" s="113">
        <v>39905.4</v>
      </c>
      <c r="F36" s="113">
        <v>15814.4</v>
      </c>
      <c r="G36" s="113">
        <v>17318.2</v>
      </c>
      <c r="H36" s="113">
        <v>23634.5</v>
      </c>
      <c r="I36" s="113">
        <v>25717.6</v>
      </c>
      <c r="J36" s="113">
        <v>25795.3</v>
      </c>
      <c r="K36" s="113">
        <v>6776.5</v>
      </c>
      <c r="L36" s="113">
        <v>0</v>
      </c>
      <c r="M36" s="113">
        <v>6702.1</v>
      </c>
      <c r="N36" s="113">
        <v>0</v>
      </c>
      <c r="O36" s="113">
        <v>60623.3</v>
      </c>
      <c r="P36" s="113">
        <v>0</v>
      </c>
      <c r="Q36" s="113">
        <v>69121.1</v>
      </c>
      <c r="R36" s="113">
        <v>18050</v>
      </c>
      <c r="S36" s="113">
        <v>1407.2</v>
      </c>
      <c r="T36" s="129">
        <v>14618.9</v>
      </c>
      <c r="U36" s="42">
        <v>17189.91</v>
      </c>
      <c r="V36" s="130">
        <v>8740</v>
      </c>
      <c r="W36" s="106">
        <f t="shared" si="0"/>
        <v>380183.61</v>
      </c>
      <c r="X36" s="114">
        <f>IF(Паспорт!P37&gt;0,Паспорт!P37,X35)</f>
        <v>35.4</v>
      </c>
      <c r="Y36" s="87"/>
      <c r="Z36" s="97"/>
    </row>
    <row r="37" spans="2:26" ht="15">
      <c r="B37" s="115">
        <v>23</v>
      </c>
      <c r="C37" s="113">
        <v>15787.4</v>
      </c>
      <c r="D37" s="113">
        <v>3870.8</v>
      </c>
      <c r="E37" s="113">
        <v>35114.7</v>
      </c>
      <c r="F37" s="113">
        <v>11538.5</v>
      </c>
      <c r="G37" s="113">
        <v>11313.5</v>
      </c>
      <c r="H37" s="113">
        <v>15197.9</v>
      </c>
      <c r="I37" s="113">
        <v>18524.7</v>
      </c>
      <c r="J37" s="113">
        <v>18427.1</v>
      </c>
      <c r="K37" s="113">
        <v>4937.7</v>
      </c>
      <c r="L37" s="113">
        <v>0</v>
      </c>
      <c r="M37" s="113">
        <v>4481.1</v>
      </c>
      <c r="N37" s="113">
        <v>0</v>
      </c>
      <c r="O37" s="113">
        <v>49952.6</v>
      </c>
      <c r="P37" s="113">
        <v>0</v>
      </c>
      <c r="Q37" s="113">
        <v>56054.7</v>
      </c>
      <c r="R37" s="113">
        <v>11513.4</v>
      </c>
      <c r="S37" s="113">
        <v>788.1</v>
      </c>
      <c r="T37" s="129">
        <v>9420.3</v>
      </c>
      <c r="U37" s="42">
        <v>13190.18</v>
      </c>
      <c r="V37" s="130">
        <v>6663.2</v>
      </c>
      <c r="W37" s="106">
        <f t="shared" si="0"/>
        <v>286775.88</v>
      </c>
      <c r="X37" s="114">
        <f>IF(Паспорт!P38&gt;0,Паспорт!P38,X36)</f>
        <v>35.4</v>
      </c>
      <c r="Y37" s="87"/>
      <c r="Z37" s="97"/>
    </row>
    <row r="38" spans="2:26" ht="15">
      <c r="B38" s="115">
        <v>24</v>
      </c>
      <c r="C38" s="113">
        <v>16701</v>
      </c>
      <c r="D38" s="113">
        <v>4158.8</v>
      </c>
      <c r="E38" s="113">
        <v>34096.1</v>
      </c>
      <c r="F38" s="113">
        <v>11945.2</v>
      </c>
      <c r="G38" s="113">
        <v>11397.4</v>
      </c>
      <c r="H38" s="113">
        <v>15330</v>
      </c>
      <c r="I38" s="113">
        <v>18033.1</v>
      </c>
      <c r="J38" s="113">
        <v>18557.7</v>
      </c>
      <c r="K38" s="113">
        <v>4801.4</v>
      </c>
      <c r="L38" s="113">
        <v>0</v>
      </c>
      <c r="M38" s="113">
        <v>5055.7</v>
      </c>
      <c r="N38" s="113">
        <v>0</v>
      </c>
      <c r="O38" s="113">
        <v>48564.5</v>
      </c>
      <c r="P38" s="113">
        <v>0</v>
      </c>
      <c r="Q38" s="113">
        <v>56093.9</v>
      </c>
      <c r="R38" s="113">
        <v>11707.6</v>
      </c>
      <c r="S38" s="113">
        <v>839.9</v>
      </c>
      <c r="T38" s="129">
        <v>9783.9</v>
      </c>
      <c r="U38" s="42">
        <v>13256.46</v>
      </c>
      <c r="V38" s="130">
        <v>5958.9</v>
      </c>
      <c r="W38" s="106">
        <f t="shared" si="0"/>
        <v>286281.56000000006</v>
      </c>
      <c r="X38" s="114">
        <f>IF(Паспорт!P39&gt;0,Паспорт!P39,X37)</f>
        <v>35.4</v>
      </c>
      <c r="Y38" s="87"/>
      <c r="Z38" s="97"/>
    </row>
    <row r="39" spans="2:26" ht="15">
      <c r="B39" s="115">
        <v>25</v>
      </c>
      <c r="C39" s="42">
        <v>15100.6</v>
      </c>
      <c r="D39" s="42">
        <v>3838.8</v>
      </c>
      <c r="E39" s="42">
        <v>18325.1</v>
      </c>
      <c r="F39" s="42">
        <v>11957.7</v>
      </c>
      <c r="G39" s="42">
        <v>9508.3</v>
      </c>
      <c r="H39" s="42">
        <v>17570.5</v>
      </c>
      <c r="I39" s="42">
        <v>16606.7</v>
      </c>
      <c r="J39" s="42">
        <v>18097.5</v>
      </c>
      <c r="K39" s="42">
        <v>4781.9</v>
      </c>
      <c r="L39" s="113">
        <v>0</v>
      </c>
      <c r="M39" s="42">
        <v>4066.1</v>
      </c>
      <c r="N39" s="113">
        <v>0</v>
      </c>
      <c r="O39" s="42">
        <v>44005.3</v>
      </c>
      <c r="P39" s="113">
        <v>0</v>
      </c>
      <c r="Q39" s="42">
        <v>56613.4</v>
      </c>
      <c r="R39" s="42">
        <v>11323.4</v>
      </c>
      <c r="S39" s="42">
        <v>804.2</v>
      </c>
      <c r="T39" s="42">
        <v>9725.1</v>
      </c>
      <c r="U39" s="42">
        <v>12656.02</v>
      </c>
      <c r="V39" s="42">
        <v>6204.8</v>
      </c>
      <c r="W39" s="106">
        <f aca="true" t="shared" si="1" ref="W39:W44">SUM(C39:V39)</f>
        <v>261185.41999999998</v>
      </c>
      <c r="X39" s="114">
        <f>IF(Паспорт!P40&gt;0,Паспорт!P40,X38)</f>
        <v>35.04</v>
      </c>
      <c r="Y39" s="87"/>
      <c r="Z39" s="97"/>
    </row>
    <row r="40" spans="2:26" ht="15">
      <c r="B40" s="115">
        <v>26</v>
      </c>
      <c r="C40" s="42">
        <v>15365.5</v>
      </c>
      <c r="D40" s="42">
        <v>4027.7</v>
      </c>
      <c r="E40" s="42">
        <v>18816</v>
      </c>
      <c r="F40" s="42">
        <v>11204</v>
      </c>
      <c r="G40" s="42">
        <v>10563.9</v>
      </c>
      <c r="H40" s="42">
        <v>16626</v>
      </c>
      <c r="I40" s="42">
        <v>17606.2</v>
      </c>
      <c r="J40" s="42">
        <v>15008.9</v>
      </c>
      <c r="K40" s="42">
        <v>4675.1</v>
      </c>
      <c r="L40" s="113">
        <v>0</v>
      </c>
      <c r="M40" s="42">
        <v>4242</v>
      </c>
      <c r="N40" s="113">
        <v>0</v>
      </c>
      <c r="O40" s="42">
        <v>49392.4</v>
      </c>
      <c r="P40" s="113">
        <v>0</v>
      </c>
      <c r="Q40" s="42">
        <v>56695.7</v>
      </c>
      <c r="R40" s="42">
        <v>11547.5</v>
      </c>
      <c r="S40" s="42">
        <v>808.4</v>
      </c>
      <c r="T40" s="42">
        <v>10154.5</v>
      </c>
      <c r="U40" s="42">
        <v>12180.35</v>
      </c>
      <c r="V40" s="42">
        <v>5655.4</v>
      </c>
      <c r="W40" s="106">
        <f t="shared" si="1"/>
        <v>264569.55000000005</v>
      </c>
      <c r="X40" s="114">
        <f>IF(Паспорт!P41&gt;0,Паспорт!P41,X39)</f>
        <v>35.06</v>
      </c>
      <c r="Y40" s="87"/>
      <c r="Z40" s="97"/>
    </row>
    <row r="41" spans="2:26" ht="15">
      <c r="B41" s="115">
        <v>27</v>
      </c>
      <c r="C41" s="42">
        <v>18602.6</v>
      </c>
      <c r="D41" s="42">
        <v>5061.3</v>
      </c>
      <c r="E41" s="42">
        <v>29880.9</v>
      </c>
      <c r="F41" s="42">
        <v>18781</v>
      </c>
      <c r="G41" s="42">
        <v>16398.2</v>
      </c>
      <c r="H41" s="42">
        <v>24146.5</v>
      </c>
      <c r="I41" s="42">
        <v>26818.1</v>
      </c>
      <c r="J41" s="42">
        <v>23102.8</v>
      </c>
      <c r="K41" s="42">
        <v>6112.3</v>
      </c>
      <c r="L41" s="113">
        <v>0</v>
      </c>
      <c r="M41" s="42">
        <v>5820.2</v>
      </c>
      <c r="N41" s="113">
        <v>0</v>
      </c>
      <c r="O41" s="42">
        <v>58915.8</v>
      </c>
      <c r="P41" s="113">
        <v>0</v>
      </c>
      <c r="Q41" s="42">
        <v>69420.8</v>
      </c>
      <c r="R41" s="42">
        <v>15608.1</v>
      </c>
      <c r="S41" s="42">
        <v>1206.5</v>
      </c>
      <c r="T41" s="42">
        <v>13216.2</v>
      </c>
      <c r="U41" s="42">
        <v>14305.21</v>
      </c>
      <c r="V41" s="42">
        <v>6785.2</v>
      </c>
      <c r="W41" s="106">
        <f t="shared" si="1"/>
        <v>354181.71</v>
      </c>
      <c r="X41" s="114">
        <f>IF(Паспорт!P42&gt;0,Паспорт!P42,X40)</f>
        <v>35.05</v>
      </c>
      <c r="Y41" s="87"/>
      <c r="Z41" s="97"/>
    </row>
    <row r="42" spans="2:26" ht="15">
      <c r="B42" s="115">
        <v>28</v>
      </c>
      <c r="C42" s="42">
        <v>16391.3</v>
      </c>
      <c r="D42" s="42">
        <v>4101.6</v>
      </c>
      <c r="E42" s="42">
        <v>30579.2</v>
      </c>
      <c r="F42" s="42">
        <v>12658.2</v>
      </c>
      <c r="G42" s="42">
        <v>11853.5</v>
      </c>
      <c r="H42" s="42">
        <v>15932.8</v>
      </c>
      <c r="I42" s="42">
        <v>22806.7</v>
      </c>
      <c r="J42" s="42">
        <v>14796</v>
      </c>
      <c r="K42" s="42">
        <v>5195.7</v>
      </c>
      <c r="L42" s="113">
        <v>0</v>
      </c>
      <c r="M42" s="42">
        <v>5229.9</v>
      </c>
      <c r="N42" s="113">
        <v>0</v>
      </c>
      <c r="O42" s="42">
        <v>48742.1</v>
      </c>
      <c r="P42" s="113">
        <v>0</v>
      </c>
      <c r="Q42" s="42">
        <v>66372.9</v>
      </c>
      <c r="R42" s="42">
        <v>12951.7</v>
      </c>
      <c r="S42" s="42">
        <v>1078.2</v>
      </c>
      <c r="T42" s="42">
        <v>12006.2</v>
      </c>
      <c r="U42" s="42">
        <v>14352.54</v>
      </c>
      <c r="V42" s="42">
        <v>6578</v>
      </c>
      <c r="W42" s="106">
        <f t="shared" si="1"/>
        <v>301626.54</v>
      </c>
      <c r="X42" s="114">
        <f>IF(Паспорт!P43&gt;0,Паспорт!P43,X41)</f>
        <v>35.0051</v>
      </c>
      <c r="Y42" s="87"/>
      <c r="Z42" s="97"/>
    </row>
    <row r="43" spans="2:26" ht="15">
      <c r="B43" s="115">
        <v>29</v>
      </c>
      <c r="C43" s="42">
        <v>12165.4</v>
      </c>
      <c r="D43" s="42">
        <v>3221.4</v>
      </c>
      <c r="E43" s="42">
        <v>30396.7</v>
      </c>
      <c r="F43" s="42">
        <v>9646.6</v>
      </c>
      <c r="G43" s="42">
        <v>9219.3</v>
      </c>
      <c r="H43" s="42">
        <v>11926</v>
      </c>
      <c r="I43" s="42">
        <v>18480.8</v>
      </c>
      <c r="J43" s="42">
        <v>12299</v>
      </c>
      <c r="K43" s="42">
        <v>3984.7</v>
      </c>
      <c r="L43" s="113">
        <v>0</v>
      </c>
      <c r="M43" s="42">
        <v>4183.1</v>
      </c>
      <c r="N43" s="113">
        <v>0</v>
      </c>
      <c r="O43" s="42">
        <v>42481.2</v>
      </c>
      <c r="P43" s="113">
        <v>0</v>
      </c>
      <c r="Q43" s="42">
        <v>55006.4</v>
      </c>
      <c r="R43" s="42">
        <v>9052.3</v>
      </c>
      <c r="S43" s="42">
        <v>632.3</v>
      </c>
      <c r="T43" s="42">
        <v>8152.7</v>
      </c>
      <c r="U43" s="42">
        <v>12750.48</v>
      </c>
      <c r="V43" s="42">
        <v>5323</v>
      </c>
      <c r="W43" s="106">
        <f t="shared" si="1"/>
        <v>248921.38</v>
      </c>
      <c r="X43" s="114">
        <f>IF(Паспорт!P44&gt;0,Паспорт!P44,X42)</f>
        <v>34.97</v>
      </c>
      <c r="Y43" s="87"/>
      <c r="Z43" s="97"/>
    </row>
    <row r="44" spans="2:26" ht="15">
      <c r="B44" s="115">
        <v>30</v>
      </c>
      <c r="C44" s="42">
        <v>13338.2</v>
      </c>
      <c r="D44" s="42">
        <v>3710.4</v>
      </c>
      <c r="E44" s="42">
        <v>35980.8</v>
      </c>
      <c r="F44" s="42">
        <v>10321.9</v>
      </c>
      <c r="G44" s="42">
        <v>10147</v>
      </c>
      <c r="H44" s="42">
        <v>14292.8</v>
      </c>
      <c r="I44" s="42">
        <v>20187.4</v>
      </c>
      <c r="J44" s="42">
        <v>12992.5</v>
      </c>
      <c r="K44" s="42">
        <v>4404.1</v>
      </c>
      <c r="L44" s="113">
        <v>0</v>
      </c>
      <c r="M44" s="42">
        <v>5029.1</v>
      </c>
      <c r="N44" s="113">
        <v>0</v>
      </c>
      <c r="O44" s="42">
        <v>46050.2</v>
      </c>
      <c r="P44" s="113">
        <v>0</v>
      </c>
      <c r="Q44" s="42">
        <v>58717.5</v>
      </c>
      <c r="R44" s="42">
        <v>9841.6</v>
      </c>
      <c r="S44" s="42">
        <v>748.8</v>
      </c>
      <c r="T44" s="42">
        <v>9592.3</v>
      </c>
      <c r="U44" s="42">
        <v>15254.66</v>
      </c>
      <c r="V44" s="42">
        <v>5628.4</v>
      </c>
      <c r="W44" s="106">
        <f t="shared" si="1"/>
        <v>276237.66000000003</v>
      </c>
      <c r="X44" s="114">
        <f>IF(Паспорт!P45&gt;0,Паспорт!P45,X43)</f>
        <v>34.97</v>
      </c>
      <c r="Y44" s="87"/>
      <c r="Z44" s="97"/>
    </row>
    <row r="45" spans="2:26" ht="15"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06">
        <f t="shared" si="0"/>
        <v>0</v>
      </c>
      <c r="X45" s="114"/>
      <c r="Y45" s="88"/>
      <c r="Z45" s="97"/>
    </row>
    <row r="46" spans="2:27" ht="38.25">
      <c r="B46" s="107" t="s">
        <v>43</v>
      </c>
      <c r="C46" s="108">
        <f aca="true" t="shared" si="2" ref="C46:W46">SUM(C15:C45)</f>
        <v>559353.5</v>
      </c>
      <c r="D46" s="108">
        <f t="shared" si="2"/>
        <v>145201.1</v>
      </c>
      <c r="E46" s="108">
        <f t="shared" si="2"/>
        <v>1057258.4</v>
      </c>
      <c r="F46" s="108">
        <f t="shared" si="2"/>
        <v>536070.8000000002</v>
      </c>
      <c r="G46" s="108">
        <f t="shared" si="2"/>
        <v>445487.9000000001</v>
      </c>
      <c r="H46" s="108">
        <f t="shared" si="2"/>
        <v>597144.0000000002</v>
      </c>
      <c r="I46" s="108">
        <f t="shared" si="2"/>
        <v>673917.9999999998</v>
      </c>
      <c r="J46" s="108">
        <f t="shared" si="2"/>
        <v>556507.3999999999</v>
      </c>
      <c r="K46" s="108">
        <f t="shared" si="2"/>
        <v>170558.7</v>
      </c>
      <c r="L46" s="108">
        <f t="shared" si="2"/>
        <v>303589.50000000006</v>
      </c>
      <c r="M46" s="108">
        <f t="shared" si="2"/>
        <v>169632.90000000002</v>
      </c>
      <c r="N46" s="108">
        <f t="shared" si="2"/>
        <v>141693.30000000005</v>
      </c>
      <c r="O46" s="108">
        <f t="shared" si="2"/>
        <v>1643811.3000000003</v>
      </c>
      <c r="P46" s="108">
        <f t="shared" si="2"/>
        <v>1550051.9999999998</v>
      </c>
      <c r="Q46" s="108">
        <f t="shared" si="2"/>
        <v>740259.0000000001</v>
      </c>
      <c r="R46" s="108">
        <f t="shared" si="2"/>
        <v>400432.79999999993</v>
      </c>
      <c r="S46" s="108">
        <f t="shared" si="2"/>
        <v>29355.40000000001</v>
      </c>
      <c r="T46" s="108">
        <f t="shared" si="2"/>
        <v>350414.2</v>
      </c>
      <c r="U46" s="108">
        <f t="shared" si="2"/>
        <v>450576.87999999995</v>
      </c>
      <c r="V46" s="108">
        <f t="shared" si="2"/>
        <v>227703.2</v>
      </c>
      <c r="W46" s="109">
        <f t="shared" si="2"/>
        <v>10749020.280000003</v>
      </c>
      <c r="X46" s="110">
        <f>SUMPRODUCT(X15:X45,W15:W45)/SUM(W15:W45)</f>
        <v>34.76604649408605</v>
      </c>
      <c r="Y46" s="89"/>
      <c r="Z46" s="184"/>
      <c r="AA46" s="184"/>
    </row>
    <row r="47" spans="2:27" ht="13.5"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9"/>
      <c r="X47" s="120"/>
      <c r="Y47" s="89"/>
      <c r="Z47" s="98"/>
      <c r="AA47" s="98"/>
    </row>
    <row r="48" spans="2:27" ht="13.5"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9"/>
      <c r="X48" s="120"/>
      <c r="Y48" s="89"/>
      <c r="Z48" s="98"/>
      <c r="AA48" s="98"/>
    </row>
    <row r="50" spans="2:25" ht="12">
      <c r="B50" s="99"/>
      <c r="C50" s="91" t="s">
        <v>39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 t="s">
        <v>47</v>
      </c>
      <c r="V50" s="91"/>
      <c r="W50" s="91"/>
      <c r="X50" s="91"/>
      <c r="Y50" s="100"/>
    </row>
    <row r="51" spans="4:17" ht="12">
      <c r="D51" s="90" t="s">
        <v>40</v>
      </c>
      <c r="P51" s="101" t="s">
        <v>30</v>
      </c>
      <c r="Q51" s="101"/>
    </row>
    <row r="52" spans="16:17" ht="12">
      <c r="P52" s="101"/>
      <c r="Q52" s="101"/>
    </row>
    <row r="53" spans="3:25" ht="12">
      <c r="C53" s="91" t="s">
        <v>46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 t="s">
        <v>2</v>
      </c>
      <c r="P53" s="91" t="s">
        <v>38</v>
      </c>
      <c r="Q53" s="91"/>
      <c r="R53" s="91"/>
      <c r="S53" s="91"/>
      <c r="T53" s="91"/>
      <c r="U53" s="91" t="s">
        <v>48</v>
      </c>
      <c r="V53" s="91"/>
      <c r="W53" s="91"/>
      <c r="X53" s="91"/>
      <c r="Y53" s="102"/>
    </row>
    <row r="54" spans="4:16" ht="12">
      <c r="D54" s="90" t="s">
        <v>41</v>
      </c>
      <c r="P54" s="90" t="s">
        <v>30</v>
      </c>
    </row>
  </sheetData>
  <sheetProtection/>
  <mergeCells count="30">
    <mergeCell ref="L12:L14"/>
    <mergeCell ref="M12:M14"/>
    <mergeCell ref="V12:V14"/>
    <mergeCell ref="Z46:AA46"/>
    <mergeCell ref="P12:P14"/>
    <mergeCell ref="Q12:Q14"/>
    <mergeCell ref="R12:R14"/>
    <mergeCell ref="S12:S14"/>
    <mergeCell ref="T12:T14"/>
    <mergeCell ref="U12:U14"/>
    <mergeCell ref="C5:X5"/>
    <mergeCell ref="B6:X6"/>
    <mergeCell ref="B7:X7"/>
    <mergeCell ref="B8:X8"/>
    <mergeCell ref="N12:N14"/>
    <mergeCell ref="O12:O14"/>
    <mergeCell ref="D12:D14"/>
    <mergeCell ref="E12:E14"/>
    <mergeCell ref="F12:F14"/>
    <mergeCell ref="G12:G14"/>
    <mergeCell ref="B9:X9"/>
    <mergeCell ref="B11:B14"/>
    <mergeCell ref="C11:V11"/>
    <mergeCell ref="W11:W14"/>
    <mergeCell ref="X11:X14"/>
    <mergeCell ref="C12:C14"/>
    <mergeCell ref="H12:H14"/>
    <mergeCell ref="I12:I14"/>
    <mergeCell ref="J12:J14"/>
    <mergeCell ref="K12:K14"/>
  </mergeCells>
  <printOptions/>
  <pageMargins left="0.25" right="0.25" top="0.75" bottom="0.75" header="0.3" footer="0.3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workbookViewId="0" topLeftCell="A28">
      <selection activeCell="B45" sqref="B45"/>
    </sheetView>
  </sheetViews>
  <sheetFormatPr defaultColWidth="9.00390625" defaultRowHeight="12.75"/>
  <cols>
    <col min="1" max="1" width="6.625" style="0" customWidth="1"/>
    <col min="2" max="2" width="13.625" style="0" customWidth="1"/>
    <col min="3" max="3" width="11.00390625" style="0" customWidth="1"/>
    <col min="4" max="4" width="11.375" style="0" customWidth="1"/>
    <col min="5" max="5" width="11.125" style="0" customWidth="1"/>
    <col min="6" max="6" width="13.75390625" style="0" customWidth="1"/>
    <col min="7" max="7" width="14.25390625" style="0" customWidth="1"/>
    <col min="8" max="8" width="17.75390625" style="0" customWidth="1"/>
    <col min="9" max="9" width="9.125" style="6" customWidth="1"/>
  </cols>
  <sheetData>
    <row r="1" spans="2:7" ht="12.75">
      <c r="B1" s="44" t="s">
        <v>31</v>
      </c>
      <c r="C1" s="44"/>
      <c r="D1" s="44"/>
      <c r="E1" s="44"/>
      <c r="F1" s="86"/>
      <c r="G1" s="86"/>
    </row>
    <row r="2" spans="2:7" ht="12.75">
      <c r="B2" s="44" t="s">
        <v>32</v>
      </c>
      <c r="C2" s="44"/>
      <c r="D2" s="44"/>
      <c r="E2" s="44"/>
      <c r="F2" s="86"/>
      <c r="G2" s="86"/>
    </row>
    <row r="3" spans="2:8" ht="12.75">
      <c r="B3" s="45" t="s">
        <v>45</v>
      </c>
      <c r="C3" s="45"/>
      <c r="D3" s="45"/>
      <c r="E3" s="44"/>
      <c r="F3" s="3"/>
      <c r="G3" s="3"/>
      <c r="H3" s="3"/>
    </row>
    <row r="4" spans="2:8" ht="12.75">
      <c r="B4" s="44"/>
      <c r="C4" s="44"/>
      <c r="D4" s="44"/>
      <c r="E4" s="44"/>
      <c r="F4" s="3"/>
      <c r="G4" s="3"/>
      <c r="H4" s="3"/>
    </row>
    <row r="5" spans="2:8" ht="15">
      <c r="B5" s="141" t="s">
        <v>37</v>
      </c>
      <c r="C5" s="141"/>
      <c r="D5" s="141"/>
      <c r="E5" s="141"/>
      <c r="F5" s="141"/>
      <c r="G5" s="141"/>
      <c r="H5" s="141"/>
    </row>
    <row r="6" spans="2:8" ht="18" customHeight="1">
      <c r="B6" s="157" t="s">
        <v>85</v>
      </c>
      <c r="C6" s="157"/>
      <c r="D6" s="157"/>
      <c r="E6" s="157"/>
      <c r="F6" s="157"/>
      <c r="G6" s="157"/>
      <c r="H6" s="157"/>
    </row>
    <row r="7" spans="2:8" ht="18" customHeight="1">
      <c r="B7" s="157" t="s">
        <v>92</v>
      </c>
      <c r="C7" s="157"/>
      <c r="D7" s="157"/>
      <c r="E7" s="157"/>
      <c r="F7" s="157"/>
      <c r="G7" s="157"/>
      <c r="H7" s="157"/>
    </row>
    <row r="8" spans="2:8" ht="18" customHeight="1" hidden="1">
      <c r="B8" s="78"/>
      <c r="C8" s="78"/>
      <c r="D8" s="78"/>
      <c r="E8" s="78"/>
      <c r="F8" s="78"/>
      <c r="G8" s="78"/>
      <c r="H8" s="22"/>
    </row>
    <row r="9" spans="2:8" ht="18" customHeight="1">
      <c r="B9" s="158" t="s">
        <v>86</v>
      </c>
      <c r="C9" s="158"/>
      <c r="D9" s="158"/>
      <c r="E9" s="158"/>
      <c r="F9" s="158"/>
      <c r="G9" s="158"/>
      <c r="H9" s="158"/>
    </row>
    <row r="10" spans="2:8" ht="11.25" customHeight="1">
      <c r="B10" s="19"/>
      <c r="C10" s="20"/>
      <c r="D10" s="20"/>
      <c r="E10" s="20"/>
      <c r="F10" s="20"/>
      <c r="G10" s="20"/>
      <c r="H10" s="24"/>
    </row>
    <row r="11" spans="2:9" ht="30" customHeight="1">
      <c r="B11" s="136" t="s">
        <v>27</v>
      </c>
      <c r="C11" s="151" t="s">
        <v>42</v>
      </c>
      <c r="D11" s="152"/>
      <c r="E11" s="152"/>
      <c r="F11" s="159" t="s">
        <v>43</v>
      </c>
      <c r="G11" s="160" t="s">
        <v>44</v>
      </c>
      <c r="H11" s="25"/>
      <c r="I11"/>
    </row>
    <row r="12" spans="2:9" ht="48.75" customHeight="1">
      <c r="B12" s="137"/>
      <c r="C12" s="139" t="s">
        <v>87</v>
      </c>
      <c r="D12" s="140" t="s">
        <v>88</v>
      </c>
      <c r="E12" s="140" t="s">
        <v>89</v>
      </c>
      <c r="F12" s="159"/>
      <c r="G12" s="161"/>
      <c r="H12" s="25"/>
      <c r="I12"/>
    </row>
    <row r="13" spans="2:9" ht="15.75" customHeight="1">
      <c r="B13" s="137"/>
      <c r="C13" s="139"/>
      <c r="D13" s="140"/>
      <c r="E13" s="140"/>
      <c r="F13" s="159"/>
      <c r="G13" s="161"/>
      <c r="H13" s="25"/>
      <c r="I13"/>
    </row>
    <row r="14" spans="2:9" ht="30" customHeight="1">
      <c r="B14" s="148"/>
      <c r="C14" s="139"/>
      <c r="D14" s="140"/>
      <c r="E14" s="140"/>
      <c r="F14" s="159"/>
      <c r="G14" s="162"/>
      <c r="H14" s="25"/>
      <c r="I14"/>
    </row>
    <row r="15" spans="2:10" ht="15.75" customHeight="1">
      <c r="B15" s="17">
        <v>1</v>
      </c>
      <c r="C15" s="42">
        <v>9983.6</v>
      </c>
      <c r="D15" s="42">
        <v>13270.8</v>
      </c>
      <c r="E15" s="42">
        <v>5479.9</v>
      </c>
      <c r="F15" s="72">
        <f aca="true" t="shared" si="0" ref="F15:F45">SUM(C15:E15)</f>
        <v>28734.300000000003</v>
      </c>
      <c r="G15" s="73">
        <v>34.66</v>
      </c>
      <c r="H15" s="26"/>
      <c r="I15" s="125"/>
      <c r="J15" s="125"/>
    </row>
    <row r="16" spans="2:10" ht="15.75">
      <c r="B16" s="17">
        <v>2</v>
      </c>
      <c r="C16" s="42">
        <v>11939.5</v>
      </c>
      <c r="D16" s="42">
        <v>16234.4</v>
      </c>
      <c r="E16" s="42">
        <v>7106.1</v>
      </c>
      <c r="F16" s="72">
        <f t="shared" si="0"/>
        <v>35280</v>
      </c>
      <c r="G16" s="73">
        <f>IF(Паспорт!P17&gt;0,Паспорт!P17,G15)</f>
        <v>34.84</v>
      </c>
      <c r="H16" s="26"/>
      <c r="I16" s="125"/>
      <c r="J16" s="125"/>
    </row>
    <row r="17" spans="2:10" ht="15.75">
      <c r="B17" s="17">
        <v>3</v>
      </c>
      <c r="C17" s="42">
        <v>11860.9</v>
      </c>
      <c r="D17" s="42">
        <v>15382.6</v>
      </c>
      <c r="E17" s="42">
        <v>6599.9</v>
      </c>
      <c r="F17" s="72">
        <f t="shared" si="0"/>
        <v>33843.4</v>
      </c>
      <c r="G17" s="73">
        <f>IF(Паспорт!P18&gt;0,Паспорт!P18,G16)</f>
        <v>34.84</v>
      </c>
      <c r="H17" s="26"/>
      <c r="I17" s="125"/>
      <c r="J17" s="125"/>
    </row>
    <row r="18" spans="2:10" ht="15.75">
      <c r="B18" s="17">
        <v>4</v>
      </c>
      <c r="C18" s="42">
        <v>10364.1</v>
      </c>
      <c r="D18" s="42">
        <v>14265.1</v>
      </c>
      <c r="E18" s="42">
        <v>6048.2</v>
      </c>
      <c r="F18" s="72">
        <f t="shared" si="0"/>
        <v>30677.4</v>
      </c>
      <c r="G18" s="73">
        <f>IF(Паспорт!P19&gt;0,Паспорт!P19,G17)</f>
        <v>34.59</v>
      </c>
      <c r="H18" s="26"/>
      <c r="I18" s="125"/>
      <c r="J18" s="125"/>
    </row>
    <row r="19" spans="2:10" ht="15.75">
      <c r="B19" s="17">
        <v>5</v>
      </c>
      <c r="C19" s="42">
        <v>8777.2</v>
      </c>
      <c r="D19" s="42">
        <v>11824.6</v>
      </c>
      <c r="E19" s="42">
        <v>4906.8</v>
      </c>
      <c r="F19" s="72">
        <f t="shared" si="0"/>
        <v>25508.600000000002</v>
      </c>
      <c r="G19" s="73">
        <f>IF(Паспорт!P20&gt;0,Паспорт!P20,G18)</f>
        <v>34.6</v>
      </c>
      <c r="H19" s="26"/>
      <c r="I19" s="125"/>
      <c r="J19" s="125"/>
    </row>
    <row r="20" spans="2:10" ht="15.75" customHeight="1">
      <c r="B20" s="17">
        <v>6</v>
      </c>
      <c r="C20" s="42">
        <v>7782.8</v>
      </c>
      <c r="D20" s="42">
        <v>10845.8</v>
      </c>
      <c r="E20" s="42">
        <v>4609.4</v>
      </c>
      <c r="F20" s="72">
        <f t="shared" si="0"/>
        <v>23238</v>
      </c>
      <c r="G20" s="73">
        <f>IF(Паспорт!P21&gt;0,Паспорт!P21,G19)</f>
        <v>34.5</v>
      </c>
      <c r="H20" s="26"/>
      <c r="I20" s="125"/>
      <c r="J20" s="125"/>
    </row>
    <row r="21" spans="2:10" ht="15.75">
      <c r="B21" s="17">
        <v>7</v>
      </c>
      <c r="C21" s="42">
        <v>6406</v>
      </c>
      <c r="D21" s="42">
        <v>8925.5</v>
      </c>
      <c r="E21" s="42">
        <v>3551.6</v>
      </c>
      <c r="F21" s="72">
        <f t="shared" si="0"/>
        <v>18883.1</v>
      </c>
      <c r="G21" s="73">
        <f>IF(Паспорт!P22&gt;0,Паспорт!P22,G20)</f>
        <v>34.71</v>
      </c>
      <c r="H21" s="26"/>
      <c r="I21" s="125"/>
      <c r="J21" s="125"/>
    </row>
    <row r="22" spans="2:10" ht="15.75">
      <c r="B22" s="17">
        <v>8</v>
      </c>
      <c r="C22" s="42">
        <v>4692.1</v>
      </c>
      <c r="D22" s="42">
        <v>6706.6</v>
      </c>
      <c r="E22" s="42">
        <v>2663.8</v>
      </c>
      <c r="F22" s="72">
        <f t="shared" si="0"/>
        <v>14062.5</v>
      </c>
      <c r="G22" s="73">
        <f>IF(Паспорт!P23&gt;0,Паспорт!P23,G21)</f>
        <v>34.44</v>
      </c>
      <c r="H22" s="26"/>
      <c r="I22" s="125"/>
      <c r="J22" s="125"/>
    </row>
    <row r="23" spans="2:9" ht="15" customHeight="1">
      <c r="B23" s="17">
        <v>9</v>
      </c>
      <c r="C23" s="42">
        <v>4008.4</v>
      </c>
      <c r="D23" s="42">
        <v>5817.5</v>
      </c>
      <c r="E23" s="42">
        <v>2217.7</v>
      </c>
      <c r="F23" s="72">
        <f t="shared" si="0"/>
        <v>12043.599999999999</v>
      </c>
      <c r="G23" s="73">
        <f>IF(Паспорт!P24&gt;0,Паспорт!P24,G22)</f>
        <v>34.44</v>
      </c>
      <c r="H23" s="26"/>
      <c r="I23" s="31"/>
    </row>
    <row r="24" spans="2:9" ht="15.75">
      <c r="B24" s="17">
        <v>10</v>
      </c>
      <c r="C24" s="42">
        <v>3854.3</v>
      </c>
      <c r="D24" s="42">
        <v>5588.6</v>
      </c>
      <c r="E24" s="42">
        <v>2268.2</v>
      </c>
      <c r="F24" s="72">
        <f t="shared" si="0"/>
        <v>11711.100000000002</v>
      </c>
      <c r="G24" s="73">
        <f>IF(Паспорт!P25&gt;0,Паспорт!P25,G23)</f>
        <v>34.44</v>
      </c>
      <c r="H24" s="26"/>
      <c r="I24" s="31"/>
    </row>
    <row r="25" spans="2:9" ht="15.75">
      <c r="B25" s="17">
        <v>11</v>
      </c>
      <c r="C25" s="42">
        <v>2851.6</v>
      </c>
      <c r="D25" s="42">
        <v>4495.2</v>
      </c>
      <c r="E25" s="42">
        <v>1710.2</v>
      </c>
      <c r="F25" s="72">
        <f t="shared" si="0"/>
        <v>9057</v>
      </c>
      <c r="G25" s="73">
        <f>IF(Паспорт!P26&gt;0,Паспорт!P26,G24)</f>
        <v>34.48</v>
      </c>
      <c r="H25" s="26"/>
      <c r="I25" s="31"/>
    </row>
    <row r="26" spans="2:9" ht="15.75">
      <c r="B26" s="17">
        <v>12</v>
      </c>
      <c r="C26" s="42">
        <v>2605.4</v>
      </c>
      <c r="D26" s="42">
        <v>5718.2</v>
      </c>
      <c r="E26" s="42">
        <v>229.5</v>
      </c>
      <c r="F26" s="72">
        <f t="shared" si="0"/>
        <v>8553.1</v>
      </c>
      <c r="G26" s="73">
        <f>IF(Паспорт!P27&gt;0,Паспорт!P27,G25)</f>
        <v>34.61</v>
      </c>
      <c r="H26" s="26"/>
      <c r="I26" s="31"/>
    </row>
    <row r="27" spans="2:9" ht="15.75">
      <c r="B27" s="17">
        <v>13</v>
      </c>
      <c r="C27" s="42">
        <v>2926.1</v>
      </c>
      <c r="D27" s="42">
        <v>5615.7</v>
      </c>
      <c r="E27" s="42">
        <v>0</v>
      </c>
      <c r="F27" s="72">
        <f t="shared" si="0"/>
        <v>8541.8</v>
      </c>
      <c r="G27" s="73">
        <f>IF(Паспорт!P28&gt;0,Паспорт!P28,G26)</f>
        <v>34.42</v>
      </c>
      <c r="H27" s="26"/>
      <c r="I27" s="31"/>
    </row>
    <row r="28" spans="2:9" ht="15.75">
      <c r="B28" s="17">
        <v>14</v>
      </c>
      <c r="C28" s="42">
        <v>3399.8</v>
      </c>
      <c r="D28" s="42">
        <v>6979.8</v>
      </c>
      <c r="E28" s="42">
        <v>0</v>
      </c>
      <c r="F28" s="72">
        <f t="shared" si="0"/>
        <v>10379.6</v>
      </c>
      <c r="G28" s="73">
        <f>IF(Паспорт!P29&gt;0,Паспорт!P29,G27)</f>
        <v>34.43</v>
      </c>
      <c r="H28" s="26"/>
      <c r="I28" s="31"/>
    </row>
    <row r="29" spans="2:9" ht="15.75">
      <c r="B29" s="17">
        <v>15</v>
      </c>
      <c r="C29" s="42">
        <v>2925.2</v>
      </c>
      <c r="D29" s="42">
        <v>9712.3</v>
      </c>
      <c r="E29" s="42">
        <v>0</v>
      </c>
      <c r="F29" s="72">
        <f t="shared" si="0"/>
        <v>12637.5</v>
      </c>
      <c r="G29" s="73">
        <f>IF(Паспорт!P30&gt;0,Паспорт!P30,G28)</f>
        <v>34.42</v>
      </c>
      <c r="H29" s="26"/>
      <c r="I29" s="31"/>
    </row>
    <row r="30" spans="2:9" ht="15.75">
      <c r="B30" s="18">
        <v>16</v>
      </c>
      <c r="C30" s="42">
        <v>5698.6</v>
      </c>
      <c r="D30" s="42">
        <v>8866.4</v>
      </c>
      <c r="E30" s="42">
        <v>0</v>
      </c>
      <c r="F30" s="72">
        <f t="shared" si="0"/>
        <v>14565</v>
      </c>
      <c r="G30" s="73">
        <f>IF(Паспорт!P31&gt;0,Паспорт!P31,G29)</f>
        <v>34.42</v>
      </c>
      <c r="H30" s="26"/>
      <c r="I30" s="31"/>
    </row>
    <row r="31" spans="2:9" ht="15.75">
      <c r="B31" s="18">
        <v>17</v>
      </c>
      <c r="C31" s="42">
        <v>3854</v>
      </c>
      <c r="D31" s="42">
        <v>7122.6</v>
      </c>
      <c r="E31" s="42">
        <v>0</v>
      </c>
      <c r="F31" s="72">
        <f t="shared" si="0"/>
        <v>10976.6</v>
      </c>
      <c r="G31" s="73">
        <f>IF(Паспорт!P32&gt;0,Паспорт!P32,G30)</f>
        <v>34.42</v>
      </c>
      <c r="H31" s="26"/>
      <c r="I31" s="31"/>
    </row>
    <row r="32" spans="2:9" ht="15.75">
      <c r="B32" s="18">
        <v>18</v>
      </c>
      <c r="C32" s="42">
        <v>3023.6</v>
      </c>
      <c r="D32" s="42">
        <v>5728.4</v>
      </c>
      <c r="E32" s="42">
        <v>0</v>
      </c>
      <c r="F32" s="72">
        <f t="shared" si="0"/>
        <v>8752</v>
      </c>
      <c r="G32" s="73">
        <f>IF(Паспорт!P33&gt;0,Паспорт!P33,G31)</f>
        <v>34.35</v>
      </c>
      <c r="H32" s="26"/>
      <c r="I32" s="31"/>
    </row>
    <row r="33" spans="2:9" ht="15.75">
      <c r="B33" s="18">
        <v>19</v>
      </c>
      <c r="C33" s="42">
        <v>2925.6</v>
      </c>
      <c r="D33" s="42">
        <v>5599</v>
      </c>
      <c r="E33" s="42">
        <v>0</v>
      </c>
      <c r="F33" s="72">
        <f t="shared" si="0"/>
        <v>8524.6</v>
      </c>
      <c r="G33" s="73">
        <f>IF(Паспорт!P34&gt;0,Паспорт!P34,G32)</f>
        <v>35.02</v>
      </c>
      <c r="H33" s="26"/>
      <c r="I33" s="31"/>
    </row>
    <row r="34" spans="2:9" ht="15.75">
      <c r="B34" s="18">
        <v>20</v>
      </c>
      <c r="C34" s="42">
        <v>4955.8</v>
      </c>
      <c r="D34" s="42">
        <v>10573.9</v>
      </c>
      <c r="E34" s="42">
        <v>0</v>
      </c>
      <c r="F34" s="72">
        <f t="shared" si="0"/>
        <v>15529.7</v>
      </c>
      <c r="G34" s="73">
        <f>IF(Паспорт!P35&gt;0,Паспорт!P35,G33)</f>
        <v>34.73</v>
      </c>
      <c r="H34" s="26"/>
      <c r="I34" s="31"/>
    </row>
    <row r="35" spans="2:9" ht="15.75">
      <c r="B35" s="18">
        <v>21</v>
      </c>
      <c r="C35" s="42">
        <v>7531.8</v>
      </c>
      <c r="D35" s="42">
        <v>13544.2</v>
      </c>
      <c r="E35" s="42">
        <v>0</v>
      </c>
      <c r="F35" s="72">
        <f t="shared" si="0"/>
        <v>21076</v>
      </c>
      <c r="G35" s="73">
        <f>IF(Паспорт!P36&gt;0,Паспорт!P36,G34)</f>
        <v>34.97</v>
      </c>
      <c r="H35" s="26"/>
      <c r="I35" s="31"/>
    </row>
    <row r="36" spans="2:9" ht="15.75">
      <c r="B36" s="18">
        <v>22</v>
      </c>
      <c r="C36" s="42">
        <v>6971.9</v>
      </c>
      <c r="D36" s="42">
        <v>12578.6</v>
      </c>
      <c r="E36" s="42">
        <v>0</v>
      </c>
      <c r="F36" s="72">
        <f t="shared" si="0"/>
        <v>19550.5</v>
      </c>
      <c r="G36" s="73">
        <f>IF(Паспорт!P37&gt;0,Паспорт!P37,G35)</f>
        <v>35.4</v>
      </c>
      <c r="H36" s="26"/>
      <c r="I36" s="31"/>
    </row>
    <row r="37" spans="2:9" ht="15.75">
      <c r="B37" s="18">
        <v>23</v>
      </c>
      <c r="C37" s="42">
        <v>4924.8</v>
      </c>
      <c r="D37" s="42">
        <v>9220.6</v>
      </c>
      <c r="E37" s="42">
        <v>0</v>
      </c>
      <c r="F37" s="72">
        <f t="shared" si="0"/>
        <v>14145.400000000001</v>
      </c>
      <c r="G37" s="73">
        <f>IF(Паспорт!P38&gt;0,Паспорт!P38,G36)</f>
        <v>35.4</v>
      </c>
      <c r="H37" s="26"/>
      <c r="I37" s="31"/>
    </row>
    <row r="38" spans="2:9" ht="15.75">
      <c r="B38" s="18">
        <v>24</v>
      </c>
      <c r="C38" s="42">
        <v>4900.9</v>
      </c>
      <c r="D38" s="42">
        <v>9224.7</v>
      </c>
      <c r="E38" s="42">
        <v>0</v>
      </c>
      <c r="F38" s="72">
        <f t="shared" si="0"/>
        <v>14125.6</v>
      </c>
      <c r="G38" s="73">
        <f>IF(Паспорт!P39&gt;0,Паспорт!P39,G37)</f>
        <v>35.4</v>
      </c>
      <c r="H38" s="26"/>
      <c r="I38" s="31"/>
    </row>
    <row r="39" spans="2:9" ht="15.75">
      <c r="B39" s="18">
        <v>25</v>
      </c>
      <c r="C39" s="42">
        <v>4969.3</v>
      </c>
      <c r="D39" s="42">
        <v>8174.7</v>
      </c>
      <c r="E39" s="42">
        <v>0</v>
      </c>
      <c r="F39" s="72">
        <f t="shared" si="0"/>
        <v>13144</v>
      </c>
      <c r="G39" s="73">
        <f>IF(Паспорт!P40&gt;0,Паспорт!P40,G38)</f>
        <v>35.04</v>
      </c>
      <c r="H39" s="26"/>
      <c r="I39" s="31"/>
    </row>
    <row r="40" spans="2:9" ht="15.75">
      <c r="B40" s="18">
        <v>26</v>
      </c>
      <c r="C40" s="42">
        <v>4695.9</v>
      </c>
      <c r="D40" s="42">
        <v>8744.1</v>
      </c>
      <c r="E40" s="42">
        <v>0</v>
      </c>
      <c r="F40" s="72">
        <f t="shared" si="0"/>
        <v>13440</v>
      </c>
      <c r="G40" s="73">
        <f>IF(Паспорт!P41&gt;0,Паспорт!P41,G39)</f>
        <v>35.06</v>
      </c>
      <c r="H40" s="26"/>
      <c r="I40" s="31"/>
    </row>
    <row r="41" spans="2:9" ht="15.75">
      <c r="B41" s="18">
        <v>27</v>
      </c>
      <c r="C41" s="42">
        <v>5898.2</v>
      </c>
      <c r="D41" s="42">
        <v>12315</v>
      </c>
      <c r="E41" s="42">
        <v>0</v>
      </c>
      <c r="F41" s="72">
        <f t="shared" si="0"/>
        <v>18213.2</v>
      </c>
      <c r="G41" s="73">
        <f>IF(Паспорт!P42&gt;0,Паспорт!P42,G40)</f>
        <v>35.05</v>
      </c>
      <c r="H41" s="26"/>
      <c r="I41" s="31"/>
    </row>
    <row r="42" spans="2:9" ht="15.75">
      <c r="B42" s="18">
        <v>28</v>
      </c>
      <c r="C42" s="42">
        <v>5574.9</v>
      </c>
      <c r="D42" s="42">
        <v>9752.5</v>
      </c>
      <c r="E42" s="42">
        <v>0</v>
      </c>
      <c r="F42" s="72">
        <f t="shared" si="0"/>
        <v>15327.4</v>
      </c>
      <c r="G42" s="73">
        <f>IF(Паспорт!P43&gt;0,Паспорт!P43,G41)</f>
        <v>35.0051</v>
      </c>
      <c r="H42" s="26"/>
      <c r="I42" s="31"/>
    </row>
    <row r="43" spans="2:9" ht="12.75" customHeight="1">
      <c r="B43" s="18">
        <v>29</v>
      </c>
      <c r="C43" s="42">
        <v>4436</v>
      </c>
      <c r="D43" s="42">
        <v>7421.4</v>
      </c>
      <c r="E43" s="42">
        <v>0</v>
      </c>
      <c r="F43" s="72">
        <f t="shared" si="0"/>
        <v>11857.4</v>
      </c>
      <c r="G43" s="73">
        <f>IF(Паспорт!P44&gt;0,Паспорт!P44,G42)</f>
        <v>34.97</v>
      </c>
      <c r="H43" s="26"/>
      <c r="I43" s="31"/>
    </row>
    <row r="44" spans="2:9" ht="12.75" customHeight="1">
      <c r="B44" s="18">
        <v>30</v>
      </c>
      <c r="C44" s="42">
        <v>5212.3</v>
      </c>
      <c r="D44" s="42">
        <v>8969.2</v>
      </c>
      <c r="E44" s="42">
        <v>0</v>
      </c>
      <c r="F44" s="72">
        <f t="shared" si="0"/>
        <v>14181.5</v>
      </c>
      <c r="G44" s="73">
        <f>IF(Паспорт!P45&gt;0,Паспорт!P45,G43)</f>
        <v>34.97</v>
      </c>
      <c r="H44" s="26"/>
      <c r="I44" s="31"/>
    </row>
    <row r="45" spans="2:9" ht="12.75" customHeight="1">
      <c r="B45" s="18"/>
      <c r="C45" s="103"/>
      <c r="D45" s="103"/>
      <c r="E45" s="103"/>
      <c r="F45" s="72">
        <f t="shared" si="0"/>
        <v>0</v>
      </c>
      <c r="G45" s="73"/>
      <c r="H45" s="30"/>
      <c r="I45" s="31"/>
    </row>
    <row r="46" spans="2:10" ht="48.75" customHeight="1">
      <c r="B46" s="18" t="s">
        <v>43</v>
      </c>
      <c r="C46" s="77">
        <f>SUM(C15:C45)</f>
        <v>169950.6</v>
      </c>
      <c r="D46" s="77">
        <f>SUM(D15:D45)</f>
        <v>279218.00000000006</v>
      </c>
      <c r="E46" s="77">
        <f>SUM(E15:E45)</f>
        <v>47391.299999999996</v>
      </c>
      <c r="F46" s="74">
        <f>SUM(F15:F45)</f>
        <v>496559.9</v>
      </c>
      <c r="G46" s="75">
        <f>SUMPRODUCT(G15:G45,F15:F45)/SUM(F15:F45)</f>
        <v>34.77320291417007</v>
      </c>
      <c r="H46" s="29"/>
      <c r="I46" s="154"/>
      <c r="J46" s="154"/>
    </row>
    <row r="47" spans="2:10" ht="19.5" customHeight="1">
      <c r="B47" s="121"/>
      <c r="C47" s="122"/>
      <c r="D47" s="122"/>
      <c r="E47" s="122"/>
      <c r="F47" s="123"/>
      <c r="G47" s="124"/>
      <c r="H47" s="29"/>
      <c r="I47" s="43"/>
      <c r="J47" s="43"/>
    </row>
    <row r="48" spans="3:9" ht="12.75">
      <c r="C48" s="185"/>
      <c r="D48" s="185"/>
      <c r="E48" s="185"/>
      <c r="F48" s="185"/>
      <c r="G48" s="185"/>
      <c r="H48" s="28"/>
      <c r="I48"/>
    </row>
    <row r="49" spans="1:10" ht="15">
      <c r="A49" s="13" t="s">
        <v>39</v>
      </c>
      <c r="B49" s="13"/>
      <c r="C49" s="14"/>
      <c r="D49" s="14"/>
      <c r="E49" s="14"/>
      <c r="F49" s="81" t="s">
        <v>60</v>
      </c>
      <c r="G49" s="81"/>
      <c r="H49" s="80"/>
      <c r="I49" s="80"/>
      <c r="J49" s="85"/>
    </row>
    <row r="50" spans="1:10" ht="12.75">
      <c r="A50" s="1"/>
      <c r="B50" s="1" t="s">
        <v>40</v>
      </c>
      <c r="F50" s="82" t="s">
        <v>61</v>
      </c>
      <c r="G50" s="82"/>
      <c r="H50" s="83" t="s">
        <v>0</v>
      </c>
      <c r="I50" s="84" t="s">
        <v>17</v>
      </c>
      <c r="J50" s="2"/>
    </row>
    <row r="51" spans="1:10" ht="12.75">
      <c r="A51" s="1"/>
      <c r="B51" s="1"/>
      <c r="F51" s="82"/>
      <c r="G51" s="82"/>
      <c r="H51" s="83"/>
      <c r="I51" s="84"/>
      <c r="J51" s="2"/>
    </row>
    <row r="52" spans="1:10" ht="15">
      <c r="A52" s="13" t="s">
        <v>46</v>
      </c>
      <c r="B52" s="13"/>
      <c r="C52" s="14"/>
      <c r="D52" s="14"/>
      <c r="E52" s="14"/>
      <c r="F52" s="81" t="s">
        <v>48</v>
      </c>
      <c r="G52" s="14"/>
      <c r="H52" s="14"/>
      <c r="I52" s="14"/>
      <c r="J52" s="14"/>
    </row>
    <row r="53" spans="1:10" ht="18" customHeight="1">
      <c r="A53" s="1"/>
      <c r="B53" s="1" t="s">
        <v>41</v>
      </c>
      <c r="F53" s="82" t="s">
        <v>61</v>
      </c>
      <c r="H53" s="83" t="s">
        <v>0</v>
      </c>
      <c r="I53" s="84" t="s">
        <v>17</v>
      </c>
      <c r="J53" s="2"/>
    </row>
    <row r="54" spans="3:8" ht="12.75">
      <c r="C54" s="1"/>
      <c r="D54" s="1"/>
      <c r="H54" s="2"/>
    </row>
  </sheetData>
  <sheetProtection/>
  <mergeCells count="13">
    <mergeCell ref="B5:H5"/>
    <mergeCell ref="B6:H6"/>
    <mergeCell ref="B7:H7"/>
    <mergeCell ref="B11:B14"/>
    <mergeCell ref="C11:E11"/>
    <mergeCell ref="F11:F14"/>
    <mergeCell ref="G11:G14"/>
    <mergeCell ref="C12:C14"/>
    <mergeCell ref="D12:D14"/>
    <mergeCell ref="E12:E14"/>
    <mergeCell ref="I46:J46"/>
    <mergeCell ref="C48:G48"/>
    <mergeCell ref="B9:H9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Шеремет Вера Леонидовна</cp:lastModifiedBy>
  <cp:lastPrinted>2016-07-01T06:01:52Z</cp:lastPrinted>
  <dcterms:created xsi:type="dcterms:W3CDTF">2010-01-29T08:37:16Z</dcterms:created>
  <dcterms:modified xsi:type="dcterms:W3CDTF">2016-08-02T09:20:00Z</dcterms:modified>
  <cp:category/>
  <cp:version/>
  <cp:contentType/>
  <cp:contentStatus/>
</cp:coreProperties>
</file>