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 город" sheetId="2" r:id="rId2"/>
    <sheet name="Додаток обл. " sheetId="3" r:id="rId3"/>
  </sheets>
  <definedNames>
    <definedName name="_Hlk21234135" localSheetId="1">'Додаток город'!$C$17</definedName>
    <definedName name="_Hlk21234135" localSheetId="0">'Паспорт'!$C$18</definedName>
    <definedName name="OLE_LINK2" localSheetId="1">'Додаток город'!#REF!</definedName>
    <definedName name="OLE_LINK2" localSheetId="0">'Паспорт'!$Y$13</definedName>
    <definedName name="OLE_LINK3" localSheetId="1">'Додаток город'!#REF!</definedName>
    <definedName name="OLE_LINK3" localSheetId="0">'Паспорт'!#REF!</definedName>
    <definedName name="OLE_LINK5" localSheetId="1">'Додаток город'!#REF!</definedName>
    <definedName name="OLE_LINK5" localSheetId="0">'Паспорт'!#REF!</definedName>
    <definedName name="_xlnm.Print_Area" localSheetId="1">'Додаток город'!$A$1:$G$54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<sst xmlns="http://schemas.openxmlformats.org/spreadsheetml/2006/main" count="107" uniqueCount="72">
  <si>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</si>
  <si>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</si>
  <si>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</si>
  <si>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</si>
  <si>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</si>
  <si>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</si>
  <si>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</si>
  <si>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</si>
  <si>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</si>
  <si>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</si>
  <si>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</si>
  <si>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</si>
  <si>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</si>
  <si>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</si>
  <si>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</si>
  <si>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</si>
  <si>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</si>
  <si>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</si>
  <si>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</si>
  <si>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</si>
  <si>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</si>
  <si>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</si>
  <si>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</si>
  <si>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</si>
  <si>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</si>
  <si>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</si>
  <si>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</si>
  <si>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</si>
  <si>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</si>
  <si>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</si>
  <si>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</si>
  <si>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</si>
  <si>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</si>
  <si>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</si>
  <si>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</si>
  <si>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</si>
  <si>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</si>
  <si>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</si>
  <si>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</si>
  <si>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</si>
  <si>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</si>
  <si>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</si>
  <si>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</si>
  <si>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 xml:space="preserve">Дніпропетровський ПМ Запорізького ЛВУМГ </t>
  </si>
  <si>
    <t>М.В.Коломоєць</t>
  </si>
  <si>
    <t>ГРС №9а м. Дніпропетровськ</t>
  </si>
  <si>
    <t xml:space="preserve">          переданого Запорізьким ЛВУМГ  та прийнятого ПАТ "Дніпрогаз" по ГРС №9а м. Дніпропетровськ, </t>
  </si>
  <si>
    <t xml:space="preserve"> з газопроводу   Перещепино-Дніпропетровськ  за період з   01.04.2016   по   30.04.2016 </t>
  </si>
  <si>
    <t>Дереновський О.Б.</t>
  </si>
  <si>
    <t xml:space="preserve">  прізвище</t>
  </si>
  <si>
    <t>Начальник служби ГВ та М</t>
  </si>
  <si>
    <t xml:space="preserve">Краснопільський п/м Запорізьке ЛВУМГ </t>
  </si>
  <si>
    <t>Свідоцтво про атестацію № ПЧ 07-0/1548-2015 дійсне до  10.06.2018р.</t>
  </si>
  <si>
    <t>Теплота згоряння ниижа,      (за поточну добу та середньозважене значення за місяць) МДж/м3</t>
  </si>
  <si>
    <t xml:space="preserve">          переданого Запорізьким ЛВУМГ  та прийнятого ПАТ "Дніпропетровськгаз" по ГРС №2 м. Новомосковськ, </t>
  </si>
  <si>
    <t>Теплота згоряння ниижа, (за поточну добу та середньозважене значення за місяць) МДж/м3</t>
  </si>
  <si>
    <t>ГРС №2 м. Новомосковськ</t>
  </si>
  <si>
    <t>ГРС с. Губініха</t>
  </si>
  <si>
    <t>ГРС с. Спаське</t>
  </si>
  <si>
    <t>ГРС с. Мар'янівка</t>
  </si>
  <si>
    <t>ГРС с. Гвардійський</t>
  </si>
  <si>
    <t>ГРС с. Голубівка (Видвиженець)</t>
  </si>
  <si>
    <t>ГРС с. Казначеєвка</t>
  </si>
  <si>
    <t>Інженер провідний дільниці служби ГВ та М</t>
  </si>
  <si>
    <t xml:space="preserve"> переданого Запорізьким ЛВУМГ  та прийнятого ПАТ "Дніпрогаз", ПАТ " Дніпропетровськгаз"  по ГРС №9а м. Дніпропетровськ, по ГРС №2 м. Новомосковськ, </t>
  </si>
  <si>
    <t>ГРС с. Губініха, ГРС с. Спаське, ГРС с. Мар'янівка, ГРС с. Гвардійський, ГРС с. Голубівка (Видвиженець), ГРС с. Казначеєвка</t>
  </si>
  <si>
    <t>Завідувач лабораторії</t>
  </si>
  <si>
    <t xml:space="preserve"> з газопроводу   Перещепино-Дніпропетровськ  за період з   01.07.2016   по   31.07.2016 </t>
  </si>
  <si>
    <t>&lt; 0,0001</t>
  </si>
  <si>
    <t>відсутні</t>
  </si>
  <si>
    <r>
      <t xml:space="preserve">    з газопроводу   Перещепино-Дніпропетровськ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01.07.2016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30.07.2016 </t>
    </r>
    <r>
      <rPr>
        <u val="single"/>
        <sz val="11"/>
        <rFont val="Arial"/>
        <family val="2"/>
      </rPr>
      <t xml:space="preserve"> </t>
    </r>
  </si>
  <si>
    <r>
      <t xml:space="preserve">    з газопроводу   Перещепине-Дніпропетровськ  за період з  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01.07.2016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по</t>
    </r>
    <r>
      <rPr>
        <b/>
        <sz val="8"/>
        <rFont val="Arial"/>
        <family val="2"/>
      </rPr>
      <t xml:space="preserve">   </t>
    </r>
    <r>
      <rPr>
        <b/>
        <u val="single"/>
        <sz val="8"/>
        <rFont val="Arial"/>
        <family val="2"/>
      </rPr>
      <t xml:space="preserve">30.07.2016 </t>
    </r>
    <r>
      <rPr>
        <u val="single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</si>
</sst>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textRotation="90" wrapText="1"/>
    </xf>
    <xf numFmtId="2" fontId="27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11" xfId="0" applyFont="1" applyBorder="1" applyAlignment="1">
      <alignment horizontal="left"/>
    </xf>
    <xf numFmtId="0" fontId="32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/>
    </xf>
    <xf numFmtId="187" fontId="32" fillId="0" borderId="10" xfId="0" applyNumberFormat="1" applyFont="1" applyBorder="1" applyAlignment="1">
      <alignment horizontal="center"/>
    </xf>
    <xf numFmtId="187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center" wrapText="1"/>
    </xf>
    <xf numFmtId="185" fontId="32" fillId="0" borderId="10" xfId="0" applyNumberFormat="1" applyFont="1" applyBorder="1" applyAlignment="1">
      <alignment horizontal="center" wrapText="1"/>
    </xf>
    <xf numFmtId="187" fontId="32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86" fontId="2" fillId="0" borderId="10" xfId="0" applyNumberFormat="1" applyFont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80" fillId="0" borderId="10" xfId="0" applyNumberFormat="1" applyFont="1" applyBorder="1" applyAlignment="1">
      <alignment horizontal="center"/>
    </xf>
    <xf numFmtId="187" fontId="80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85" fontId="80" fillId="0" borderId="10" xfId="0" applyNumberFormat="1" applyFont="1" applyBorder="1" applyAlignment="1">
      <alignment horizontal="center" wrapText="1"/>
    </xf>
    <xf numFmtId="187" fontId="80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187" fontId="81" fillId="0" borderId="10" xfId="0" applyNumberFormat="1" applyFont="1" applyFill="1" applyBorder="1" applyAlignment="1">
      <alignment horizontal="center" wrapText="1"/>
    </xf>
    <xf numFmtId="0" fontId="82" fillId="0" borderId="10" xfId="0" applyFont="1" applyFill="1" applyBorder="1" applyAlignment="1">
      <alignment/>
    </xf>
    <xf numFmtId="187" fontId="81" fillId="0" borderId="10" xfId="0" applyNumberFormat="1" applyFont="1" applyBorder="1" applyAlignment="1">
      <alignment horizontal="center" vertical="top" wrapText="1"/>
    </xf>
    <xf numFmtId="1" fontId="81" fillId="0" borderId="10" xfId="0" applyNumberFormat="1" applyFont="1" applyFill="1" applyBorder="1" applyAlignment="1">
      <alignment horizontal="center" wrapText="1"/>
    </xf>
    <xf numFmtId="185" fontId="81" fillId="0" borderId="10" xfId="0" applyNumberFormat="1" applyFont="1" applyFill="1" applyBorder="1" applyAlignment="1">
      <alignment horizontal="center" wrapText="1"/>
    </xf>
    <xf numFmtId="1" fontId="81" fillId="0" borderId="10" xfId="0" applyNumberFormat="1" applyFont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 wrapText="1"/>
    </xf>
    <xf numFmtId="2" fontId="82" fillId="0" borderId="10" xfId="0" applyNumberFormat="1" applyFont="1" applyFill="1" applyBorder="1" applyAlignment="1">
      <alignment/>
    </xf>
    <xf numFmtId="2" fontId="81" fillId="0" borderId="10" xfId="0" applyNumberFormat="1" applyFont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185" fontId="81" fillId="0" borderId="10" xfId="0" applyNumberFormat="1" applyFont="1" applyBorder="1" applyAlignment="1">
      <alignment horizontal="center" wrapText="1"/>
    </xf>
    <xf numFmtId="187" fontId="81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left" vertical="center" textRotation="90" wrapText="1"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textRotation="90" wrapText="1"/>
    </xf>
    <xf numFmtId="0" fontId="3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vertical="center" textRotation="90" wrapText="1"/>
    </xf>
    <xf numFmtId="0" fontId="37" fillId="0" borderId="25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view="pageBreakPreview" zoomScaleSheetLayoutView="100" zoomScalePageLayoutView="0" workbookViewId="0" topLeftCell="A1">
      <selection activeCell="N51" sqref="N5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8.75390625" style="0" customWidth="1"/>
    <col min="26" max="26" width="6.375" style="0" customWidth="1"/>
    <col min="29" max="29" width="9.125" style="6" customWidth="1"/>
  </cols>
  <sheetData>
    <row r="1" spans="2:27" ht="12.75">
      <c r="B1" s="41" t="s">
        <v>31</v>
      </c>
      <c r="C1" s="41"/>
      <c r="D1" s="41"/>
      <c r="E1" s="41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2.75">
      <c r="B2" s="41" t="s">
        <v>32</v>
      </c>
      <c r="C2" s="41"/>
      <c r="D2" s="41"/>
      <c r="E2" s="41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2.75">
      <c r="B3" s="43" t="s">
        <v>51</v>
      </c>
      <c r="C3" s="43"/>
      <c r="D3" s="43"/>
      <c r="E3" s="41"/>
      <c r="F3" s="41"/>
      <c r="G3" s="41"/>
      <c r="H3" s="41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2.75">
      <c r="B4" s="41" t="s">
        <v>33</v>
      </c>
      <c r="C4" s="41"/>
      <c r="D4" s="41"/>
      <c r="E4" s="41"/>
      <c r="F4" s="41"/>
      <c r="G4" s="41"/>
      <c r="H4" s="41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2.75">
      <c r="B5" s="41" t="s">
        <v>52</v>
      </c>
      <c r="C5" s="41"/>
      <c r="D5" s="41"/>
      <c r="E5" s="41"/>
      <c r="F5" s="41"/>
      <c r="G5" s="41"/>
      <c r="H5" s="41"/>
      <c r="I5" s="33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40"/>
      <c r="C6" s="165" t="s">
        <v>19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</row>
    <row r="7" spans="2:27" ht="18" customHeight="1">
      <c r="B7" s="152" t="s">
        <v>64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3"/>
      <c r="AA7" s="3"/>
    </row>
    <row r="8" spans="2:27" ht="18" customHeight="1">
      <c r="B8" s="152" t="s">
        <v>65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3"/>
      <c r="AA8" s="3"/>
    </row>
    <row r="9" spans="2:27" ht="18" customHeight="1" hidden="1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3"/>
      <c r="AA9" s="3"/>
    </row>
    <row r="10" spans="1:27" ht="14.25" customHeight="1">
      <c r="A10" t="s">
        <v>47</v>
      </c>
      <c r="B10" s="162" t="s">
        <v>67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3"/>
      <c r="AA10" s="3"/>
    </row>
    <row r="11" spans="2:27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"/>
      <c r="AA11" s="3"/>
    </row>
    <row r="12" spans="2:29" ht="30" customHeight="1">
      <c r="B12" s="156" t="s">
        <v>27</v>
      </c>
      <c r="C12" s="153" t="s">
        <v>18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3" t="s">
        <v>7</v>
      </c>
      <c r="P12" s="154"/>
      <c r="Q12" s="154"/>
      <c r="R12" s="154"/>
      <c r="S12" s="154"/>
      <c r="T12" s="154"/>
      <c r="U12" s="167" t="s">
        <v>23</v>
      </c>
      <c r="V12" s="156" t="s">
        <v>24</v>
      </c>
      <c r="W12" s="156" t="s">
        <v>36</v>
      </c>
      <c r="X12" s="156" t="s">
        <v>26</v>
      </c>
      <c r="Y12" s="156" t="s">
        <v>25</v>
      </c>
      <c r="Z12" s="3"/>
      <c r="AB12" s="6"/>
      <c r="AC12"/>
    </row>
    <row r="13" spans="2:29" ht="48.75" customHeight="1">
      <c r="B13" s="157"/>
      <c r="C13" s="159" t="s">
        <v>3</v>
      </c>
      <c r="D13" s="164" t="s">
        <v>4</v>
      </c>
      <c r="E13" s="164" t="s">
        <v>5</v>
      </c>
      <c r="F13" s="164" t="s">
        <v>6</v>
      </c>
      <c r="G13" s="164" t="s">
        <v>9</v>
      </c>
      <c r="H13" s="164" t="s">
        <v>10</v>
      </c>
      <c r="I13" s="164" t="s">
        <v>11</v>
      </c>
      <c r="J13" s="164" t="s">
        <v>12</v>
      </c>
      <c r="K13" s="164" t="s">
        <v>13</v>
      </c>
      <c r="L13" s="164" t="s">
        <v>14</v>
      </c>
      <c r="M13" s="156" t="s">
        <v>15</v>
      </c>
      <c r="N13" s="156" t="s">
        <v>16</v>
      </c>
      <c r="O13" s="156" t="s">
        <v>8</v>
      </c>
      <c r="P13" s="156" t="s">
        <v>20</v>
      </c>
      <c r="Q13" s="156" t="s">
        <v>34</v>
      </c>
      <c r="R13" s="156" t="s">
        <v>21</v>
      </c>
      <c r="S13" s="156" t="s">
        <v>35</v>
      </c>
      <c r="T13" s="156" t="s">
        <v>22</v>
      </c>
      <c r="U13" s="168"/>
      <c r="V13" s="157"/>
      <c r="W13" s="157"/>
      <c r="X13" s="157"/>
      <c r="Y13" s="157"/>
      <c r="Z13" s="3"/>
      <c r="AB13" s="6"/>
      <c r="AC13"/>
    </row>
    <row r="14" spans="2:29" ht="15.75" customHeight="1">
      <c r="B14" s="157"/>
      <c r="C14" s="159"/>
      <c r="D14" s="164"/>
      <c r="E14" s="164"/>
      <c r="F14" s="164"/>
      <c r="G14" s="164"/>
      <c r="H14" s="164"/>
      <c r="I14" s="164"/>
      <c r="J14" s="164"/>
      <c r="K14" s="164"/>
      <c r="L14" s="164"/>
      <c r="M14" s="157"/>
      <c r="N14" s="157"/>
      <c r="O14" s="157"/>
      <c r="P14" s="157"/>
      <c r="Q14" s="157"/>
      <c r="R14" s="157"/>
      <c r="S14" s="157"/>
      <c r="T14" s="157"/>
      <c r="U14" s="168"/>
      <c r="V14" s="157"/>
      <c r="W14" s="157"/>
      <c r="X14" s="157"/>
      <c r="Y14" s="157"/>
      <c r="Z14" s="3"/>
      <c r="AB14" s="6"/>
      <c r="AC14"/>
    </row>
    <row r="15" spans="2:29" ht="30" customHeight="1">
      <c r="B15" s="161"/>
      <c r="C15" s="159"/>
      <c r="D15" s="164"/>
      <c r="E15" s="164"/>
      <c r="F15" s="164"/>
      <c r="G15" s="164"/>
      <c r="H15" s="164"/>
      <c r="I15" s="164"/>
      <c r="J15" s="164"/>
      <c r="K15" s="164"/>
      <c r="L15" s="164"/>
      <c r="M15" s="158"/>
      <c r="N15" s="158"/>
      <c r="O15" s="158"/>
      <c r="P15" s="158"/>
      <c r="Q15" s="158"/>
      <c r="R15" s="158"/>
      <c r="S15" s="158"/>
      <c r="T15" s="158"/>
      <c r="U15" s="169"/>
      <c r="V15" s="158"/>
      <c r="W15" s="158"/>
      <c r="X15" s="158"/>
      <c r="Y15" s="158"/>
      <c r="Z15" s="3"/>
      <c r="AB15" s="6"/>
      <c r="AC15"/>
    </row>
    <row r="16" spans="2:29" ht="12.75">
      <c r="B16" s="17">
        <v>1</v>
      </c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8"/>
      <c r="Q16" s="129"/>
      <c r="R16" s="128"/>
      <c r="S16" s="129"/>
      <c r="T16" s="128"/>
      <c r="U16" s="130"/>
      <c r="V16" s="130"/>
      <c r="W16" s="127"/>
      <c r="X16" s="127"/>
      <c r="Y16" s="131"/>
      <c r="AA16" s="4">
        <f aca="true" t="shared" si="0" ref="AA16:AA46">SUM(C16:N16)</f>
        <v>0</v>
      </c>
      <c r="AB16" s="32" t="str">
        <f>IF(AA16=100,"ОК"," ")</f>
        <v> </v>
      </c>
      <c r="AC16"/>
    </row>
    <row r="17" spans="2:29" ht="12.75">
      <c r="B17" s="17">
        <v>2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74"/>
      <c r="R17" s="73"/>
      <c r="S17" s="74"/>
      <c r="T17" s="73"/>
      <c r="U17" s="75"/>
      <c r="V17" s="75"/>
      <c r="W17" s="72"/>
      <c r="X17" s="72"/>
      <c r="Y17" s="76"/>
      <c r="AA17" s="4">
        <f t="shared" si="0"/>
        <v>0</v>
      </c>
      <c r="AB17" s="32" t="str">
        <f>IF(AA17=100,"ОК"," ")</f>
        <v> </v>
      </c>
      <c r="AC17"/>
    </row>
    <row r="18" spans="2:29" ht="12.75">
      <c r="B18" s="17">
        <v>3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74"/>
      <c r="R18" s="73"/>
      <c r="S18" s="74"/>
      <c r="T18" s="73"/>
      <c r="U18" s="75"/>
      <c r="V18" s="75"/>
      <c r="W18" s="72"/>
      <c r="X18" s="76"/>
      <c r="Y18" s="76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7">
        <v>4</v>
      </c>
      <c r="C19" s="125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92"/>
      <c r="R19" s="91"/>
      <c r="S19" s="92"/>
      <c r="T19" s="91"/>
      <c r="U19" s="93"/>
      <c r="V19" s="93"/>
      <c r="W19" s="90"/>
      <c r="X19" s="90"/>
      <c r="Y19" s="89"/>
      <c r="AA19" s="4">
        <f t="shared" si="0"/>
        <v>0</v>
      </c>
      <c r="AB19" s="32" t="str">
        <f aca="true" t="shared" si="1" ref="AB19:AB46">IF(AA19=100,"ОК"," ")</f>
        <v> </v>
      </c>
      <c r="AC19"/>
    </row>
    <row r="20" spans="2:29" ht="12.75">
      <c r="B20" s="17">
        <v>5</v>
      </c>
      <c r="C20" s="140">
        <v>88.1263</v>
      </c>
      <c r="D20" s="77">
        <v>5.6351</v>
      </c>
      <c r="E20" s="77">
        <v>2.6425</v>
      </c>
      <c r="F20" s="77">
        <v>0.327</v>
      </c>
      <c r="G20" s="77">
        <v>0.6182</v>
      </c>
      <c r="H20" s="77">
        <v>0.0041</v>
      </c>
      <c r="I20" s="77">
        <v>0.1511</v>
      </c>
      <c r="J20" s="77">
        <v>0.1605</v>
      </c>
      <c r="K20" s="77">
        <v>0.2809</v>
      </c>
      <c r="L20" s="77">
        <v>0.0082</v>
      </c>
      <c r="M20" s="77">
        <v>1.5353</v>
      </c>
      <c r="N20" s="77">
        <v>0.5109</v>
      </c>
      <c r="O20" s="77">
        <v>0.7783</v>
      </c>
      <c r="P20" s="146">
        <v>37.01</v>
      </c>
      <c r="Q20" s="143">
        <v>8841</v>
      </c>
      <c r="R20" s="146">
        <v>40.91</v>
      </c>
      <c r="S20" s="143">
        <v>9771</v>
      </c>
      <c r="T20" s="78">
        <v>50.89</v>
      </c>
      <c r="U20" s="79"/>
      <c r="V20" s="79"/>
      <c r="W20" s="70"/>
      <c r="X20" s="79">
        <v>0.0003</v>
      </c>
      <c r="Y20" s="79" t="s">
        <v>68</v>
      </c>
      <c r="AA20" s="4">
        <f t="shared" si="0"/>
        <v>100.0001</v>
      </c>
      <c r="AB20" s="32" t="str">
        <f t="shared" si="1"/>
        <v> </v>
      </c>
      <c r="AC20"/>
    </row>
    <row r="21" spans="2:29" ht="12.75">
      <c r="B21" s="17">
        <v>6</v>
      </c>
      <c r="C21" s="14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46"/>
      <c r="Q21" s="143"/>
      <c r="R21" s="146"/>
      <c r="S21" s="143"/>
      <c r="T21" s="78"/>
      <c r="U21" s="79"/>
      <c r="V21" s="79"/>
      <c r="W21" s="70"/>
      <c r="X21" s="79"/>
      <c r="Y21" s="79"/>
      <c r="AA21" s="4">
        <f t="shared" si="0"/>
        <v>0</v>
      </c>
      <c r="AB21" s="32" t="str">
        <f t="shared" si="1"/>
        <v> </v>
      </c>
      <c r="AC21"/>
    </row>
    <row r="22" spans="2:29" ht="12.75">
      <c r="B22" s="17">
        <v>7</v>
      </c>
      <c r="C22" s="140">
        <v>87.6906</v>
      </c>
      <c r="D22" s="77">
        <v>5.7977</v>
      </c>
      <c r="E22" s="77">
        <v>2.829</v>
      </c>
      <c r="F22" s="77">
        <v>0.3513</v>
      </c>
      <c r="G22" s="77">
        <v>0.6607</v>
      </c>
      <c r="H22" s="77">
        <v>0.0053</v>
      </c>
      <c r="I22" s="77">
        <v>0.1575</v>
      </c>
      <c r="J22" s="77">
        <v>0.1662</v>
      </c>
      <c r="K22" s="77">
        <v>0.3032</v>
      </c>
      <c r="L22" s="77">
        <v>0.0085</v>
      </c>
      <c r="M22" s="77">
        <v>1.5451</v>
      </c>
      <c r="N22" s="77">
        <v>0.485</v>
      </c>
      <c r="O22" s="77">
        <v>0.7834</v>
      </c>
      <c r="P22" s="146">
        <v>37.25</v>
      </c>
      <c r="Q22" s="143">
        <v>8898</v>
      </c>
      <c r="R22" s="146">
        <v>41.17</v>
      </c>
      <c r="S22" s="143">
        <v>9832</v>
      </c>
      <c r="T22" s="78">
        <v>51.05</v>
      </c>
      <c r="U22" s="79"/>
      <c r="V22" s="79"/>
      <c r="W22" s="70" t="s">
        <v>69</v>
      </c>
      <c r="X22" s="79"/>
      <c r="Y22" s="79"/>
      <c r="AA22" s="4">
        <f t="shared" si="0"/>
        <v>100.00010000000002</v>
      </c>
      <c r="AB22" s="32" t="str">
        <f t="shared" si="1"/>
        <v> </v>
      </c>
      <c r="AC22"/>
    </row>
    <row r="23" spans="2:29" ht="12.75">
      <c r="B23" s="17">
        <v>8</v>
      </c>
      <c r="C23" s="14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46"/>
      <c r="Q23" s="143"/>
      <c r="R23" s="146"/>
      <c r="S23" s="143"/>
      <c r="T23" s="78"/>
      <c r="U23" s="79"/>
      <c r="V23" s="79"/>
      <c r="W23" s="70"/>
      <c r="X23" s="79"/>
      <c r="Y23" s="79"/>
      <c r="AA23" s="4">
        <f t="shared" si="0"/>
        <v>0</v>
      </c>
      <c r="AB23" s="32" t="str">
        <f t="shared" si="1"/>
        <v> </v>
      </c>
      <c r="AC23"/>
    </row>
    <row r="24" spans="2:29" ht="15" customHeight="1">
      <c r="B24" s="17">
        <v>9</v>
      </c>
      <c r="C24" s="140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46"/>
      <c r="Q24" s="144"/>
      <c r="R24" s="146"/>
      <c r="S24" s="143"/>
      <c r="T24" s="78"/>
      <c r="U24" s="79"/>
      <c r="V24" s="79"/>
      <c r="W24" s="80"/>
      <c r="X24" s="79"/>
      <c r="Y24" s="79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10</v>
      </c>
      <c r="C25" s="140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46"/>
      <c r="Q25" s="143"/>
      <c r="R25" s="146"/>
      <c r="S25" s="143"/>
      <c r="T25" s="78"/>
      <c r="U25" s="79"/>
      <c r="V25" s="79"/>
      <c r="W25" s="81"/>
      <c r="X25" s="82"/>
      <c r="Y25" s="79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11</v>
      </c>
      <c r="C26" s="140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146"/>
      <c r="Q26" s="143"/>
      <c r="R26" s="146"/>
      <c r="S26" s="143"/>
      <c r="T26" s="78"/>
      <c r="U26" s="80"/>
      <c r="V26" s="80"/>
      <c r="W26" s="86"/>
      <c r="X26" s="79"/>
      <c r="Y26" s="79"/>
      <c r="AA26" s="4">
        <f t="shared" si="0"/>
        <v>0</v>
      </c>
      <c r="AB26" s="32" t="str">
        <f t="shared" si="1"/>
        <v> </v>
      </c>
      <c r="AC26"/>
    </row>
    <row r="27" spans="2:29" ht="12.75">
      <c r="B27" s="17">
        <v>12</v>
      </c>
      <c r="C27" s="140">
        <v>88.3308</v>
      </c>
      <c r="D27" s="77">
        <v>5.5046</v>
      </c>
      <c r="E27" s="77">
        <v>2.6418</v>
      </c>
      <c r="F27" s="77">
        <v>0.3231</v>
      </c>
      <c r="G27" s="77">
        <v>0.6065</v>
      </c>
      <c r="H27" s="77">
        <v>0.0036</v>
      </c>
      <c r="I27" s="77">
        <v>0.1647</v>
      </c>
      <c r="J27" s="77">
        <v>0.1635</v>
      </c>
      <c r="K27" s="77">
        <v>0.2817</v>
      </c>
      <c r="L27" s="77">
        <v>0.0064</v>
      </c>
      <c r="M27" s="77">
        <v>1.4587</v>
      </c>
      <c r="N27" s="77">
        <v>0.5147</v>
      </c>
      <c r="O27" s="77">
        <v>0.7773</v>
      </c>
      <c r="P27" s="146">
        <v>37.01</v>
      </c>
      <c r="Q27" s="143">
        <v>8840</v>
      </c>
      <c r="R27" s="146">
        <v>40.91</v>
      </c>
      <c r="S27" s="143">
        <v>9770</v>
      </c>
      <c r="T27" s="78">
        <v>50.92</v>
      </c>
      <c r="U27" s="79"/>
      <c r="V27" s="79"/>
      <c r="W27" s="70"/>
      <c r="X27" s="79"/>
      <c r="Y27" s="79"/>
      <c r="AA27" s="4">
        <f t="shared" si="0"/>
        <v>100.00009999999999</v>
      </c>
      <c r="AB27" s="32" t="str">
        <f t="shared" si="1"/>
        <v> </v>
      </c>
      <c r="AC27"/>
    </row>
    <row r="28" spans="2:29" ht="12.75">
      <c r="B28" s="17">
        <v>13</v>
      </c>
      <c r="C28" s="140">
        <v>87.9442</v>
      </c>
      <c r="D28" s="77">
        <v>5.5753</v>
      </c>
      <c r="E28" s="77">
        <v>2.7455</v>
      </c>
      <c r="F28" s="77">
        <v>0.3543</v>
      </c>
      <c r="G28" s="77">
        <v>0.6625</v>
      </c>
      <c r="H28" s="77">
        <v>0.0031</v>
      </c>
      <c r="I28" s="77">
        <v>0.1735</v>
      </c>
      <c r="J28" s="77">
        <v>0.1689</v>
      </c>
      <c r="K28" s="77">
        <v>0.2925</v>
      </c>
      <c r="L28" s="77">
        <v>0.0068</v>
      </c>
      <c r="M28" s="77">
        <v>1.5873</v>
      </c>
      <c r="N28" s="77">
        <v>0.4861</v>
      </c>
      <c r="O28" s="77">
        <v>0.7814</v>
      </c>
      <c r="P28" s="146">
        <v>37.15</v>
      </c>
      <c r="Q28" s="143">
        <v>8872</v>
      </c>
      <c r="R28" s="146">
        <v>41.05</v>
      </c>
      <c r="S28" s="143">
        <v>9804</v>
      </c>
      <c r="T28" s="78">
        <v>50.96</v>
      </c>
      <c r="U28" s="149">
        <v>19.6</v>
      </c>
      <c r="V28" s="149">
        <v>12.3</v>
      </c>
      <c r="W28" s="80"/>
      <c r="X28" s="79"/>
      <c r="Y28" s="79"/>
      <c r="AA28" s="4">
        <f t="shared" si="0"/>
        <v>99.99999999999997</v>
      </c>
      <c r="AB28" s="32" t="str">
        <f t="shared" si="1"/>
        <v>ОК</v>
      </c>
      <c r="AC28"/>
    </row>
    <row r="29" spans="2:29" ht="12.75">
      <c r="B29" s="17">
        <v>14</v>
      </c>
      <c r="C29" s="141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3"/>
      <c r="P29" s="147"/>
      <c r="Q29" s="141"/>
      <c r="R29" s="147"/>
      <c r="S29" s="141"/>
      <c r="T29" s="84"/>
      <c r="U29" s="80"/>
      <c r="V29" s="80"/>
      <c r="W29" s="80"/>
      <c r="X29" s="79"/>
      <c r="Y29" s="79"/>
      <c r="AA29" s="4">
        <f t="shared" si="0"/>
        <v>0</v>
      </c>
      <c r="AB29" s="32" t="str">
        <f t="shared" si="1"/>
        <v> </v>
      </c>
      <c r="AC29"/>
    </row>
    <row r="30" spans="2:29" ht="12.75">
      <c r="B30" s="17">
        <v>15</v>
      </c>
      <c r="C30" s="140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146"/>
      <c r="Q30" s="143"/>
      <c r="R30" s="146"/>
      <c r="S30" s="143"/>
      <c r="T30" s="78"/>
      <c r="U30" s="79"/>
      <c r="V30" s="79"/>
      <c r="W30" s="70"/>
      <c r="X30" s="79"/>
      <c r="Y30" s="77"/>
      <c r="AA30" s="4">
        <f t="shared" si="0"/>
        <v>0</v>
      </c>
      <c r="AB30" s="32" t="str">
        <f t="shared" si="1"/>
        <v> </v>
      </c>
      <c r="AC30"/>
    </row>
    <row r="31" spans="2:29" ht="12.75">
      <c r="B31" s="18">
        <v>16</v>
      </c>
      <c r="C31" s="140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146"/>
      <c r="Q31" s="143"/>
      <c r="R31" s="146"/>
      <c r="S31" s="143"/>
      <c r="T31" s="78"/>
      <c r="U31" s="79"/>
      <c r="V31" s="79"/>
      <c r="W31" s="85"/>
      <c r="X31" s="79"/>
      <c r="Y31" s="77"/>
      <c r="AA31" s="4">
        <f t="shared" si="0"/>
        <v>0</v>
      </c>
      <c r="AB31" s="32" t="str">
        <f t="shared" si="1"/>
        <v> </v>
      </c>
      <c r="AC31"/>
    </row>
    <row r="32" spans="2:29" ht="12.75">
      <c r="B32" s="18">
        <v>17</v>
      </c>
      <c r="C32" s="140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146"/>
      <c r="Q32" s="143"/>
      <c r="R32" s="146"/>
      <c r="S32" s="143"/>
      <c r="T32" s="78"/>
      <c r="U32" s="79"/>
      <c r="V32" s="79"/>
      <c r="W32" s="81"/>
      <c r="X32" s="79"/>
      <c r="Y32" s="77"/>
      <c r="AA32" s="4">
        <f t="shared" si="0"/>
        <v>0</v>
      </c>
      <c r="AB32" s="32" t="str">
        <f t="shared" si="1"/>
        <v> </v>
      </c>
      <c r="AC32"/>
    </row>
    <row r="33" spans="2:29" ht="12.75">
      <c r="B33" s="18">
        <v>18</v>
      </c>
      <c r="C33" s="140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46"/>
      <c r="Q33" s="143"/>
      <c r="R33" s="146"/>
      <c r="S33" s="143"/>
      <c r="T33" s="78"/>
      <c r="U33" s="79"/>
      <c r="V33" s="79"/>
      <c r="W33" s="85"/>
      <c r="X33" s="79"/>
      <c r="Y33" s="77"/>
      <c r="AA33" s="4">
        <f t="shared" si="0"/>
        <v>0</v>
      </c>
      <c r="AB33" s="32" t="str">
        <f t="shared" si="1"/>
        <v> </v>
      </c>
      <c r="AC33"/>
    </row>
    <row r="34" spans="2:29" ht="12.75">
      <c r="B34" s="18">
        <v>19</v>
      </c>
      <c r="C34" s="140">
        <v>88.3922</v>
      </c>
      <c r="D34" s="77">
        <v>5.4397</v>
      </c>
      <c r="E34" s="77">
        <v>2.6329</v>
      </c>
      <c r="F34" s="77">
        <v>0.3365</v>
      </c>
      <c r="G34" s="77">
        <v>0.6319</v>
      </c>
      <c r="H34" s="77">
        <v>0.0029</v>
      </c>
      <c r="I34" s="77">
        <v>0.1597</v>
      </c>
      <c r="J34" s="77">
        <v>0.1616</v>
      </c>
      <c r="K34" s="77">
        <v>0.2832</v>
      </c>
      <c r="L34" s="77">
        <v>0.0068</v>
      </c>
      <c r="M34" s="77">
        <v>1.4591</v>
      </c>
      <c r="N34" s="77">
        <v>0.4933</v>
      </c>
      <c r="O34" s="77">
        <v>0.7771</v>
      </c>
      <c r="P34" s="146">
        <v>37.02</v>
      </c>
      <c r="Q34" s="143">
        <v>8842</v>
      </c>
      <c r="R34" s="146">
        <v>40.92</v>
      </c>
      <c r="S34" s="143">
        <v>9773</v>
      </c>
      <c r="T34" s="78">
        <v>50.94</v>
      </c>
      <c r="U34" s="79"/>
      <c r="V34" s="79"/>
      <c r="W34" s="85" t="s">
        <v>69</v>
      </c>
      <c r="X34" s="79"/>
      <c r="Y34" s="77"/>
      <c r="AA34" s="4">
        <f t="shared" si="0"/>
        <v>99.99980000000002</v>
      </c>
      <c r="AB34" s="32" t="str">
        <f t="shared" si="1"/>
        <v> </v>
      </c>
      <c r="AC34"/>
    </row>
    <row r="35" spans="2:29" ht="12.75">
      <c r="B35" s="18">
        <v>20</v>
      </c>
      <c r="C35" s="140">
        <v>87.6266</v>
      </c>
      <c r="D35" s="77">
        <v>5.6541</v>
      </c>
      <c r="E35" s="77">
        <v>2.8503</v>
      </c>
      <c r="F35" s="77">
        <v>0.3846</v>
      </c>
      <c r="G35" s="77">
        <v>0.7224</v>
      </c>
      <c r="H35" s="77">
        <v>0.0047</v>
      </c>
      <c r="I35" s="77">
        <v>0.2107</v>
      </c>
      <c r="J35" s="77">
        <v>0.1834</v>
      </c>
      <c r="K35" s="77">
        <v>0.3487</v>
      </c>
      <c r="L35" s="77">
        <v>0.0069</v>
      </c>
      <c r="M35" s="77">
        <v>1.5352</v>
      </c>
      <c r="N35" s="77">
        <v>0.4725</v>
      </c>
      <c r="O35" s="77">
        <v>0.7872</v>
      </c>
      <c r="P35" s="146">
        <v>37.44</v>
      </c>
      <c r="Q35" s="143">
        <v>8943</v>
      </c>
      <c r="R35" s="146">
        <v>41.37</v>
      </c>
      <c r="S35" s="143">
        <v>9880</v>
      </c>
      <c r="T35" s="78">
        <v>51.17</v>
      </c>
      <c r="U35" s="79"/>
      <c r="V35" s="79"/>
      <c r="W35" s="70"/>
      <c r="X35" s="79"/>
      <c r="Y35" s="77"/>
      <c r="AA35" s="4">
        <f t="shared" si="0"/>
        <v>100.0001</v>
      </c>
      <c r="AB35" s="32" t="str">
        <f t="shared" si="1"/>
        <v> </v>
      </c>
      <c r="AC35"/>
    </row>
    <row r="36" spans="2:29" ht="12.75">
      <c r="B36" s="18">
        <v>21</v>
      </c>
      <c r="C36" s="140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146"/>
      <c r="Q36" s="143"/>
      <c r="R36" s="146"/>
      <c r="S36" s="143"/>
      <c r="T36" s="78"/>
      <c r="U36" s="79"/>
      <c r="V36" s="79"/>
      <c r="W36" s="70"/>
      <c r="X36" s="79"/>
      <c r="Y36" s="77"/>
      <c r="AA36" s="4">
        <f t="shared" si="0"/>
        <v>0</v>
      </c>
      <c r="AB36" s="32" t="str">
        <f t="shared" si="1"/>
        <v> </v>
      </c>
      <c r="AC36"/>
    </row>
    <row r="37" spans="2:29" ht="12.75">
      <c r="B37" s="18">
        <v>22</v>
      </c>
      <c r="C37" s="140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46"/>
      <c r="Q37" s="143"/>
      <c r="R37" s="146"/>
      <c r="S37" s="143"/>
      <c r="T37" s="78"/>
      <c r="U37" s="79"/>
      <c r="V37" s="79"/>
      <c r="W37" s="80"/>
      <c r="X37" s="79"/>
      <c r="Y37" s="77"/>
      <c r="AA37" s="4">
        <f t="shared" si="0"/>
        <v>0</v>
      </c>
      <c r="AB37" s="32" t="str">
        <f t="shared" si="1"/>
        <v> </v>
      </c>
      <c r="AC37"/>
    </row>
    <row r="38" spans="2:29" ht="12.75">
      <c r="B38" s="18">
        <v>23</v>
      </c>
      <c r="C38" s="140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146"/>
      <c r="Q38" s="143"/>
      <c r="R38" s="146"/>
      <c r="S38" s="143"/>
      <c r="T38" s="78"/>
      <c r="U38" s="79"/>
      <c r="V38" s="79"/>
      <c r="W38" s="70"/>
      <c r="X38" s="79"/>
      <c r="Y38" s="77"/>
      <c r="AA38" s="4">
        <f t="shared" si="0"/>
        <v>0</v>
      </c>
      <c r="AB38" s="32" t="str">
        <f t="shared" si="1"/>
        <v> </v>
      </c>
      <c r="AC38"/>
    </row>
    <row r="39" spans="2:29" ht="12.75">
      <c r="B39" s="18">
        <v>24</v>
      </c>
      <c r="C39" s="14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46"/>
      <c r="Q39" s="143"/>
      <c r="R39" s="146"/>
      <c r="S39" s="143"/>
      <c r="T39" s="78"/>
      <c r="U39" s="79"/>
      <c r="V39" s="79"/>
      <c r="W39" s="81"/>
      <c r="X39" s="82"/>
      <c r="Y39" s="79"/>
      <c r="AA39" s="4">
        <f t="shared" si="0"/>
        <v>0</v>
      </c>
      <c r="AB39" s="32" t="str">
        <f t="shared" si="1"/>
        <v> </v>
      </c>
      <c r="AC39"/>
    </row>
    <row r="40" spans="2:29" ht="12.75">
      <c r="B40" s="18">
        <v>25</v>
      </c>
      <c r="C40" s="140">
        <v>88.1948</v>
      </c>
      <c r="D40" s="77">
        <v>5.57</v>
      </c>
      <c r="E40" s="77">
        <v>2.6915</v>
      </c>
      <c r="F40" s="77">
        <v>0.34</v>
      </c>
      <c r="G40" s="77">
        <v>0.6127</v>
      </c>
      <c r="H40" s="77">
        <v>0.0035</v>
      </c>
      <c r="I40" s="77">
        <v>0.1705</v>
      </c>
      <c r="J40" s="77">
        <v>0.1405</v>
      </c>
      <c r="K40" s="77">
        <v>0.2291</v>
      </c>
      <c r="L40" s="77">
        <v>0.0073</v>
      </c>
      <c r="M40" s="77">
        <v>1.5698</v>
      </c>
      <c r="N40" s="77">
        <v>0.4704</v>
      </c>
      <c r="O40" s="77">
        <v>0.7768</v>
      </c>
      <c r="P40" s="146">
        <v>36.96</v>
      </c>
      <c r="Q40" s="143">
        <v>8828</v>
      </c>
      <c r="R40" s="146">
        <v>40.85</v>
      </c>
      <c r="S40" s="143">
        <v>9758</v>
      </c>
      <c r="T40" s="78">
        <v>50.87</v>
      </c>
      <c r="U40" s="79"/>
      <c r="V40" s="79"/>
      <c r="W40" s="85"/>
      <c r="X40" s="79">
        <v>0.0004</v>
      </c>
      <c r="Y40" s="79">
        <v>0.0001</v>
      </c>
      <c r="AA40" s="4">
        <f t="shared" si="0"/>
        <v>100.00010000000003</v>
      </c>
      <c r="AB40" s="32" t="str">
        <f t="shared" si="1"/>
        <v> </v>
      </c>
      <c r="AC40"/>
    </row>
    <row r="41" spans="2:29" ht="12.75">
      <c r="B41" s="18">
        <v>26</v>
      </c>
      <c r="C41" s="140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146"/>
      <c r="Q41" s="144"/>
      <c r="R41" s="146"/>
      <c r="S41" s="143"/>
      <c r="T41" s="78"/>
      <c r="U41" s="79"/>
      <c r="V41" s="79"/>
      <c r="W41" s="70"/>
      <c r="X41" s="79"/>
      <c r="Y41" s="77"/>
      <c r="AA41" s="4">
        <f t="shared" si="0"/>
        <v>0</v>
      </c>
      <c r="AB41" s="32" t="str">
        <f t="shared" si="1"/>
        <v> </v>
      </c>
      <c r="AC41"/>
    </row>
    <row r="42" spans="2:29" ht="12.75">
      <c r="B42" s="18">
        <v>27</v>
      </c>
      <c r="C42" s="14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148"/>
      <c r="Q42" s="145"/>
      <c r="R42" s="148"/>
      <c r="S42" s="145"/>
      <c r="T42" s="73"/>
      <c r="U42" s="75"/>
      <c r="V42" s="75"/>
      <c r="W42" s="86"/>
      <c r="X42" s="72"/>
      <c r="Y42" s="76"/>
      <c r="AA42" s="4">
        <f t="shared" si="0"/>
        <v>0</v>
      </c>
      <c r="AB42" s="32" t="str">
        <f t="shared" si="1"/>
        <v> </v>
      </c>
      <c r="AC42"/>
    </row>
    <row r="43" spans="2:29" ht="12.75">
      <c r="B43" s="18">
        <v>28</v>
      </c>
      <c r="C43" s="140">
        <v>88.0957</v>
      </c>
      <c r="D43" s="77">
        <v>5.6869</v>
      </c>
      <c r="E43" s="77">
        <v>2.6704</v>
      </c>
      <c r="F43" s="77">
        <v>0.3433</v>
      </c>
      <c r="G43" s="77">
        <v>0.6347</v>
      </c>
      <c r="H43" s="77">
        <v>0.0028</v>
      </c>
      <c r="I43" s="77">
        <v>0.1661</v>
      </c>
      <c r="J43" s="77">
        <v>0.139</v>
      </c>
      <c r="K43" s="77">
        <v>0.2286</v>
      </c>
      <c r="L43" s="77">
        <v>0.0082</v>
      </c>
      <c r="M43" s="77">
        <v>1.5735</v>
      </c>
      <c r="N43" s="77">
        <v>0.4507</v>
      </c>
      <c r="O43" s="77">
        <v>0.7773</v>
      </c>
      <c r="P43" s="146">
        <v>36.9999</v>
      </c>
      <c r="Q43" s="143">
        <v>8837</v>
      </c>
      <c r="R43" s="146">
        <v>40.89</v>
      </c>
      <c r="S43" s="143">
        <v>9767</v>
      </c>
      <c r="T43" s="78">
        <v>50.9</v>
      </c>
      <c r="U43" s="150">
        <v>21.9</v>
      </c>
      <c r="V43" s="150">
        <v>14.8</v>
      </c>
      <c r="W43" s="151"/>
      <c r="X43" s="72"/>
      <c r="Y43" s="76"/>
      <c r="AA43" s="4">
        <f t="shared" si="0"/>
        <v>99.99989999999997</v>
      </c>
      <c r="AB43" s="32" t="str">
        <f t="shared" si="1"/>
        <v> </v>
      </c>
      <c r="AC43"/>
    </row>
    <row r="44" spans="2:29" ht="12.75" customHeight="1">
      <c r="B44" s="18">
        <v>29</v>
      </c>
      <c r="C44" s="14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48"/>
      <c r="Q44" s="145"/>
      <c r="R44" s="148"/>
      <c r="S44" s="145"/>
      <c r="T44" s="91"/>
      <c r="U44" s="93"/>
      <c r="V44" s="93"/>
      <c r="W44" s="90"/>
      <c r="X44" s="90"/>
      <c r="Y44" s="89"/>
      <c r="AA44" s="4">
        <f t="shared" si="0"/>
        <v>0</v>
      </c>
      <c r="AB44" s="32" t="str">
        <f t="shared" si="1"/>
        <v> </v>
      </c>
      <c r="AC44"/>
    </row>
    <row r="45" spans="2:29" ht="12.75" customHeight="1">
      <c r="B45" s="18">
        <v>30</v>
      </c>
      <c r="C45" s="142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148"/>
      <c r="Q45" s="145"/>
      <c r="R45" s="148"/>
      <c r="S45" s="145"/>
      <c r="T45" s="78"/>
      <c r="U45" s="93"/>
      <c r="V45" s="93"/>
      <c r="W45" s="90"/>
      <c r="X45" s="90"/>
      <c r="Y45" s="89"/>
      <c r="AA45" s="4">
        <f t="shared" si="0"/>
        <v>0</v>
      </c>
      <c r="AB45" s="32" t="str">
        <f t="shared" si="1"/>
        <v> </v>
      </c>
      <c r="AC45"/>
    </row>
    <row r="46" spans="2:29" ht="12.75" customHeight="1">
      <c r="B46" s="18">
        <v>31</v>
      </c>
      <c r="C46" s="14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148"/>
      <c r="Q46" s="145"/>
      <c r="R46" s="148"/>
      <c r="S46" s="145"/>
      <c r="T46" s="73"/>
      <c r="U46" s="75"/>
      <c r="V46" s="75"/>
      <c r="W46" s="72"/>
      <c r="X46" s="72"/>
      <c r="Y46" s="76"/>
      <c r="AA46" s="4">
        <f t="shared" si="0"/>
        <v>0</v>
      </c>
      <c r="AB46" s="32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2:29" ht="12.75">
      <c r="B48" s="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AA48" s="4"/>
      <c r="AB48" s="5"/>
      <c r="AC48"/>
    </row>
    <row r="49" spans="3:4" ht="12.75">
      <c r="C49" s="1"/>
      <c r="D49" s="1"/>
    </row>
    <row r="50" spans="3:25" ht="15">
      <c r="C50" s="13" t="s">
        <v>38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" t="s">
        <v>48</v>
      </c>
      <c r="Q50" s="34"/>
      <c r="R50" s="34"/>
      <c r="S50" s="34"/>
      <c r="T50" s="65"/>
      <c r="U50" s="66"/>
      <c r="V50" s="66"/>
      <c r="W50" s="171">
        <v>42582</v>
      </c>
      <c r="X50" s="172"/>
      <c r="Y50" s="67"/>
    </row>
    <row r="51" spans="3:24" ht="12.75">
      <c r="C51" s="1"/>
      <c r="D51" s="1" t="s">
        <v>28</v>
      </c>
      <c r="O51" s="2"/>
      <c r="P51" s="68" t="s">
        <v>30</v>
      </c>
      <c r="Q51" s="16"/>
      <c r="T51" s="2"/>
      <c r="U51" s="2" t="s">
        <v>0</v>
      </c>
      <c r="V51" s="1"/>
      <c r="W51" s="2"/>
      <c r="X51" s="2" t="s">
        <v>17</v>
      </c>
    </row>
    <row r="52" spans="3:25" ht="18" customHeight="1">
      <c r="C52" s="13" t="s">
        <v>66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1</v>
      </c>
      <c r="Q52" s="13"/>
      <c r="R52" s="34"/>
      <c r="S52" s="34"/>
      <c r="T52" s="34"/>
      <c r="U52" s="66"/>
      <c r="V52" s="66"/>
      <c r="W52" s="171">
        <v>42582</v>
      </c>
      <c r="X52" s="172"/>
      <c r="Y52" s="13"/>
    </row>
    <row r="53" spans="3:24" ht="12.75">
      <c r="C53" s="1"/>
      <c r="D53" s="1" t="s">
        <v>29</v>
      </c>
      <c r="O53" s="2"/>
      <c r="P53" s="2" t="s">
        <v>30</v>
      </c>
      <c r="Q53" s="15"/>
      <c r="T53" s="2"/>
      <c r="U53" s="2" t="s">
        <v>0</v>
      </c>
      <c r="V53" s="1"/>
      <c r="W53" s="2"/>
      <c r="X53" s="1" t="s">
        <v>17</v>
      </c>
    </row>
    <row r="57" spans="3:10" ht="12.75">
      <c r="C57" s="39"/>
      <c r="D57" s="33"/>
      <c r="E57" s="33"/>
      <c r="F57" s="33"/>
      <c r="G57" s="33"/>
      <c r="H57" s="33"/>
      <c r="I57" s="33"/>
      <c r="J57" s="33"/>
    </row>
  </sheetData>
  <sheetProtection/>
  <mergeCells count="34">
    <mergeCell ref="C48:X48"/>
    <mergeCell ref="W52:X52"/>
    <mergeCell ref="W50:X50"/>
    <mergeCell ref="V12:V15"/>
    <mergeCell ref="N13:N15"/>
    <mergeCell ref="J13:J15"/>
    <mergeCell ref="F13:F15"/>
    <mergeCell ref="K13:K15"/>
    <mergeCell ref="C6:AA6"/>
    <mergeCell ref="Y12:Y15"/>
    <mergeCell ref="U12:U15"/>
    <mergeCell ref="D13:D15"/>
    <mergeCell ref="G13:G15"/>
    <mergeCell ref="M13:M15"/>
    <mergeCell ref="T13:T15"/>
    <mergeCell ref="O12:T12"/>
    <mergeCell ref="P13:P15"/>
    <mergeCell ref="E13:E15"/>
    <mergeCell ref="B7:Y7"/>
    <mergeCell ref="B12:B15"/>
    <mergeCell ref="B8:Y8"/>
    <mergeCell ref="B10:Y10"/>
    <mergeCell ref="W12:W15"/>
    <mergeCell ref="X12:X15"/>
    <mergeCell ref="Q13:Q15"/>
    <mergeCell ref="I13:I15"/>
    <mergeCell ref="L13:L15"/>
    <mergeCell ref="H13:H15"/>
    <mergeCell ref="B9:Y9"/>
    <mergeCell ref="C12:N12"/>
    <mergeCell ref="R13:R15"/>
    <mergeCell ref="S13:S15"/>
    <mergeCell ref="O13:O15"/>
    <mergeCell ref="C13:C15"/>
  </mergeCells>
  <printOptions/>
  <pageMargins left="0.1968503937007874" right="0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workbookViewId="0" topLeftCell="A1">
      <selection activeCell="F15" sqref="F15"/>
    </sheetView>
  </sheetViews>
  <sheetFormatPr defaultColWidth="9.00390625" defaultRowHeight="12.75"/>
  <cols>
    <col min="1" max="1" width="6.25390625" style="0" customWidth="1"/>
    <col min="2" max="2" width="11.75390625" style="0" customWidth="1"/>
    <col min="3" max="3" width="18.25390625" style="0" customWidth="1"/>
    <col min="4" max="4" width="19.375" style="0" customWidth="1"/>
    <col min="5" max="5" width="20.125" style="0" customWidth="1"/>
    <col min="6" max="7" width="19.375" style="0" customWidth="1"/>
    <col min="8" max="8" width="19.375" style="6" customWidth="1"/>
    <col min="9" max="11" width="19.375" style="0" customWidth="1"/>
  </cols>
  <sheetData>
    <row r="1" spans="1:6" ht="12.75">
      <c r="A1" s="40"/>
      <c r="B1" s="41" t="s">
        <v>31</v>
      </c>
      <c r="C1" s="41"/>
      <c r="D1" s="42"/>
      <c r="E1" s="42"/>
      <c r="F1" s="42"/>
    </row>
    <row r="2" spans="1:6" ht="12.75">
      <c r="A2" s="42"/>
      <c r="B2" s="41" t="s">
        <v>32</v>
      </c>
      <c r="C2" s="41"/>
      <c r="D2" s="42"/>
      <c r="E2" s="42"/>
      <c r="F2" s="42"/>
    </row>
    <row r="3" spans="1:7" ht="12.75">
      <c r="A3" s="42"/>
      <c r="B3" s="43" t="s">
        <v>43</v>
      </c>
      <c r="C3" s="43"/>
      <c r="D3" s="3"/>
      <c r="E3" s="3"/>
      <c r="F3" s="3"/>
      <c r="G3" s="3"/>
    </row>
    <row r="4" spans="1:7" ht="12.75">
      <c r="A4" s="44"/>
      <c r="B4" s="41"/>
      <c r="C4" s="41"/>
      <c r="D4" s="3"/>
      <c r="E4" s="3"/>
      <c r="F4" s="3"/>
      <c r="G4" s="3"/>
    </row>
    <row r="5" spans="1:7" ht="15">
      <c r="A5" s="44"/>
      <c r="B5" s="44"/>
      <c r="C5" s="46" t="s">
        <v>37</v>
      </c>
      <c r="D5" s="46"/>
      <c r="E5" s="46"/>
      <c r="F5" s="46"/>
      <c r="G5" s="21"/>
    </row>
    <row r="6" spans="1:7" ht="18" customHeight="1">
      <c r="A6" s="42"/>
      <c r="B6" s="47" t="s">
        <v>46</v>
      </c>
      <c r="C6" s="48"/>
      <c r="D6" s="48"/>
      <c r="E6" s="48"/>
      <c r="F6" s="48"/>
      <c r="G6" s="23"/>
    </row>
    <row r="7" spans="1:7" ht="18" customHeight="1" hidden="1">
      <c r="A7" s="42"/>
      <c r="B7" s="152"/>
      <c r="C7" s="152"/>
      <c r="D7" s="152"/>
      <c r="E7" s="152"/>
      <c r="F7" s="22"/>
      <c r="G7" s="22"/>
    </row>
    <row r="8" spans="1:7" ht="18" customHeight="1" hidden="1">
      <c r="A8" s="42"/>
      <c r="B8" s="152"/>
      <c r="C8" s="152"/>
      <c r="D8" s="152"/>
      <c r="E8" s="152"/>
      <c r="F8" s="22"/>
      <c r="G8" s="22"/>
    </row>
    <row r="9" spans="1:7" ht="18" customHeight="1">
      <c r="A9" s="42"/>
      <c r="B9" s="49" t="s">
        <v>70</v>
      </c>
      <c r="C9" s="50"/>
      <c r="D9" s="50"/>
      <c r="E9" s="50"/>
      <c r="F9" s="50"/>
      <c r="G9" s="24"/>
    </row>
    <row r="10" spans="2:7" ht="13.5" customHeight="1">
      <c r="B10" s="19"/>
      <c r="C10" s="20"/>
      <c r="D10" s="20"/>
      <c r="E10" s="20"/>
      <c r="F10" s="24"/>
      <c r="G10" s="24"/>
    </row>
    <row r="11" spans="2:8" ht="36" customHeight="1">
      <c r="B11" s="156" t="s">
        <v>27</v>
      </c>
      <c r="C11" s="45" t="s">
        <v>41</v>
      </c>
      <c r="D11" s="176" t="s">
        <v>42</v>
      </c>
      <c r="E11" s="177" t="s">
        <v>53</v>
      </c>
      <c r="F11" s="51"/>
      <c r="G11" s="25"/>
      <c r="H11"/>
    </row>
    <row r="12" spans="2:8" ht="48.75" customHeight="1">
      <c r="B12" s="157"/>
      <c r="C12" s="159" t="s">
        <v>45</v>
      </c>
      <c r="D12" s="176"/>
      <c r="E12" s="178"/>
      <c r="F12" s="51"/>
      <c r="G12" s="25"/>
      <c r="H12"/>
    </row>
    <row r="13" spans="2:8" ht="15.75" customHeight="1">
      <c r="B13" s="157"/>
      <c r="C13" s="159"/>
      <c r="D13" s="176"/>
      <c r="E13" s="178"/>
      <c r="F13" s="51"/>
      <c r="G13" s="25"/>
      <c r="H13"/>
    </row>
    <row r="14" spans="2:8" ht="30" customHeight="1">
      <c r="B14" s="161"/>
      <c r="C14" s="159"/>
      <c r="D14" s="176"/>
      <c r="E14" s="179"/>
      <c r="F14" s="51"/>
      <c r="G14" s="25"/>
      <c r="H14"/>
    </row>
    <row r="15" spans="2:9" ht="15.75" customHeight="1">
      <c r="B15" s="17">
        <v>1</v>
      </c>
      <c r="C15">
        <v>553974.44</v>
      </c>
      <c r="D15" s="57">
        <f aca="true" t="shared" si="0" ref="D15:D44">SUM(C15:C15)</f>
        <v>553974.44</v>
      </c>
      <c r="E15" s="59">
        <v>36.9</v>
      </c>
      <c r="F15" s="52"/>
      <c r="G15" s="26"/>
      <c r="H15" s="175"/>
      <c r="I15" s="175"/>
    </row>
    <row r="16" spans="2:9" ht="15.75">
      <c r="B16" s="17">
        <v>2</v>
      </c>
      <c r="C16" s="138">
        <v>602007.19</v>
      </c>
      <c r="D16" s="57">
        <f t="shared" si="0"/>
        <v>602007.19</v>
      </c>
      <c r="E16" s="59">
        <f>IF(Паспорт!P17&gt;0,Паспорт!P17,E15)</f>
        <v>36.9</v>
      </c>
      <c r="F16" s="53"/>
      <c r="G16" s="26"/>
      <c r="H16" s="175"/>
      <c r="I16" s="175"/>
    </row>
    <row r="17" spans="2:9" ht="15.75">
      <c r="B17" s="17">
        <v>3</v>
      </c>
      <c r="C17">
        <v>581680.19</v>
      </c>
      <c r="D17" s="57">
        <f t="shared" si="0"/>
        <v>581680.19</v>
      </c>
      <c r="E17" s="59">
        <f>IF(Паспорт!P18&gt;0,Паспорт!P18,E16)</f>
        <v>36.9</v>
      </c>
      <c r="F17" s="53"/>
      <c r="G17" s="26"/>
      <c r="H17" s="175"/>
      <c r="I17" s="175"/>
    </row>
    <row r="18" spans="2:9" ht="15.75">
      <c r="B18" s="17">
        <v>4</v>
      </c>
      <c r="C18" s="138">
        <v>515922.84</v>
      </c>
      <c r="D18" s="57">
        <f t="shared" si="0"/>
        <v>515922.84</v>
      </c>
      <c r="E18" s="59">
        <f>IF(Паспорт!P19&gt;0,Паспорт!P19,E17)</f>
        <v>36.9</v>
      </c>
      <c r="F18" s="53"/>
      <c r="G18" s="26"/>
      <c r="H18" s="175"/>
      <c r="I18" s="175"/>
    </row>
    <row r="19" spans="2:9" ht="15.75">
      <c r="B19" s="17">
        <v>5</v>
      </c>
      <c r="C19">
        <v>515717.47</v>
      </c>
      <c r="D19" s="57">
        <f t="shared" si="0"/>
        <v>515717.47</v>
      </c>
      <c r="E19" s="59">
        <f>IF(Паспорт!P20&gt;0,Паспорт!P20,E18)</f>
        <v>37.01</v>
      </c>
      <c r="F19" s="53"/>
      <c r="G19" s="26"/>
      <c r="H19" s="175"/>
      <c r="I19" s="175"/>
    </row>
    <row r="20" spans="2:9" ht="15.75" customHeight="1">
      <c r="B20" s="17">
        <v>6</v>
      </c>
      <c r="C20" s="138">
        <v>606900.63</v>
      </c>
      <c r="D20" s="57">
        <f t="shared" si="0"/>
        <v>606900.63</v>
      </c>
      <c r="E20" s="59">
        <f>IF(Паспорт!P21&gt;0,Паспорт!P21,E19)</f>
        <v>37.01</v>
      </c>
      <c r="F20" s="53"/>
      <c r="G20" s="26"/>
      <c r="H20" s="175"/>
      <c r="I20" s="175"/>
    </row>
    <row r="21" spans="2:9" ht="15.75">
      <c r="B21" s="17">
        <v>7</v>
      </c>
      <c r="C21">
        <v>683498.44</v>
      </c>
      <c r="D21" s="57">
        <f t="shared" si="0"/>
        <v>683498.44</v>
      </c>
      <c r="E21" s="59">
        <f>IF(Паспорт!P22&gt;0,Паспорт!P22,E20)</f>
        <v>37.25</v>
      </c>
      <c r="F21" s="53"/>
      <c r="G21" s="26"/>
      <c r="H21" s="175"/>
      <c r="I21" s="175"/>
    </row>
    <row r="22" spans="2:9" ht="15.75">
      <c r="B22" s="17">
        <v>8</v>
      </c>
      <c r="C22" s="138">
        <v>670223.19</v>
      </c>
      <c r="D22" s="57">
        <f t="shared" si="0"/>
        <v>670223.19</v>
      </c>
      <c r="E22" s="59">
        <f>IF(Паспорт!P23&gt;0,Паспорт!P23,E21)</f>
        <v>37.25</v>
      </c>
      <c r="F22" s="53"/>
      <c r="G22" s="26"/>
      <c r="H22" s="175"/>
      <c r="I22" s="175"/>
    </row>
    <row r="23" spans="2:8" ht="15" customHeight="1">
      <c r="B23" s="17">
        <v>9</v>
      </c>
      <c r="C23">
        <v>715801.56</v>
      </c>
      <c r="D23" s="57">
        <f t="shared" si="0"/>
        <v>715801.56</v>
      </c>
      <c r="E23" s="59">
        <f>IF(Паспорт!P24&gt;0,Паспорт!P24,E22)</f>
        <v>37.25</v>
      </c>
      <c r="F23" s="53"/>
      <c r="G23" s="26"/>
      <c r="H23" s="31"/>
    </row>
    <row r="24" spans="2:8" ht="15.75">
      <c r="B24" s="17">
        <v>10</v>
      </c>
      <c r="C24" s="138">
        <v>713482.38</v>
      </c>
      <c r="D24" s="57">
        <f t="shared" si="0"/>
        <v>713482.38</v>
      </c>
      <c r="E24" s="59">
        <f>IF(Паспорт!P25&gt;0,Паспорт!P25,E23)</f>
        <v>37.25</v>
      </c>
      <c r="F24" s="53"/>
      <c r="G24" s="26"/>
      <c r="H24" s="31"/>
    </row>
    <row r="25" spans="2:8" ht="15.75">
      <c r="B25" s="17">
        <v>11</v>
      </c>
      <c r="C25">
        <v>566993.81</v>
      </c>
      <c r="D25" s="57">
        <f t="shared" si="0"/>
        <v>566993.81</v>
      </c>
      <c r="E25" s="59">
        <f>IF(Паспорт!P26&gt;0,Паспорт!P26,E24)</f>
        <v>37.25</v>
      </c>
      <c r="F25" s="53"/>
      <c r="G25" s="26"/>
      <c r="H25" s="31"/>
    </row>
    <row r="26" spans="2:8" ht="15.75">
      <c r="B26" s="17">
        <v>12</v>
      </c>
      <c r="C26" s="138">
        <v>589679.25</v>
      </c>
      <c r="D26" s="57">
        <f t="shared" si="0"/>
        <v>589679.25</v>
      </c>
      <c r="E26" s="59">
        <f>IF(Паспорт!P27&gt;0,Паспорт!P27,E25)</f>
        <v>37.01</v>
      </c>
      <c r="F26" s="53"/>
      <c r="G26" s="26"/>
      <c r="H26" s="31"/>
    </row>
    <row r="27" spans="2:8" ht="15.75">
      <c r="B27" s="17">
        <v>13</v>
      </c>
      <c r="C27">
        <v>728361.31</v>
      </c>
      <c r="D27" s="57">
        <f t="shared" si="0"/>
        <v>728361.31</v>
      </c>
      <c r="E27" s="59">
        <f>IF(Паспорт!P28&gt;0,Паспорт!P28,E26)</f>
        <v>37.15</v>
      </c>
      <c r="F27" s="53"/>
      <c r="G27" s="26"/>
      <c r="H27" s="31"/>
    </row>
    <row r="28" spans="2:8" ht="15.75">
      <c r="B28" s="17">
        <v>14</v>
      </c>
      <c r="C28" s="138">
        <v>752769.69</v>
      </c>
      <c r="D28" s="57">
        <f t="shared" si="0"/>
        <v>752769.69</v>
      </c>
      <c r="E28" s="59">
        <f>IF(Паспорт!P29&gt;0,Паспорт!P29,E27)</f>
        <v>37.15</v>
      </c>
      <c r="F28" s="53"/>
      <c r="G28" s="26"/>
      <c r="H28" s="31"/>
    </row>
    <row r="29" spans="2:8" ht="15.75">
      <c r="B29" s="17">
        <v>15</v>
      </c>
      <c r="C29">
        <v>701591.75</v>
      </c>
      <c r="D29" s="57">
        <f t="shared" si="0"/>
        <v>701591.75</v>
      </c>
      <c r="E29" s="59">
        <f>IF(Паспорт!P30&gt;0,Паспорт!P30,E28)</f>
        <v>37.15</v>
      </c>
      <c r="F29" s="53"/>
      <c r="G29" s="26"/>
      <c r="H29" s="31"/>
    </row>
    <row r="30" spans="2:8" ht="15.75">
      <c r="B30" s="18">
        <v>16</v>
      </c>
      <c r="C30" s="138">
        <v>700129.81</v>
      </c>
      <c r="D30" s="57">
        <f t="shared" si="0"/>
        <v>700129.81</v>
      </c>
      <c r="E30" s="59">
        <f>IF(Паспорт!P31&gt;0,Паспорт!P31,E29)</f>
        <v>37.15</v>
      </c>
      <c r="F30" s="53"/>
      <c r="G30" s="26"/>
      <c r="H30" s="31"/>
    </row>
    <row r="31" spans="2:8" ht="15.75">
      <c r="B31" s="18">
        <v>17</v>
      </c>
      <c r="C31">
        <v>695218.13</v>
      </c>
      <c r="D31" s="57">
        <f t="shared" si="0"/>
        <v>695218.13</v>
      </c>
      <c r="E31" s="59">
        <f>IF(Паспорт!P32&gt;0,Паспорт!P32,E30)</f>
        <v>37.15</v>
      </c>
      <c r="F31" s="53"/>
      <c r="G31" s="26"/>
      <c r="H31" s="31"/>
    </row>
    <row r="32" spans="2:8" ht="15.75">
      <c r="B32" s="18">
        <v>18</v>
      </c>
      <c r="C32" s="138">
        <v>568476.38</v>
      </c>
      <c r="D32" s="57">
        <f t="shared" si="0"/>
        <v>568476.38</v>
      </c>
      <c r="E32" s="59">
        <f>IF(Паспорт!P33&gt;0,Паспорт!P33,E31)</f>
        <v>37.15</v>
      </c>
      <c r="F32" s="53"/>
      <c r="G32" s="26"/>
      <c r="H32" s="31"/>
    </row>
    <row r="33" spans="2:8" ht="15.75">
      <c r="B33" s="18">
        <v>19</v>
      </c>
      <c r="C33">
        <v>460908.63</v>
      </c>
      <c r="D33" s="57">
        <f t="shared" si="0"/>
        <v>460908.63</v>
      </c>
      <c r="E33" s="59">
        <f>IF(Паспорт!P34&gt;0,Паспорт!P34,E32)</f>
        <v>37.02</v>
      </c>
      <c r="F33" s="53"/>
      <c r="G33" s="26"/>
      <c r="H33" s="31"/>
    </row>
    <row r="34" spans="2:8" ht="15.75">
      <c r="B34" s="18">
        <v>20</v>
      </c>
      <c r="C34" s="138">
        <v>578651.88</v>
      </c>
      <c r="D34" s="57">
        <f t="shared" si="0"/>
        <v>578651.88</v>
      </c>
      <c r="E34" s="59">
        <f>IF(Паспорт!P35&gt;0,Паспорт!P35,E33)</f>
        <v>37.44</v>
      </c>
      <c r="F34" s="53"/>
      <c r="G34" s="26"/>
      <c r="H34" s="31"/>
    </row>
    <row r="35" spans="2:8" ht="15.75">
      <c r="B35" s="18">
        <v>21</v>
      </c>
      <c r="C35">
        <v>729402.56</v>
      </c>
      <c r="D35" s="57">
        <f t="shared" si="0"/>
        <v>729402.56</v>
      </c>
      <c r="E35" s="59">
        <f>IF(Паспорт!P36&gt;0,Паспорт!P36,E34)</f>
        <v>37.44</v>
      </c>
      <c r="F35" s="53"/>
      <c r="G35" s="26"/>
      <c r="H35" s="31"/>
    </row>
    <row r="36" spans="2:8" ht="15.75">
      <c r="B36" s="18">
        <v>22</v>
      </c>
      <c r="C36" s="138">
        <v>670257.13</v>
      </c>
      <c r="D36" s="57">
        <f t="shared" si="0"/>
        <v>670257.13</v>
      </c>
      <c r="E36" s="59">
        <f>IF(Паспорт!P37&gt;0,Паспорт!P37,E35)</f>
        <v>37.44</v>
      </c>
      <c r="F36" s="53"/>
      <c r="G36" s="26"/>
      <c r="H36" s="31"/>
    </row>
    <row r="37" spans="2:8" ht="15.75">
      <c r="B37" s="18">
        <v>23</v>
      </c>
      <c r="C37">
        <v>607590.13</v>
      </c>
      <c r="D37" s="57">
        <f t="shared" si="0"/>
        <v>607590.13</v>
      </c>
      <c r="E37" s="59">
        <f>IF(Паспорт!P38&gt;0,Паспорт!P38,E36)</f>
        <v>37.44</v>
      </c>
      <c r="F37" s="53"/>
      <c r="G37" s="26"/>
      <c r="H37" s="31"/>
    </row>
    <row r="38" spans="2:8" ht="15.75">
      <c r="B38" s="18">
        <v>24</v>
      </c>
      <c r="C38" s="138">
        <v>570159.06</v>
      </c>
      <c r="D38" s="57">
        <f t="shared" si="0"/>
        <v>570159.06</v>
      </c>
      <c r="E38" s="59">
        <f>IF(Паспорт!P39&gt;0,Паспорт!P39,E37)</f>
        <v>37.44</v>
      </c>
      <c r="F38" s="53"/>
      <c r="G38" s="26"/>
      <c r="H38" s="31"/>
    </row>
    <row r="39" spans="2:8" ht="15.75">
      <c r="B39" s="18">
        <v>25</v>
      </c>
      <c r="C39">
        <v>515406.28</v>
      </c>
      <c r="D39" s="57">
        <f t="shared" si="0"/>
        <v>515406.28</v>
      </c>
      <c r="E39" s="59">
        <f>IF(Паспорт!P40&gt;0,Паспорт!P40,E38)</f>
        <v>36.96</v>
      </c>
      <c r="F39" s="53"/>
      <c r="G39" s="26"/>
      <c r="H39" s="31"/>
    </row>
    <row r="40" spans="2:8" ht="15.75">
      <c r="B40" s="18">
        <v>26</v>
      </c>
      <c r="C40" s="138">
        <v>460534.22</v>
      </c>
      <c r="D40" s="57">
        <f t="shared" si="0"/>
        <v>460534.22</v>
      </c>
      <c r="E40" s="59">
        <f>IF(Паспорт!P41&gt;0,Паспорт!P41,E39)</f>
        <v>36.96</v>
      </c>
      <c r="F40" s="53"/>
      <c r="G40" s="26"/>
      <c r="H40" s="31"/>
    </row>
    <row r="41" spans="2:8" ht="15.75">
      <c r="B41" s="18">
        <v>27</v>
      </c>
      <c r="C41">
        <v>445487.13</v>
      </c>
      <c r="D41" s="57">
        <f t="shared" si="0"/>
        <v>445487.13</v>
      </c>
      <c r="E41" s="59">
        <f>IF(Паспорт!P42&gt;0,Паспорт!P42,E40)</f>
        <v>36.96</v>
      </c>
      <c r="F41" s="53"/>
      <c r="G41" s="26"/>
      <c r="H41" s="31"/>
    </row>
    <row r="42" spans="2:8" ht="15.75">
      <c r="B42" s="18">
        <v>28</v>
      </c>
      <c r="C42" s="138">
        <v>458981.38</v>
      </c>
      <c r="D42" s="57">
        <f t="shared" si="0"/>
        <v>458981.38</v>
      </c>
      <c r="E42" s="59">
        <f>IF(Паспорт!P43&gt;0,Паспорт!P43,E41)</f>
        <v>36.9999</v>
      </c>
      <c r="F42" s="53"/>
      <c r="G42" s="26"/>
      <c r="H42" s="31"/>
    </row>
    <row r="43" spans="2:8" ht="12.75" customHeight="1">
      <c r="B43" s="18">
        <v>29</v>
      </c>
      <c r="C43">
        <v>545772.38</v>
      </c>
      <c r="D43" s="57">
        <f t="shared" si="0"/>
        <v>545772.38</v>
      </c>
      <c r="E43" s="59">
        <f>IF(Паспорт!P44&gt;0,Паспорт!P44,E42)</f>
        <v>36.9999</v>
      </c>
      <c r="F43" s="53"/>
      <c r="G43" s="26"/>
      <c r="H43" s="31"/>
    </row>
    <row r="44" spans="2:8" ht="12.75" customHeight="1">
      <c r="B44" s="18">
        <v>30</v>
      </c>
      <c r="C44" s="138">
        <v>515054.47</v>
      </c>
      <c r="D44" s="57">
        <f t="shared" si="0"/>
        <v>515054.47</v>
      </c>
      <c r="E44" s="59">
        <f>IF(Паспорт!P45&gt;0,Паспорт!P45,E43)</f>
        <v>36.9999</v>
      </c>
      <c r="F44" s="53"/>
      <c r="G44" s="26"/>
      <c r="H44" s="31"/>
    </row>
    <row r="45" spans="2:8" ht="12.75" customHeight="1">
      <c r="B45" s="18">
        <v>31</v>
      </c>
      <c r="C45" s="60"/>
      <c r="D45" s="57"/>
      <c r="E45" s="59">
        <f>IF(Паспорт!P46&gt;0,Паспорт!P46,E44)</f>
        <v>36.9999</v>
      </c>
      <c r="F45" s="53"/>
      <c r="G45" s="30"/>
      <c r="H45" s="31"/>
    </row>
    <row r="46" spans="2:9" ht="39.75" customHeight="1">
      <c r="B46" s="18" t="s">
        <v>42</v>
      </c>
      <c r="C46" s="56">
        <f>SUM(C15:C45)</f>
        <v>18020633.710000005</v>
      </c>
      <c r="D46" s="57">
        <f>SUM(D15:D45)</f>
        <v>18020633.710000005</v>
      </c>
      <c r="E46" s="58">
        <f>SUMPRODUCT(E15:E45,D15:D45)/SUM(D15:D45)</f>
        <v>37.14384190232658</v>
      </c>
      <c r="F46" s="54"/>
      <c r="G46" s="29"/>
      <c r="H46" s="174"/>
      <c r="I46" s="174"/>
    </row>
    <row r="47" spans="2:8" ht="14.25" customHeight="1" hidden="1">
      <c r="B47" s="7">
        <v>31</v>
      </c>
      <c r="C47" s="12"/>
      <c r="D47" s="8"/>
      <c r="E47" s="8"/>
      <c r="F47" s="55"/>
      <c r="G47" s="27"/>
      <c r="H47"/>
    </row>
    <row r="48" spans="3:8" ht="12.75">
      <c r="C48" s="173"/>
      <c r="D48" s="173"/>
      <c r="E48" s="173"/>
      <c r="F48" s="28"/>
      <c r="G48" s="28"/>
      <c r="H48"/>
    </row>
    <row r="49" spans="2:7" ht="12.75">
      <c r="B49" s="61" t="s">
        <v>38</v>
      </c>
      <c r="C49" s="61"/>
      <c r="D49" s="61"/>
      <c r="E49" s="62" t="s">
        <v>48</v>
      </c>
      <c r="F49" s="61"/>
      <c r="G49" s="61"/>
    </row>
    <row r="50" spans="2:7" ht="12.75">
      <c r="B50" s="1"/>
      <c r="C50" s="1" t="s">
        <v>39</v>
      </c>
      <c r="D50" s="1"/>
      <c r="E50" s="63" t="s">
        <v>49</v>
      </c>
      <c r="F50" s="64" t="s">
        <v>0</v>
      </c>
      <c r="G50" s="63" t="s">
        <v>17</v>
      </c>
    </row>
    <row r="51" spans="4:7" ht="12.75">
      <c r="D51" s="1"/>
      <c r="G51" s="2"/>
    </row>
    <row r="52" spans="2:7" ht="18" customHeight="1">
      <c r="B52" s="61" t="s">
        <v>50</v>
      </c>
      <c r="C52" s="61"/>
      <c r="D52" s="61"/>
      <c r="E52" s="62" t="s">
        <v>44</v>
      </c>
      <c r="F52" s="61"/>
      <c r="G52" s="61"/>
    </row>
    <row r="53" spans="2:7" ht="12.75">
      <c r="B53" s="1"/>
      <c r="C53" s="1" t="s">
        <v>40</v>
      </c>
      <c r="D53" s="1"/>
      <c r="E53" s="63" t="s">
        <v>49</v>
      </c>
      <c r="F53" s="63" t="s">
        <v>0</v>
      </c>
      <c r="G53" s="63" t="s">
        <v>17</v>
      </c>
    </row>
  </sheetData>
  <sheetProtection/>
  <mergeCells count="9">
    <mergeCell ref="C48:E48"/>
    <mergeCell ref="C12:C14"/>
    <mergeCell ref="B7:E7"/>
    <mergeCell ref="B8:E8"/>
    <mergeCell ref="H46:I46"/>
    <mergeCell ref="B11:B14"/>
    <mergeCell ref="H15:I22"/>
    <mergeCell ref="D11:D14"/>
    <mergeCell ref="E11:E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B1">
      <selection activeCell="B10" sqref="B1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00390625" style="0" customWidth="1"/>
    <col min="4" max="4" width="11.75390625" style="0" customWidth="1"/>
    <col min="5" max="5" width="11.875" style="0" customWidth="1"/>
    <col min="6" max="6" width="9.875" style="0" customWidth="1"/>
    <col min="7" max="7" width="10.375" style="94" customWidth="1"/>
    <col min="8" max="9" width="11.75390625" style="0" customWidth="1"/>
    <col min="10" max="10" width="12.375" style="0" customWidth="1"/>
    <col min="11" max="11" width="12.25390625" style="0" customWidth="1"/>
    <col min="12" max="12" width="29.25390625" style="0" customWidth="1"/>
    <col min="13" max="13" width="9.125" style="6" customWidth="1"/>
  </cols>
  <sheetData>
    <row r="1" spans="1:11" ht="12.75">
      <c r="A1" s="15"/>
      <c r="B1" s="95" t="s">
        <v>31</v>
      </c>
      <c r="C1" s="95"/>
      <c r="D1" s="95"/>
      <c r="E1" s="95"/>
      <c r="F1" s="95"/>
      <c r="G1" s="96"/>
      <c r="H1" s="95"/>
      <c r="I1" s="15"/>
      <c r="J1" s="15"/>
      <c r="K1" s="15"/>
    </row>
    <row r="2" spans="1:11" ht="12.75">
      <c r="A2" s="15"/>
      <c r="B2" s="95" t="s">
        <v>32</v>
      </c>
      <c r="C2" s="95"/>
      <c r="D2" s="95"/>
      <c r="E2" s="95"/>
      <c r="F2" s="95"/>
      <c r="G2" s="96"/>
      <c r="H2" s="95"/>
      <c r="I2" s="15"/>
      <c r="J2" s="15"/>
      <c r="K2" s="15"/>
    </row>
    <row r="3" spans="1:12" ht="12.75">
      <c r="A3" s="15"/>
      <c r="B3" s="97" t="s">
        <v>43</v>
      </c>
      <c r="C3" s="97"/>
      <c r="D3" s="97"/>
      <c r="E3" s="95"/>
      <c r="F3" s="95"/>
      <c r="G3" s="96"/>
      <c r="H3" s="95"/>
      <c r="I3" s="15"/>
      <c r="J3" s="95"/>
      <c r="K3" s="95"/>
      <c r="L3" s="3"/>
    </row>
    <row r="4" spans="1:12" ht="12.75">
      <c r="A4" s="15"/>
      <c r="B4" s="95"/>
      <c r="C4" s="95"/>
      <c r="D4" s="95"/>
      <c r="E4" s="95"/>
      <c r="F4" s="95"/>
      <c r="G4" s="96"/>
      <c r="H4" s="95"/>
      <c r="I4" s="15"/>
      <c r="J4" s="95"/>
      <c r="K4" s="95"/>
      <c r="L4" s="3"/>
    </row>
    <row r="5" spans="1:12" ht="15">
      <c r="A5" s="15"/>
      <c r="B5" s="15"/>
      <c r="C5" s="180" t="s">
        <v>37</v>
      </c>
      <c r="D5" s="180"/>
      <c r="E5" s="180"/>
      <c r="F5" s="180"/>
      <c r="G5" s="180"/>
      <c r="H5" s="180"/>
      <c r="I5" s="180"/>
      <c r="J5" s="180"/>
      <c r="K5" s="180"/>
      <c r="L5" s="21"/>
    </row>
    <row r="6" spans="1:12" ht="18" customHeight="1">
      <c r="A6" s="15"/>
      <c r="B6" s="98" t="s">
        <v>54</v>
      </c>
      <c r="C6" s="99"/>
      <c r="D6" s="99"/>
      <c r="E6" s="99"/>
      <c r="F6" s="99"/>
      <c r="G6" s="100"/>
      <c r="H6" s="99"/>
      <c r="I6" s="99"/>
      <c r="J6" s="99"/>
      <c r="K6" s="99"/>
      <c r="L6" s="23"/>
    </row>
    <row r="7" spans="1:12" ht="18" customHeight="1">
      <c r="A7" s="15"/>
      <c r="B7" s="98" t="s">
        <v>65</v>
      </c>
      <c r="C7" s="98"/>
      <c r="D7" s="98"/>
      <c r="E7" s="98"/>
      <c r="F7" s="98"/>
      <c r="G7" s="101"/>
      <c r="H7" s="98"/>
      <c r="I7" s="98"/>
      <c r="J7" s="98"/>
      <c r="K7" s="98"/>
      <c r="L7" s="22"/>
    </row>
    <row r="8" spans="1:12" ht="18" customHeight="1" hidden="1">
      <c r="A8" s="15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22"/>
    </row>
    <row r="9" spans="1:12" ht="18" customHeight="1">
      <c r="A9" s="15"/>
      <c r="B9" s="182" t="s">
        <v>71</v>
      </c>
      <c r="C9" s="182"/>
      <c r="D9" s="182"/>
      <c r="E9" s="182"/>
      <c r="F9" s="182"/>
      <c r="G9" s="182"/>
      <c r="H9" s="182"/>
      <c r="I9" s="182"/>
      <c r="J9" s="182"/>
      <c r="K9" s="182"/>
      <c r="L9" s="24"/>
    </row>
    <row r="10" spans="1:12" ht="10.5" customHeight="1">
      <c r="A10" s="15"/>
      <c r="B10" s="102"/>
      <c r="C10" s="103"/>
      <c r="D10" s="103"/>
      <c r="E10" s="103"/>
      <c r="F10" s="103"/>
      <c r="G10" s="104"/>
      <c r="H10" s="103"/>
      <c r="I10" s="103"/>
      <c r="J10" s="103"/>
      <c r="K10" s="103"/>
      <c r="L10" s="24"/>
    </row>
    <row r="11" spans="1:13" ht="30" customHeight="1">
      <c r="A11" s="15"/>
      <c r="B11" s="183" t="s">
        <v>27</v>
      </c>
      <c r="C11" s="186" t="s">
        <v>41</v>
      </c>
      <c r="D11" s="187"/>
      <c r="E11" s="187"/>
      <c r="F11" s="187"/>
      <c r="G11" s="187"/>
      <c r="H11" s="187"/>
      <c r="I11" s="187"/>
      <c r="J11" s="188" t="s">
        <v>42</v>
      </c>
      <c r="K11" s="189" t="s">
        <v>55</v>
      </c>
      <c r="L11" s="25"/>
      <c r="M11"/>
    </row>
    <row r="12" spans="1:13" ht="48.75" customHeight="1">
      <c r="A12" s="15"/>
      <c r="B12" s="184"/>
      <c r="C12" s="192" t="s">
        <v>56</v>
      </c>
      <c r="D12" s="194" t="s">
        <v>57</v>
      </c>
      <c r="E12" s="194" t="s">
        <v>58</v>
      </c>
      <c r="F12" s="194" t="s">
        <v>59</v>
      </c>
      <c r="G12" s="195" t="s">
        <v>60</v>
      </c>
      <c r="H12" s="194" t="s">
        <v>61</v>
      </c>
      <c r="I12" s="194" t="s">
        <v>62</v>
      </c>
      <c r="J12" s="188"/>
      <c r="K12" s="190"/>
      <c r="L12" s="25"/>
      <c r="M12"/>
    </row>
    <row r="13" spans="1:13" ht="15.75" customHeight="1">
      <c r="A13" s="15"/>
      <c r="B13" s="184"/>
      <c r="C13" s="192"/>
      <c r="D13" s="194"/>
      <c r="E13" s="194"/>
      <c r="F13" s="194"/>
      <c r="G13" s="195"/>
      <c r="H13" s="194"/>
      <c r="I13" s="194"/>
      <c r="J13" s="188"/>
      <c r="K13" s="190"/>
      <c r="L13" s="25"/>
      <c r="M13"/>
    </row>
    <row r="14" spans="1:13" ht="30" customHeight="1">
      <c r="A14" s="15"/>
      <c r="B14" s="185"/>
      <c r="C14" s="192"/>
      <c r="D14" s="194"/>
      <c r="E14" s="194"/>
      <c r="F14" s="194"/>
      <c r="G14" s="195"/>
      <c r="H14" s="194"/>
      <c r="I14" s="194"/>
      <c r="J14" s="188"/>
      <c r="K14" s="191"/>
      <c r="L14" s="25"/>
      <c r="M14"/>
    </row>
    <row r="15" spans="1:14" ht="15.75" customHeight="1">
      <c r="A15" s="15"/>
      <c r="B15" s="105">
        <v>1</v>
      </c>
      <c r="C15" s="132">
        <v>21354.87</v>
      </c>
      <c r="D15" s="137">
        <v>5014.2</v>
      </c>
      <c r="E15">
        <v>3008.72</v>
      </c>
      <c r="F15" s="137">
        <v>1120.54</v>
      </c>
      <c r="G15">
        <v>17304.04</v>
      </c>
      <c r="H15" s="137">
        <v>14141.37</v>
      </c>
      <c r="I15">
        <v>654.45</v>
      </c>
      <c r="J15" s="106">
        <f aca="true" t="shared" si="0" ref="J15:J45">SUM(C15:I15)</f>
        <v>62598.19</v>
      </c>
      <c r="K15" s="107">
        <v>36.9</v>
      </c>
      <c r="L15" s="26"/>
      <c r="M15" s="175"/>
      <c r="N15" s="175"/>
    </row>
    <row r="16" spans="1:14" ht="15.75">
      <c r="A16" s="15"/>
      <c r="B16" s="105">
        <v>2</v>
      </c>
      <c r="C16" s="134">
        <v>20962.74</v>
      </c>
      <c r="D16" s="138">
        <v>5355.73</v>
      </c>
      <c r="E16" s="136">
        <v>3327.94</v>
      </c>
      <c r="F16" s="138">
        <v>1314.26</v>
      </c>
      <c r="G16" s="136">
        <v>18244.75</v>
      </c>
      <c r="H16" s="138">
        <v>11175.03</v>
      </c>
      <c r="I16" s="135">
        <v>663.27</v>
      </c>
      <c r="J16" s="106">
        <f t="shared" si="0"/>
        <v>61043.719999999994</v>
      </c>
      <c r="K16" s="107">
        <f>IF(Паспорт!P17&gt;0,Паспорт!P17,K15)</f>
        <v>36.9</v>
      </c>
      <c r="L16" s="26"/>
      <c r="M16" s="175"/>
      <c r="N16" s="175"/>
    </row>
    <row r="17" spans="1:14" ht="15.75">
      <c r="A17" s="15"/>
      <c r="B17" s="105">
        <v>3</v>
      </c>
      <c r="C17" s="133">
        <v>20334.32</v>
      </c>
      <c r="D17" s="139">
        <v>4554.86</v>
      </c>
      <c r="E17">
        <v>3135.71</v>
      </c>
      <c r="F17" s="139">
        <v>963.31</v>
      </c>
      <c r="G17">
        <v>18182.73</v>
      </c>
      <c r="H17" s="139">
        <v>8200.62</v>
      </c>
      <c r="I17">
        <v>720.66</v>
      </c>
      <c r="J17" s="106">
        <f t="shared" si="0"/>
        <v>56092.21000000001</v>
      </c>
      <c r="K17" s="107">
        <f>IF(Паспорт!P18&gt;0,Паспорт!P18,K16)</f>
        <v>36.9</v>
      </c>
      <c r="L17" s="26"/>
      <c r="M17" s="175"/>
      <c r="N17" s="175"/>
    </row>
    <row r="18" spans="1:14" ht="15.75">
      <c r="A18" s="15"/>
      <c r="B18" s="105">
        <v>4</v>
      </c>
      <c r="C18" s="134">
        <v>20893.94</v>
      </c>
      <c r="D18" s="138">
        <v>4291.28</v>
      </c>
      <c r="E18" s="136">
        <v>3191.42</v>
      </c>
      <c r="F18" s="138">
        <v>1063.55</v>
      </c>
      <c r="G18" s="136">
        <v>16439.21</v>
      </c>
      <c r="H18" s="138">
        <v>7451.27</v>
      </c>
      <c r="I18" s="135">
        <v>797.64</v>
      </c>
      <c r="J18" s="106">
        <f t="shared" si="0"/>
        <v>54128.31</v>
      </c>
      <c r="K18" s="107">
        <f>IF(Паспорт!P19&gt;0,Паспорт!P19,K17)</f>
        <v>36.9</v>
      </c>
      <c r="L18" s="26"/>
      <c r="M18" s="175"/>
      <c r="N18" s="175"/>
    </row>
    <row r="19" spans="1:14" ht="15.75">
      <c r="A19" s="15"/>
      <c r="B19" s="105">
        <v>5</v>
      </c>
      <c r="C19" s="133">
        <v>20531.54</v>
      </c>
      <c r="D19" s="139">
        <v>4363.95</v>
      </c>
      <c r="E19">
        <v>3292.11</v>
      </c>
      <c r="F19" s="139">
        <v>1276.58</v>
      </c>
      <c r="G19">
        <v>16217.71</v>
      </c>
      <c r="H19" s="139">
        <v>6604.88</v>
      </c>
      <c r="I19">
        <v>675.92</v>
      </c>
      <c r="J19" s="106">
        <f t="shared" si="0"/>
        <v>52962.689999999995</v>
      </c>
      <c r="K19" s="107">
        <f>IF(Паспорт!P20&gt;0,Паспорт!P20,K18)</f>
        <v>37.01</v>
      </c>
      <c r="L19" s="26"/>
      <c r="M19" s="175"/>
      <c r="N19" s="175"/>
    </row>
    <row r="20" spans="1:14" ht="15.75" customHeight="1">
      <c r="A20" s="15"/>
      <c r="B20" s="105">
        <v>6</v>
      </c>
      <c r="C20" s="134">
        <v>20448.58</v>
      </c>
      <c r="D20" s="138">
        <v>4153.95</v>
      </c>
      <c r="E20" s="136">
        <v>3040.48</v>
      </c>
      <c r="F20" s="138">
        <v>1779.86</v>
      </c>
      <c r="G20" s="136">
        <v>17794.14</v>
      </c>
      <c r="H20" s="138">
        <v>12971.98</v>
      </c>
      <c r="I20" s="135">
        <v>633.02</v>
      </c>
      <c r="J20" s="106">
        <f t="shared" si="0"/>
        <v>60822.01</v>
      </c>
      <c r="K20" s="107">
        <f>IF(Паспорт!P21&gt;0,Паспорт!P21,K19)</f>
        <v>37.01</v>
      </c>
      <c r="L20" s="26"/>
      <c r="M20" s="175"/>
      <c r="N20" s="175"/>
    </row>
    <row r="21" spans="1:14" ht="15.75">
      <c r="A21" s="15"/>
      <c r="B21" s="105">
        <v>7</v>
      </c>
      <c r="C21" s="133">
        <v>22511.29</v>
      </c>
      <c r="D21" s="139">
        <v>4568.26</v>
      </c>
      <c r="E21">
        <v>3405.84</v>
      </c>
      <c r="F21" s="139">
        <v>2316.71</v>
      </c>
      <c r="G21">
        <v>19272.01</v>
      </c>
      <c r="H21" s="139">
        <v>18663.96</v>
      </c>
      <c r="I21">
        <v>754.01</v>
      </c>
      <c r="J21" s="106">
        <f t="shared" si="0"/>
        <v>71492.08</v>
      </c>
      <c r="K21" s="107">
        <f>IF(Паспорт!P22&gt;0,Паспорт!P22,K20)</f>
        <v>37.25</v>
      </c>
      <c r="L21" s="26"/>
      <c r="M21" s="175"/>
      <c r="N21" s="175"/>
    </row>
    <row r="22" spans="1:14" ht="15.75">
      <c r="A22" s="15"/>
      <c r="B22" s="105">
        <v>8</v>
      </c>
      <c r="C22" s="134">
        <v>22763.75</v>
      </c>
      <c r="D22" s="138">
        <v>4833.75</v>
      </c>
      <c r="E22" s="136">
        <v>3473.5</v>
      </c>
      <c r="F22" s="138">
        <v>2532.02</v>
      </c>
      <c r="G22" s="136">
        <v>19817.22</v>
      </c>
      <c r="H22" s="138">
        <v>15184.68</v>
      </c>
      <c r="I22" s="135">
        <v>840.58</v>
      </c>
      <c r="J22" s="106">
        <f t="shared" si="0"/>
        <v>69445.5</v>
      </c>
      <c r="K22" s="107">
        <f>IF(Паспорт!P23&gt;0,Паспорт!P23,K21)</f>
        <v>37.25</v>
      </c>
      <c r="L22" s="26"/>
      <c r="M22" s="175"/>
      <c r="N22" s="175"/>
    </row>
    <row r="23" spans="1:13" ht="15" customHeight="1">
      <c r="A23" s="15"/>
      <c r="B23" s="105">
        <v>9</v>
      </c>
      <c r="C23" s="133">
        <v>22691.73</v>
      </c>
      <c r="D23" s="139">
        <v>4567.39</v>
      </c>
      <c r="E23">
        <v>3077.52</v>
      </c>
      <c r="F23" s="139">
        <v>1578.03</v>
      </c>
      <c r="G23">
        <v>18158.1</v>
      </c>
      <c r="H23" s="139">
        <v>9154.36</v>
      </c>
      <c r="I23">
        <v>795.69</v>
      </c>
      <c r="J23" s="106">
        <f t="shared" si="0"/>
        <v>60022.82</v>
      </c>
      <c r="K23" s="107">
        <f>IF(Паспорт!P24&gt;0,Паспорт!P24,K22)</f>
        <v>37.25</v>
      </c>
      <c r="L23" s="26"/>
      <c r="M23" s="31"/>
    </row>
    <row r="24" spans="1:13" ht="15.75">
      <c r="A24" s="15"/>
      <c r="B24" s="105">
        <v>10</v>
      </c>
      <c r="C24" s="134">
        <v>21176.74</v>
      </c>
      <c r="D24" s="138">
        <v>4722.26</v>
      </c>
      <c r="E24" s="136">
        <v>3370.87</v>
      </c>
      <c r="F24" s="138">
        <v>1344.02</v>
      </c>
      <c r="G24" s="136">
        <v>18629.02</v>
      </c>
      <c r="H24" s="138">
        <v>9095.75</v>
      </c>
      <c r="I24" s="135">
        <v>803.3</v>
      </c>
      <c r="J24" s="106">
        <f t="shared" si="0"/>
        <v>59141.96000000001</v>
      </c>
      <c r="K24" s="107">
        <f>IF(Паспорт!P25&gt;0,Паспорт!P25,K23)</f>
        <v>37.25</v>
      </c>
      <c r="L24" s="26"/>
      <c r="M24" s="31"/>
    </row>
    <row r="25" spans="1:13" ht="15.75">
      <c r="A25" s="15"/>
      <c r="B25" s="105">
        <v>11</v>
      </c>
      <c r="C25" s="133">
        <v>22051.91</v>
      </c>
      <c r="D25" s="139">
        <v>5316.41</v>
      </c>
      <c r="E25">
        <v>3437.13</v>
      </c>
      <c r="F25" s="139">
        <v>2024.9</v>
      </c>
      <c r="G25">
        <v>18079.91</v>
      </c>
      <c r="H25" s="139">
        <v>9381.26</v>
      </c>
      <c r="I25">
        <v>882.24</v>
      </c>
      <c r="J25" s="106">
        <f t="shared" si="0"/>
        <v>61173.759999999995</v>
      </c>
      <c r="K25" s="107">
        <f>IF(Паспорт!P26&gt;0,Паспорт!P26,K24)</f>
        <v>37.25</v>
      </c>
      <c r="L25" s="26"/>
      <c r="M25" s="31"/>
    </row>
    <row r="26" spans="1:13" ht="15.75">
      <c r="A26" s="15"/>
      <c r="B26" s="105">
        <v>12</v>
      </c>
      <c r="C26" s="134">
        <v>22975.2</v>
      </c>
      <c r="D26" s="138">
        <v>6166.83</v>
      </c>
      <c r="E26" s="136">
        <v>3212.59</v>
      </c>
      <c r="F26" s="138">
        <v>2008.08</v>
      </c>
      <c r="G26" s="136">
        <v>17874.58</v>
      </c>
      <c r="H26" s="138">
        <v>10170.42</v>
      </c>
      <c r="I26" s="135">
        <v>769.37</v>
      </c>
      <c r="J26" s="106">
        <f t="shared" si="0"/>
        <v>63177.07</v>
      </c>
      <c r="K26" s="107">
        <f>IF(Паспорт!P27&gt;0,Паспорт!P27,K25)</f>
        <v>37.01</v>
      </c>
      <c r="L26" s="26"/>
      <c r="M26" s="31"/>
    </row>
    <row r="27" spans="1:13" ht="15.75">
      <c r="A27" s="15"/>
      <c r="B27" s="105">
        <v>13</v>
      </c>
      <c r="C27" s="133">
        <v>21218.17</v>
      </c>
      <c r="D27" s="139">
        <v>5067.74</v>
      </c>
      <c r="E27">
        <v>3245.59</v>
      </c>
      <c r="F27" s="139">
        <v>2491.69</v>
      </c>
      <c r="G27">
        <v>18899.2</v>
      </c>
      <c r="H27" s="139">
        <v>6692.67</v>
      </c>
      <c r="I27">
        <v>768.16</v>
      </c>
      <c r="J27" s="106">
        <f t="shared" si="0"/>
        <v>58383.22</v>
      </c>
      <c r="K27" s="107">
        <f>IF(Паспорт!P28&gt;0,Паспорт!P28,K26)</f>
        <v>37.15</v>
      </c>
      <c r="L27" s="26"/>
      <c r="M27" s="31"/>
    </row>
    <row r="28" spans="1:13" ht="15.75">
      <c r="A28" s="15"/>
      <c r="B28" s="105">
        <v>14</v>
      </c>
      <c r="C28" s="134">
        <v>20639.67</v>
      </c>
      <c r="D28" s="138">
        <v>4202.12</v>
      </c>
      <c r="E28" s="136">
        <v>2894.01</v>
      </c>
      <c r="F28" s="138">
        <v>1436.28</v>
      </c>
      <c r="G28" s="136">
        <v>18354.04</v>
      </c>
      <c r="H28" s="138">
        <v>3498.6</v>
      </c>
      <c r="I28" s="135">
        <v>682.78</v>
      </c>
      <c r="J28" s="106">
        <f t="shared" si="0"/>
        <v>51707.49999999999</v>
      </c>
      <c r="K28" s="107">
        <f>IF(Паспорт!P29&gt;0,Паспорт!P29,K27)</f>
        <v>37.15</v>
      </c>
      <c r="L28" s="26"/>
      <c r="M28" s="31"/>
    </row>
    <row r="29" spans="1:13" ht="15.75">
      <c r="A29" s="15"/>
      <c r="B29" s="105">
        <v>15</v>
      </c>
      <c r="C29" s="133">
        <v>20295.33</v>
      </c>
      <c r="D29" s="139">
        <v>4558.32</v>
      </c>
      <c r="E29">
        <v>3055.32</v>
      </c>
      <c r="F29" s="139">
        <v>2461.01</v>
      </c>
      <c r="G29">
        <v>17986.22</v>
      </c>
      <c r="H29" s="139">
        <v>5137.66</v>
      </c>
      <c r="I29">
        <v>677.35</v>
      </c>
      <c r="J29" s="106">
        <f t="shared" si="0"/>
        <v>54171.21</v>
      </c>
      <c r="K29" s="107">
        <f>IF(Паспорт!P30&gt;0,Паспорт!P30,K28)</f>
        <v>37.15</v>
      </c>
      <c r="L29" s="26"/>
      <c r="M29" s="31"/>
    </row>
    <row r="30" spans="1:13" ht="15.75">
      <c r="A30" s="15"/>
      <c r="B30" s="7">
        <v>16</v>
      </c>
      <c r="C30" s="134">
        <v>20419.42</v>
      </c>
      <c r="D30" s="138">
        <v>4281.67</v>
      </c>
      <c r="E30" s="136">
        <v>3091.34</v>
      </c>
      <c r="F30" s="138">
        <v>1919.13</v>
      </c>
      <c r="G30" s="136">
        <v>18088.04</v>
      </c>
      <c r="H30" s="138">
        <v>4699.69</v>
      </c>
      <c r="I30" s="135">
        <v>683.22</v>
      </c>
      <c r="J30" s="106">
        <f t="shared" si="0"/>
        <v>53182.51</v>
      </c>
      <c r="K30" s="107">
        <f>IF(Паспорт!P31&gt;0,Паспорт!P31,K29)</f>
        <v>37.15</v>
      </c>
      <c r="L30" s="26"/>
      <c r="M30" s="31"/>
    </row>
    <row r="31" spans="1:13" ht="15.75">
      <c r="A31" s="15"/>
      <c r="B31" s="7">
        <v>17</v>
      </c>
      <c r="C31" s="133">
        <v>19536.3</v>
      </c>
      <c r="D31" s="139">
        <v>4107.26</v>
      </c>
      <c r="E31">
        <v>3052.7</v>
      </c>
      <c r="F31" s="139">
        <v>1445.15</v>
      </c>
      <c r="G31">
        <v>17605.75</v>
      </c>
      <c r="H31" s="139">
        <v>2400.37</v>
      </c>
      <c r="I31">
        <v>764.93</v>
      </c>
      <c r="J31" s="106">
        <f t="shared" si="0"/>
        <v>48912.46000000001</v>
      </c>
      <c r="K31" s="107">
        <f>IF(Паспорт!P32&gt;0,Паспорт!P32,K30)</f>
        <v>37.15</v>
      </c>
      <c r="L31" s="26"/>
      <c r="M31" s="31"/>
    </row>
    <row r="32" spans="1:13" ht="15.75">
      <c r="A32" s="15"/>
      <c r="B32" s="7">
        <v>18</v>
      </c>
      <c r="C32" s="134">
        <v>19272.26</v>
      </c>
      <c r="D32" s="138">
        <v>4129.41</v>
      </c>
      <c r="E32" s="136">
        <v>3163.92</v>
      </c>
      <c r="F32" s="138">
        <v>938.35</v>
      </c>
      <c r="G32" s="136">
        <v>17500.71</v>
      </c>
      <c r="H32" s="138">
        <v>1920.61</v>
      </c>
      <c r="I32" s="135">
        <v>773.1</v>
      </c>
      <c r="J32" s="106">
        <f t="shared" si="0"/>
        <v>47698.35999999999</v>
      </c>
      <c r="K32" s="107">
        <f>IF(Паспорт!P33&gt;0,Паспорт!P33,K31)</f>
        <v>37.15</v>
      </c>
      <c r="L32" s="26"/>
      <c r="M32" s="31"/>
    </row>
    <row r="33" spans="1:13" ht="15.75">
      <c r="A33" s="15"/>
      <c r="B33" s="7">
        <v>19</v>
      </c>
      <c r="C33" s="133">
        <v>17124.77</v>
      </c>
      <c r="D33" s="139">
        <v>3746.26</v>
      </c>
      <c r="E33">
        <v>2534.89</v>
      </c>
      <c r="F33" s="139">
        <v>1720.38</v>
      </c>
      <c r="G33">
        <v>13575.24</v>
      </c>
      <c r="H33" s="139">
        <v>1920.58</v>
      </c>
      <c r="I33">
        <v>563.26</v>
      </c>
      <c r="J33" s="106">
        <f t="shared" si="0"/>
        <v>41185.380000000005</v>
      </c>
      <c r="K33" s="107">
        <f>IF(Паспорт!P34&gt;0,Паспорт!P34,K32)</f>
        <v>37.02</v>
      </c>
      <c r="L33" s="26"/>
      <c r="M33" s="31"/>
    </row>
    <row r="34" spans="1:13" ht="15.75">
      <c r="A34" s="15"/>
      <c r="B34" s="7">
        <v>20</v>
      </c>
      <c r="C34" s="134">
        <v>18643.69</v>
      </c>
      <c r="D34" s="138">
        <v>4187.11</v>
      </c>
      <c r="E34" s="136">
        <v>3061.33</v>
      </c>
      <c r="F34" s="138">
        <v>1012.74</v>
      </c>
      <c r="G34" s="136">
        <v>16936.58</v>
      </c>
      <c r="H34" s="138">
        <v>1853.65</v>
      </c>
      <c r="I34" s="135">
        <v>566.12</v>
      </c>
      <c r="J34" s="106">
        <f t="shared" si="0"/>
        <v>46261.22</v>
      </c>
      <c r="K34" s="107">
        <f>IF(Паспорт!P35&gt;0,Паспорт!P35,K33)</f>
        <v>37.44</v>
      </c>
      <c r="L34" s="26"/>
      <c r="M34" s="31"/>
    </row>
    <row r="35" spans="1:13" ht="15.75">
      <c r="A35" s="15"/>
      <c r="B35" s="7">
        <v>21</v>
      </c>
      <c r="C35" s="133">
        <v>17844.59</v>
      </c>
      <c r="D35" s="139">
        <v>3643.59</v>
      </c>
      <c r="E35">
        <v>2845.21</v>
      </c>
      <c r="F35" s="139">
        <v>698.37</v>
      </c>
      <c r="G35">
        <v>16279.3</v>
      </c>
      <c r="H35" s="139">
        <v>1807.95</v>
      </c>
      <c r="I35">
        <v>532.44</v>
      </c>
      <c r="J35" s="106">
        <f t="shared" si="0"/>
        <v>43651.45</v>
      </c>
      <c r="K35" s="107">
        <f>IF(Паспорт!P36&gt;0,Паспорт!P36,K34)</f>
        <v>37.44</v>
      </c>
      <c r="L35" s="26"/>
      <c r="M35" s="31"/>
    </row>
    <row r="36" spans="1:13" ht="15.75">
      <c r="A36" s="15"/>
      <c r="B36" s="7">
        <v>22</v>
      </c>
      <c r="C36" s="134">
        <v>18464.23</v>
      </c>
      <c r="D36" s="138">
        <v>3741.35</v>
      </c>
      <c r="E36" s="136">
        <v>2667.34</v>
      </c>
      <c r="F36" s="138">
        <v>347.34</v>
      </c>
      <c r="G36" s="136">
        <v>16285.45</v>
      </c>
      <c r="H36" s="138">
        <v>1619.47</v>
      </c>
      <c r="I36" s="135">
        <v>565.87</v>
      </c>
      <c r="J36" s="106">
        <f t="shared" si="0"/>
        <v>43691.05</v>
      </c>
      <c r="K36" s="107">
        <f>IF(Паспорт!P37&gt;0,Паспорт!P37,K35)</f>
        <v>37.44</v>
      </c>
      <c r="L36" s="26"/>
      <c r="M36" s="31"/>
    </row>
    <row r="37" spans="1:13" ht="15.75">
      <c r="A37" s="15"/>
      <c r="B37" s="7">
        <v>23</v>
      </c>
      <c r="C37" s="133">
        <v>17611.58</v>
      </c>
      <c r="D37" s="139">
        <v>3744.28</v>
      </c>
      <c r="E37">
        <v>2696.02</v>
      </c>
      <c r="F37" s="139">
        <v>461</v>
      </c>
      <c r="G37">
        <v>16531.19</v>
      </c>
      <c r="H37" s="139">
        <v>2174.84</v>
      </c>
      <c r="I37">
        <v>594.77</v>
      </c>
      <c r="J37" s="106">
        <f t="shared" si="0"/>
        <v>43813.68</v>
      </c>
      <c r="K37" s="107">
        <f>IF(Паспорт!P38&gt;0,Паспорт!P38,K36)</f>
        <v>37.44</v>
      </c>
      <c r="L37" s="26"/>
      <c r="M37" s="31"/>
    </row>
    <row r="38" spans="1:13" ht="15.75">
      <c r="A38" s="15"/>
      <c r="B38" s="7">
        <v>24</v>
      </c>
      <c r="C38" s="134">
        <v>17969.02</v>
      </c>
      <c r="D38" s="138">
        <v>3837.49</v>
      </c>
      <c r="E38" s="136">
        <v>2809.37</v>
      </c>
      <c r="F38" s="138">
        <v>284.46</v>
      </c>
      <c r="G38" s="136">
        <v>16484.65</v>
      </c>
      <c r="H38" s="138">
        <v>2176.19</v>
      </c>
      <c r="I38" s="135">
        <v>586.66</v>
      </c>
      <c r="J38" s="106">
        <f t="shared" si="0"/>
        <v>44147.84000000001</v>
      </c>
      <c r="K38" s="107">
        <f>IF(Паспорт!P39&gt;0,Паспорт!P39,K37)</f>
        <v>37.44</v>
      </c>
      <c r="L38" s="26"/>
      <c r="M38" s="31"/>
    </row>
    <row r="39" spans="1:13" ht="15.75">
      <c r="A39" s="15"/>
      <c r="B39" s="7">
        <v>25</v>
      </c>
      <c r="C39" s="133">
        <v>17806.81</v>
      </c>
      <c r="D39" s="139">
        <v>4224.27</v>
      </c>
      <c r="E39">
        <v>2930.01</v>
      </c>
      <c r="F39" s="139">
        <v>197.47</v>
      </c>
      <c r="G39">
        <v>14853.03</v>
      </c>
      <c r="H39" s="139">
        <v>2714.66</v>
      </c>
      <c r="I39">
        <v>645.15</v>
      </c>
      <c r="J39" s="106">
        <f t="shared" si="0"/>
        <v>43371.4</v>
      </c>
      <c r="K39" s="107">
        <f>IF(Паспорт!P40&gt;0,Паспорт!P40,K38)</f>
        <v>36.96</v>
      </c>
      <c r="L39" s="26"/>
      <c r="M39" s="31"/>
    </row>
    <row r="40" spans="1:13" ht="15.75">
      <c r="A40" s="15"/>
      <c r="B40" s="7">
        <v>26</v>
      </c>
      <c r="C40" s="134">
        <v>17165.55</v>
      </c>
      <c r="D40" s="138">
        <v>3671.29</v>
      </c>
      <c r="E40" s="136">
        <v>2715.53</v>
      </c>
      <c r="F40" s="138">
        <v>0</v>
      </c>
      <c r="G40" s="136">
        <v>14498.45</v>
      </c>
      <c r="H40" s="138">
        <v>2296.82</v>
      </c>
      <c r="I40" s="135">
        <v>576.63</v>
      </c>
      <c r="J40" s="106">
        <f t="shared" si="0"/>
        <v>40924.27</v>
      </c>
      <c r="K40" s="107">
        <f>IF(Паспорт!P41&gt;0,Паспорт!P41,K39)</f>
        <v>36.96</v>
      </c>
      <c r="L40" s="26"/>
      <c r="M40" s="31"/>
    </row>
    <row r="41" spans="1:13" ht="15.75">
      <c r="A41" s="15"/>
      <c r="B41" s="7">
        <v>27</v>
      </c>
      <c r="C41" s="133">
        <v>17011.54</v>
      </c>
      <c r="D41" s="139">
        <v>3703.87</v>
      </c>
      <c r="E41">
        <v>2763.7</v>
      </c>
      <c r="F41" s="139">
        <v>0</v>
      </c>
      <c r="G41">
        <v>15552.24</v>
      </c>
      <c r="H41" s="139">
        <v>2358.35</v>
      </c>
      <c r="I41">
        <v>556.41</v>
      </c>
      <c r="J41" s="106">
        <f t="shared" si="0"/>
        <v>41946.11</v>
      </c>
      <c r="K41" s="107">
        <f>IF(Паспорт!P42&gt;0,Паспорт!P42,K40)</f>
        <v>36.96</v>
      </c>
      <c r="L41" s="26"/>
      <c r="M41" s="31"/>
    </row>
    <row r="42" spans="1:13" ht="15.75">
      <c r="A42" s="15"/>
      <c r="B42" s="7">
        <v>28</v>
      </c>
      <c r="C42" s="134">
        <v>18067.61</v>
      </c>
      <c r="D42" s="138">
        <v>3646.9</v>
      </c>
      <c r="E42" s="136">
        <v>2843.45</v>
      </c>
      <c r="F42" s="138">
        <v>0</v>
      </c>
      <c r="G42" s="136">
        <v>16739.85</v>
      </c>
      <c r="H42" s="138">
        <v>2383.87</v>
      </c>
      <c r="I42" s="135">
        <v>589.52</v>
      </c>
      <c r="J42" s="106">
        <f t="shared" si="0"/>
        <v>44271.2</v>
      </c>
      <c r="K42" s="107">
        <f>IF(Паспорт!P43&gt;0,Паспорт!P43,K41)</f>
        <v>36.9999</v>
      </c>
      <c r="L42" s="26"/>
      <c r="M42" s="31"/>
    </row>
    <row r="43" spans="1:13" ht="12.75" customHeight="1">
      <c r="A43" s="15"/>
      <c r="B43" s="7">
        <v>29</v>
      </c>
      <c r="C43" s="133">
        <v>17493.6</v>
      </c>
      <c r="D43" s="139">
        <v>4015.62</v>
      </c>
      <c r="E43">
        <v>2933.29</v>
      </c>
      <c r="F43" s="139">
        <v>0</v>
      </c>
      <c r="G43">
        <v>16849.6</v>
      </c>
      <c r="H43" s="139">
        <v>2140.65</v>
      </c>
      <c r="I43">
        <v>580.06</v>
      </c>
      <c r="J43" s="106">
        <f t="shared" si="0"/>
        <v>44012.82</v>
      </c>
      <c r="K43" s="107">
        <f>IF(Паспорт!P44&gt;0,Паспорт!P44,K42)</f>
        <v>36.9999</v>
      </c>
      <c r="L43" s="26"/>
      <c r="M43" s="31"/>
    </row>
    <row r="44" spans="1:13" ht="15" customHeight="1">
      <c r="A44" s="15"/>
      <c r="B44" s="7">
        <v>30</v>
      </c>
      <c r="C44" s="134">
        <v>17961.26</v>
      </c>
      <c r="D44" s="138">
        <v>3621.83</v>
      </c>
      <c r="E44" s="136">
        <v>2842.28</v>
      </c>
      <c r="F44" s="138">
        <v>70.81</v>
      </c>
      <c r="G44" s="136">
        <v>17788.4</v>
      </c>
      <c r="H44" s="138">
        <v>2580.58</v>
      </c>
      <c r="I44" s="135">
        <v>662.95</v>
      </c>
      <c r="J44" s="106">
        <f t="shared" si="0"/>
        <v>45528.11</v>
      </c>
      <c r="K44" s="107">
        <f>IF(Паспорт!P45&gt;0,Паспорт!P45,K43)</f>
        <v>36.9999</v>
      </c>
      <c r="L44" s="26"/>
      <c r="M44" s="31"/>
    </row>
    <row r="45" spans="1:13" ht="13.5" customHeight="1">
      <c r="A45" s="15"/>
      <c r="B45" s="7">
        <v>31</v>
      </c>
      <c r="C45" s="108"/>
      <c r="D45" s="108"/>
      <c r="E45" s="108"/>
      <c r="F45" s="108"/>
      <c r="G45" s="109"/>
      <c r="H45" s="108"/>
      <c r="I45" s="108"/>
      <c r="J45" s="106">
        <f t="shared" si="0"/>
        <v>0</v>
      </c>
      <c r="K45" s="107">
        <f>IF(Паспорт!P46&gt;0,Паспорт!P46,K44)</f>
        <v>36.9999</v>
      </c>
      <c r="L45" s="124"/>
      <c r="M45" s="31"/>
    </row>
    <row r="46" spans="1:14" ht="66" customHeight="1">
      <c r="A46" s="15"/>
      <c r="B46" s="7" t="s">
        <v>42</v>
      </c>
      <c r="C46" s="110">
        <f aca="true" t="shared" si="1" ref="C46:I46">SUM(C15:C45)</f>
        <v>593242.01</v>
      </c>
      <c r="D46" s="110">
        <f t="shared" si="1"/>
        <v>130039.25</v>
      </c>
      <c r="E46" s="110">
        <f t="shared" si="1"/>
        <v>91119.12999999998</v>
      </c>
      <c r="F46" s="110">
        <f t="shared" si="1"/>
        <v>34806.03999999999</v>
      </c>
      <c r="G46" s="111">
        <f t="shared" si="1"/>
        <v>516821.36000000004</v>
      </c>
      <c r="H46" s="110">
        <f t="shared" si="1"/>
        <v>182572.79</v>
      </c>
      <c r="I46" s="110">
        <f t="shared" si="1"/>
        <v>20359.53000000001</v>
      </c>
      <c r="J46" s="112">
        <f>SUM(J15:J45)</f>
        <v>1568960.11</v>
      </c>
      <c r="K46" s="113">
        <f>SUMPRODUCT(K15:K45,J15:J45)/SUM(J15:J45)</f>
        <v>37.12687387857617</v>
      </c>
      <c r="L46" s="29"/>
      <c r="M46" s="174"/>
      <c r="N46" s="174"/>
    </row>
    <row r="47" spans="1:13" ht="14.25" customHeight="1" hidden="1">
      <c r="A47" s="15"/>
      <c r="B47" s="7">
        <v>31</v>
      </c>
      <c r="C47" s="114"/>
      <c r="D47" s="115"/>
      <c r="E47" s="115"/>
      <c r="F47" s="115"/>
      <c r="G47" s="116"/>
      <c r="H47" s="115"/>
      <c r="I47" s="115"/>
      <c r="J47" s="115"/>
      <c r="K47" s="115"/>
      <c r="L47" s="27"/>
      <c r="M47"/>
    </row>
    <row r="48" spans="1:13" ht="12.75">
      <c r="A48" s="15"/>
      <c r="B48" s="15"/>
      <c r="C48" s="193"/>
      <c r="D48" s="193"/>
      <c r="E48" s="193"/>
      <c r="F48" s="193"/>
      <c r="G48" s="193"/>
      <c r="H48" s="193"/>
      <c r="I48" s="193"/>
      <c r="J48" s="193"/>
      <c r="K48" s="193"/>
      <c r="L48" s="28"/>
      <c r="M48"/>
    </row>
    <row r="49" spans="1:11" ht="12.75">
      <c r="A49" s="15"/>
      <c r="B49" s="15"/>
      <c r="C49" s="2"/>
      <c r="D49" s="2"/>
      <c r="E49" s="15"/>
      <c r="F49" s="15"/>
      <c r="G49" s="117"/>
      <c r="H49" s="15"/>
      <c r="I49" s="15"/>
      <c r="J49" s="15"/>
      <c r="K49" s="15"/>
    </row>
    <row r="50" spans="1:12" ht="14.25">
      <c r="A50" s="15"/>
      <c r="B50" s="118" t="s">
        <v>38</v>
      </c>
      <c r="C50" s="118"/>
      <c r="D50" s="119"/>
      <c r="E50" s="119"/>
      <c r="F50" s="119"/>
      <c r="G50" s="120" t="s">
        <v>48</v>
      </c>
      <c r="H50" s="118"/>
      <c r="I50" s="118"/>
      <c r="J50" s="119"/>
      <c r="K50" s="119"/>
      <c r="L50" s="87"/>
    </row>
    <row r="51" spans="1:12" ht="12.75">
      <c r="A51" s="15"/>
      <c r="B51" s="2"/>
      <c r="C51" s="2" t="s">
        <v>39</v>
      </c>
      <c r="D51" s="15"/>
      <c r="E51" s="15"/>
      <c r="F51" s="15"/>
      <c r="G51" s="121" t="s">
        <v>49</v>
      </c>
      <c r="H51" s="122"/>
      <c r="I51" s="122" t="s">
        <v>0</v>
      </c>
      <c r="J51" s="15"/>
      <c r="K51" s="123" t="s">
        <v>17</v>
      </c>
      <c r="L51" s="2"/>
    </row>
    <row r="52" spans="1:12" ht="18" customHeight="1">
      <c r="A52" s="15"/>
      <c r="B52" s="118" t="s">
        <v>63</v>
      </c>
      <c r="C52" s="118"/>
      <c r="D52" s="119"/>
      <c r="E52" s="119"/>
      <c r="F52" s="119"/>
      <c r="G52" s="120" t="s">
        <v>44</v>
      </c>
      <c r="H52" s="119"/>
      <c r="I52" s="119"/>
      <c r="J52" s="119"/>
      <c r="K52" s="119"/>
      <c r="L52" s="88"/>
    </row>
    <row r="53" spans="1:12" ht="12.75">
      <c r="A53" s="15"/>
      <c r="B53" s="2"/>
      <c r="C53" s="2" t="s">
        <v>40</v>
      </c>
      <c r="D53" s="15"/>
      <c r="E53" s="15"/>
      <c r="F53" s="15"/>
      <c r="G53" s="121" t="s">
        <v>49</v>
      </c>
      <c r="H53" s="122"/>
      <c r="I53" s="122" t="s">
        <v>0</v>
      </c>
      <c r="J53" s="15"/>
      <c r="K53" s="123" t="s">
        <v>17</v>
      </c>
      <c r="L53" s="2"/>
    </row>
  </sheetData>
  <sheetProtection/>
  <mergeCells count="17">
    <mergeCell ref="C48:K48"/>
    <mergeCell ref="F12:F14"/>
    <mergeCell ref="G12:G14"/>
    <mergeCell ref="H12:H14"/>
    <mergeCell ref="I12:I14"/>
    <mergeCell ref="D12:D14"/>
    <mergeCell ref="E12:E14"/>
    <mergeCell ref="M15:N22"/>
    <mergeCell ref="M46:N46"/>
    <mergeCell ref="C5:K5"/>
    <mergeCell ref="B8:K8"/>
    <mergeCell ref="B9:K9"/>
    <mergeCell ref="B11:B14"/>
    <mergeCell ref="C11:I11"/>
    <mergeCell ref="J11:J14"/>
    <mergeCell ref="K11:K14"/>
    <mergeCell ref="C12:C14"/>
  </mergeCells>
  <printOptions/>
  <pageMargins left="0.7" right="0.7" top="0.75" bottom="0.75" header="0.3" footer="0.3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2016-07-02T07:49:27Z</cp:lastPrinted>
  <dcterms:created xsi:type="dcterms:W3CDTF">2010-01-29T08:37:16Z</dcterms:created>
  <dcterms:modified xsi:type="dcterms:W3CDTF">2016-08-09T06:42:34Z</dcterms:modified>
  <cp:category/>
  <cp:version/>
  <cp:contentType/>
  <cp:contentStatus/>
</cp:coreProperties>
</file>