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'Додаток'!$A$1:$O$53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<sst xmlns="http://schemas.openxmlformats.org/spreadsheetml/2006/main" count="112" uniqueCount="88">
  <si>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</si>
  <si>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</si>
  <si>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</si>
  <si>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</si>
  <si>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</si>
  <si>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</si>
  <si>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</si>
  <si>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</si>
  <si>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</si>
  <si>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</si>
  <si>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</si>
  <si>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</si>
  <si>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</si>
  <si>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</si>
  <si>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</si>
  <si>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</si>
  <si>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</si>
  <si>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</si>
  <si>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</si>
  <si>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</si>
  <si>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</si>
  <si>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</si>
  <si>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</si>
  <si>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</si>
  <si>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</si>
  <si>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</si>
  <si>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</si>
  <si>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</si>
  <si>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</si>
  <si>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</si>
  <si>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</si>
  <si>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</si>
  <si>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</si>
  <si>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</si>
  <si>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</si>
  <si>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 xml:space="preserve">Завідувач лабораторії  </t>
  </si>
  <si>
    <t>Маса механічних домішок, г/100м3</t>
  </si>
  <si>
    <t>Додаток до Паспорту фізико-хімічних показників природного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</si>
  <si>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</si>
  <si>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</si>
  <si>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</si>
  <si>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</si>
  <si>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</si>
  <si>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ГРС-1 м.Куп'янськ</t>
  </si>
  <si>
    <t xml:space="preserve">  ГРС-2 філія з-ду "Серп і молот" КЛЗ м.Куп'янськ</t>
  </si>
  <si>
    <t xml:space="preserve"> ГРС р-п "Восток" с. Волохів Яр</t>
  </si>
  <si>
    <t>ГРС смт. Великий Бурлук</t>
  </si>
  <si>
    <t>ГРС смт. Дворічна с. Жовтневе Дворічанського р-ну</t>
  </si>
  <si>
    <t>ГРС к-п "Фрунзе" с.Моначинівка</t>
  </si>
  <si>
    <t>ГРС с.Шипувате Великобурлуцьного р-ну</t>
  </si>
  <si>
    <t>ГРС смт. Шевченкове с.Олександрівка Шевченківського р-ну</t>
  </si>
  <si>
    <t>ГРС смт. Троїцьке Луганської області</t>
  </si>
  <si>
    <t xml:space="preserve">Куп'янське ЛВУМГ </t>
  </si>
  <si>
    <t>ГРС смт. Великий Бурлук, ГРС смт. Дворічна с. Жовтневе Дворічанського р-ну, ГРС к-п "Фрунзе" с.Моначинівка, ГРС с.Шипувате Великобурлуцьного р-ну, ГРС смт. Шевченкове с.Олександрівка Шевченківського р-ну,ГРС р-п "Восток" с. Волохів Яр,ГРС смт. Троїцьке Луганської області.</t>
  </si>
  <si>
    <t xml:space="preserve">Начальник Куп'янського  ЛВУМГ  </t>
  </si>
  <si>
    <t>АГРС-АГНКС м.Куп'янськ</t>
  </si>
  <si>
    <t xml:space="preserve">          переданого Куп'янським ЛВУМГ  та прийнятого ПАТ "Харківгаз", ПАТ "Луганськгаз", РВУ "Харківгаз" по ГРС-1 м.Куп'янськ, АГРС-АГНКС м.Куп'янськ, ГРС-2 філія з-ду "Серп і молот" КЛЗ м.Куп'янськ, </t>
  </si>
  <si>
    <t>М.В. Зикін</t>
  </si>
  <si>
    <t xml:space="preserve">Начальник  Куп'янського    ЛВУМГ  </t>
  </si>
  <si>
    <t xml:space="preserve">Куп'янськеЛВУМГ </t>
  </si>
  <si>
    <r>
      <t xml:space="preserve">    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01.06.2016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 xml:space="preserve">30.06.2016 </t>
    </r>
    <r>
      <rPr>
        <u val="single"/>
        <sz val="11"/>
        <rFont val="Arial"/>
        <family val="2"/>
      </rPr>
      <t xml:space="preserve"> </t>
    </r>
  </si>
  <si>
    <r>
      <t xml:space="preserve">Свідоцтво про атестацію </t>
    </r>
    <r>
      <rPr>
        <b/>
        <sz val="9"/>
        <rFont val="Arial"/>
        <family val="2"/>
      </rPr>
      <t xml:space="preserve">№ 100-360/2015  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 xml:space="preserve"> 20.12.2018 р.</t>
    </r>
  </si>
  <si>
    <r>
      <t xml:space="preserve">                                                                                               протранспортованого </t>
    </r>
    <r>
      <rPr>
        <u val="single"/>
        <sz val="10"/>
        <rFont val="Arial"/>
        <family val="2"/>
      </rPr>
      <t>УМГ "Харківтрансгаз" Куп'янським ЛВУМГ</t>
    </r>
    <r>
      <rPr>
        <sz val="10"/>
        <rFont val="Arial"/>
        <family val="2"/>
      </rPr>
      <t xml:space="preserve">  </t>
    </r>
  </si>
  <si>
    <r>
      <t xml:space="preserve">                                                    по газопроводу </t>
    </r>
    <r>
      <rPr>
        <b/>
        <u val="single"/>
        <sz val="10"/>
        <rFont val="Arial"/>
        <family val="2"/>
      </rPr>
      <t>Острогозьк - Шебелинка</t>
    </r>
    <r>
      <rPr>
        <sz val="10"/>
        <rFont val="Arial"/>
        <family val="2"/>
      </rPr>
      <t xml:space="preserve"> (точка відбору - ГРС-1 м. Куп'янськ) та переданого в Харківську, Луганську області</t>
    </r>
  </si>
  <si>
    <r>
      <t xml:space="preserve">    з газопроводу   ШДО-1 та ШДО-2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01.06.2016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 xml:space="preserve">30.06.2016 </t>
    </r>
    <r>
      <rPr>
        <u val="single"/>
        <sz val="11"/>
        <rFont val="Arial"/>
        <family val="2"/>
      </rPr>
      <t xml:space="preserve"> </t>
    </r>
  </si>
  <si>
    <t>Інженер провідний з метрології</t>
  </si>
  <si>
    <t>А.Л. Пець</t>
  </si>
  <si>
    <t xml:space="preserve">М.В.Зикін </t>
  </si>
  <si>
    <t xml:space="preserve">Л.М.  Носачова </t>
  </si>
  <si>
    <t>День</t>
  </si>
  <si>
    <t xml:space="preserve"> V, м3</t>
  </si>
  <si>
    <t xml:space="preserve"> Pабс, кгс/см2</t>
  </si>
  <si>
    <t xml:space="preserve"> T, °C</t>
  </si>
  <si>
    <t>ABC</t>
  </si>
  <si>
    <t xml:space="preserve"> B</t>
  </si>
  <si>
    <t>A</t>
  </si>
  <si>
    <t>AB</t>
  </si>
  <si>
    <t>Итого</t>
  </si>
  <si>
    <t xml:space="preserve"> dP, кгс/м2</t>
  </si>
  <si>
    <t>Данные по объекту Troitskoe1 (осн.) за 6/16.</t>
  </si>
  <si>
    <t>3688.31*</t>
  </si>
  <si>
    <t>52.484*</t>
  </si>
  <si>
    <t>5.006*</t>
  </si>
  <si>
    <t>22.916*</t>
  </si>
  <si>
    <t>122123.17*</t>
  </si>
  <si>
    <t>64.862*</t>
  </si>
  <si>
    <t>4.995*</t>
  </si>
  <si>
    <t>19.039*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</si>
</sst>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8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E13FC2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1" fillId="0" borderId="0" xfId="0" applyFont="1" applyAlignment="1">
      <alignment horizontal="center"/>
    </xf>
    <xf numFmtId="2" fontId="72" fillId="0" borderId="12" xfId="0" applyNumberFormat="1" applyFont="1" applyBorder="1" applyAlignment="1">
      <alignment horizontal="center" vertical="center" wrapText="1"/>
    </xf>
    <xf numFmtId="1" fontId="73" fillId="0" borderId="13" xfId="0" applyNumberFormat="1" applyFont="1" applyBorder="1" applyAlignment="1">
      <alignment horizontal="center" wrapText="1"/>
    </xf>
    <xf numFmtId="1" fontId="74" fillId="0" borderId="10" xfId="0" applyNumberFormat="1" applyFont="1" applyBorder="1" applyAlignment="1">
      <alignment horizontal="center" vertical="center" wrapText="1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11" xfId="0" applyFont="1" applyBorder="1" applyAlignment="1">
      <alignment/>
    </xf>
    <xf numFmtId="0" fontId="78" fillId="0" borderId="11" xfId="0" applyFont="1" applyBorder="1" applyAlignment="1">
      <alignment/>
    </xf>
    <xf numFmtId="0" fontId="78" fillId="0" borderId="11" xfId="0" applyFont="1" applyBorder="1" applyAlignment="1">
      <alignment horizontal="left"/>
    </xf>
    <xf numFmtId="0" fontId="76" fillId="0" borderId="11" xfId="0" applyFont="1" applyBorder="1" applyAlignment="1">
      <alignment/>
    </xf>
    <xf numFmtId="0" fontId="0" fillId="33" borderId="0" xfId="0" applyFill="1" applyAlignment="1">
      <alignment/>
    </xf>
    <xf numFmtId="2" fontId="79" fillId="0" borderId="12" xfId="0" applyNumberFormat="1" applyFont="1" applyBorder="1" applyAlignment="1">
      <alignment horizontal="center" wrapText="1"/>
    </xf>
    <xf numFmtId="1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171" fontId="8" fillId="0" borderId="10" xfId="0" applyNumberFormat="1" applyFont="1" applyBorder="1" applyAlignment="1">
      <alignment horizontal="center"/>
    </xf>
    <xf numFmtId="171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171" fontId="8" fillId="0" borderId="10" xfId="0" applyNumberFormat="1" applyFont="1" applyBorder="1" applyAlignment="1">
      <alignment horizontal="center" vertical="top" wrapText="1"/>
    </xf>
    <xf numFmtId="171" fontId="8" fillId="0" borderId="10" xfId="0" applyNumberFormat="1" applyFont="1" applyBorder="1" applyAlignment="1">
      <alignment wrapText="1"/>
    </xf>
    <xf numFmtId="2" fontId="8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NumberFormat="1" applyAlignment="1">
      <alignment horizontal="center" wrapText="1"/>
    </xf>
    <xf numFmtId="0" fontId="13" fillId="0" borderId="17" xfId="0" applyFont="1" applyBorder="1" applyAlignment="1">
      <alignment horizontal="center" vertical="center" textRotation="90" wrapText="1"/>
    </xf>
    <xf numFmtId="0" fontId="80" fillId="0" borderId="21" xfId="0" applyFont="1" applyBorder="1" applyAlignment="1">
      <alignment horizontal="center" vertical="center" textRotation="90" wrapText="1"/>
    </xf>
    <xf numFmtId="0" fontId="80" fillId="0" borderId="22" xfId="0" applyFont="1" applyBorder="1" applyAlignment="1">
      <alignment horizontal="center" vertical="center" textRotation="90" wrapText="1"/>
    </xf>
    <xf numFmtId="0" fontId="80" fillId="0" borderId="23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7"/>
  <sheetViews>
    <sheetView view="pageBreakPreview" zoomScaleSheetLayoutView="100" zoomScalePageLayoutView="0" workbookViewId="0" topLeftCell="A14">
      <selection activeCell="T46" sqref="T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51" t="s">
        <v>30</v>
      </c>
      <c r="C1" s="51"/>
      <c r="D1" s="51"/>
      <c r="E1" s="51"/>
      <c r="F1" s="51"/>
      <c r="G1" s="51"/>
      <c r="H1" s="51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2:27" ht="12.75">
      <c r="B2" s="51" t="s">
        <v>31</v>
      </c>
      <c r="C2" s="51"/>
      <c r="D2" s="51"/>
      <c r="E2" s="51"/>
      <c r="F2" s="51"/>
      <c r="G2" s="51"/>
      <c r="H2" s="51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spans="2:27" ht="12.75">
      <c r="B3" s="51" t="s">
        <v>59</v>
      </c>
      <c r="C3" s="51"/>
      <c r="D3" s="51"/>
      <c r="E3" s="51"/>
      <c r="F3" s="51"/>
      <c r="G3" s="51"/>
      <c r="H3" s="51"/>
      <c r="I3" s="48"/>
      <c r="J3" s="53"/>
      <c r="K3" s="53"/>
      <c r="L3" s="53"/>
      <c r="M3" s="53"/>
      <c r="N3" s="5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2.75">
      <c r="B4" s="51" t="s">
        <v>32</v>
      </c>
      <c r="C4" s="51"/>
      <c r="D4" s="51"/>
      <c r="E4" s="51"/>
      <c r="F4" s="51"/>
      <c r="G4" s="51"/>
      <c r="H4" s="51"/>
      <c r="I4" s="48"/>
      <c r="J4" s="53"/>
      <c r="K4" s="53"/>
      <c r="L4" s="53"/>
      <c r="M4" s="53"/>
      <c r="N4" s="5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2.75">
      <c r="B5" s="51" t="s">
        <v>61</v>
      </c>
      <c r="C5" s="51"/>
      <c r="D5" s="51"/>
      <c r="E5" s="51"/>
      <c r="F5" s="51"/>
      <c r="G5" s="51"/>
      <c r="H5" s="51"/>
      <c r="I5" s="48"/>
      <c r="J5" s="53"/>
      <c r="K5" s="53"/>
      <c r="L5" s="53"/>
      <c r="M5" s="53"/>
      <c r="N5" s="5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2:27" ht="15">
      <c r="B6" s="48"/>
      <c r="C6" s="71" t="s">
        <v>18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2"/>
    </row>
    <row r="7" spans="2:30" ht="18" customHeight="1">
      <c r="B7" s="61" t="s">
        <v>62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</row>
    <row r="8" spans="2:30" ht="18" customHeight="1">
      <c r="B8" s="63" t="s">
        <v>63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5"/>
      <c r="V8" s="65"/>
      <c r="W8" s="64"/>
      <c r="X8" s="64"/>
      <c r="Y8" s="64"/>
      <c r="Z8" s="64"/>
      <c r="AA8" s="64"/>
      <c r="AB8" s="64"/>
      <c r="AC8" s="64"/>
      <c r="AD8" s="64"/>
    </row>
    <row r="9" spans="2:27" ht="18" customHeight="1">
      <c r="B9" s="83" t="s">
        <v>60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3"/>
      <c r="AA9" s="3"/>
    </row>
    <row r="10" spans="26:27" ht="18" customHeight="1">
      <c r="Z10" s="3"/>
      <c r="AA10" s="3"/>
    </row>
    <row r="11" spans="2:27" ht="12" customHeight="1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3"/>
      <c r="AA11" s="3"/>
    </row>
    <row r="12" spans="2:29" ht="30" customHeight="1">
      <c r="B12" s="66" t="s">
        <v>26</v>
      </c>
      <c r="C12" s="79" t="s">
        <v>17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1"/>
      <c r="O12" s="79" t="s">
        <v>6</v>
      </c>
      <c r="P12" s="80"/>
      <c r="Q12" s="80"/>
      <c r="R12" s="80"/>
      <c r="S12" s="80"/>
      <c r="T12" s="80"/>
      <c r="U12" s="73" t="s">
        <v>22</v>
      </c>
      <c r="V12" s="66" t="s">
        <v>23</v>
      </c>
      <c r="W12" s="66" t="s">
        <v>36</v>
      </c>
      <c r="X12" s="66" t="s">
        <v>25</v>
      </c>
      <c r="Y12" s="66" t="s">
        <v>24</v>
      </c>
      <c r="Z12" s="3"/>
      <c r="AB12" s="6"/>
      <c r="AC12"/>
    </row>
    <row r="13" spans="2:29" ht="48.75" customHeight="1">
      <c r="B13" s="67"/>
      <c r="C13" s="76" t="s">
        <v>2</v>
      </c>
      <c r="D13" s="69" t="s">
        <v>3</v>
      </c>
      <c r="E13" s="69" t="s">
        <v>4</v>
      </c>
      <c r="F13" s="69" t="s">
        <v>5</v>
      </c>
      <c r="G13" s="69" t="s">
        <v>8</v>
      </c>
      <c r="H13" s="69" t="s">
        <v>9</v>
      </c>
      <c r="I13" s="69" t="s">
        <v>10</v>
      </c>
      <c r="J13" s="69" t="s">
        <v>11</v>
      </c>
      <c r="K13" s="69" t="s">
        <v>12</v>
      </c>
      <c r="L13" s="69" t="s">
        <v>13</v>
      </c>
      <c r="M13" s="66" t="s">
        <v>14</v>
      </c>
      <c r="N13" s="66" t="s">
        <v>15</v>
      </c>
      <c r="O13" s="66" t="s">
        <v>7</v>
      </c>
      <c r="P13" s="66" t="s">
        <v>19</v>
      </c>
      <c r="Q13" s="66" t="s">
        <v>33</v>
      </c>
      <c r="R13" s="66" t="s">
        <v>20</v>
      </c>
      <c r="S13" s="66" t="s">
        <v>34</v>
      </c>
      <c r="T13" s="66" t="s">
        <v>21</v>
      </c>
      <c r="U13" s="74"/>
      <c r="V13" s="67"/>
      <c r="W13" s="67"/>
      <c r="X13" s="67"/>
      <c r="Y13" s="67"/>
      <c r="Z13" s="3"/>
      <c r="AB13" s="6"/>
      <c r="AC13"/>
    </row>
    <row r="14" spans="2:29" ht="15.75" customHeight="1">
      <c r="B14" s="67"/>
      <c r="C14" s="76"/>
      <c r="D14" s="69"/>
      <c r="E14" s="69"/>
      <c r="F14" s="69"/>
      <c r="G14" s="69"/>
      <c r="H14" s="69"/>
      <c r="I14" s="69"/>
      <c r="J14" s="69"/>
      <c r="K14" s="69"/>
      <c r="L14" s="69"/>
      <c r="M14" s="67"/>
      <c r="N14" s="67"/>
      <c r="O14" s="67"/>
      <c r="P14" s="67"/>
      <c r="Q14" s="67"/>
      <c r="R14" s="67"/>
      <c r="S14" s="67"/>
      <c r="T14" s="67"/>
      <c r="U14" s="74"/>
      <c r="V14" s="67"/>
      <c r="W14" s="67"/>
      <c r="X14" s="67"/>
      <c r="Y14" s="67"/>
      <c r="Z14" s="3"/>
      <c r="AB14" s="6"/>
      <c r="AC14"/>
    </row>
    <row r="15" spans="2:29" ht="30" customHeight="1">
      <c r="B15" s="68"/>
      <c r="C15" s="76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70"/>
      <c r="O15" s="70"/>
      <c r="P15" s="70"/>
      <c r="Q15" s="70"/>
      <c r="R15" s="70"/>
      <c r="S15" s="70"/>
      <c r="T15" s="70"/>
      <c r="U15" s="75"/>
      <c r="V15" s="70"/>
      <c r="W15" s="70"/>
      <c r="X15" s="70"/>
      <c r="Y15" s="70"/>
      <c r="Z15" s="3"/>
      <c r="AB15" s="6"/>
      <c r="AC15"/>
    </row>
    <row r="16" spans="2:29" ht="12.75">
      <c r="B16" s="18">
        <v>1</v>
      </c>
      <c r="C16" s="54">
        <v>95.5486</v>
      </c>
      <c r="D16" s="55">
        <v>2.5879</v>
      </c>
      <c r="E16" s="55">
        <v>0.821</v>
      </c>
      <c r="F16" s="55">
        <v>0.1319</v>
      </c>
      <c r="G16" s="55">
        <v>0.1275</v>
      </c>
      <c r="H16" s="55">
        <v>0.0027</v>
      </c>
      <c r="I16" s="55">
        <v>0.0232</v>
      </c>
      <c r="J16" s="55">
        <v>0.0151</v>
      </c>
      <c r="K16" s="55">
        <v>0.0081</v>
      </c>
      <c r="L16" s="55">
        <v>0.0106</v>
      </c>
      <c r="M16" s="55">
        <v>0.5465</v>
      </c>
      <c r="N16" s="55">
        <v>0.1771</v>
      </c>
      <c r="O16" s="55">
        <v>0.7036</v>
      </c>
      <c r="P16" s="56">
        <v>34.5411</v>
      </c>
      <c r="Q16" s="57">
        <v>8250</v>
      </c>
      <c r="R16" s="56">
        <v>38.277</v>
      </c>
      <c r="S16" s="57">
        <v>9142</v>
      </c>
      <c r="T16" s="56">
        <v>50.079</v>
      </c>
      <c r="U16" s="9">
        <v>-18.6</v>
      </c>
      <c r="V16" s="9">
        <v>-12.1</v>
      </c>
      <c r="W16" s="55"/>
      <c r="X16" s="55"/>
      <c r="Y16" s="58"/>
      <c r="AA16" s="4">
        <f aca="true" t="shared" si="0" ref="AA16:AA46">SUM(C16:N16)</f>
        <v>100.00019999999999</v>
      </c>
      <c r="AB16" s="34" t="str">
        <f>IF(AA16=100,"ОК"," ")</f>
        <v> </v>
      </c>
      <c r="AC16"/>
    </row>
    <row r="17" spans="2:29" ht="12.75">
      <c r="B17" s="18">
        <v>2</v>
      </c>
      <c r="C17" s="54">
        <v>93.5249</v>
      </c>
      <c r="D17" s="55">
        <v>3.9056</v>
      </c>
      <c r="E17" s="55">
        <v>1.2473</v>
      </c>
      <c r="F17" s="55">
        <v>0.1983</v>
      </c>
      <c r="G17" s="55">
        <v>0.1856</v>
      </c>
      <c r="H17" s="55">
        <v>0.0017</v>
      </c>
      <c r="I17" s="55">
        <v>0.0295</v>
      </c>
      <c r="J17" s="55">
        <v>0.0196</v>
      </c>
      <c r="K17" s="55">
        <v>0.0121</v>
      </c>
      <c r="L17" s="55">
        <v>0.0102</v>
      </c>
      <c r="M17" s="55">
        <v>0.549</v>
      </c>
      <c r="N17" s="55">
        <v>0.3163</v>
      </c>
      <c r="O17" s="55">
        <v>0.7206</v>
      </c>
      <c r="P17" s="56">
        <v>35.1728</v>
      </c>
      <c r="Q17" s="57">
        <v>8401</v>
      </c>
      <c r="R17" s="56">
        <v>38.9517</v>
      </c>
      <c r="S17" s="57">
        <v>9303</v>
      </c>
      <c r="T17" s="56">
        <v>50.3598</v>
      </c>
      <c r="U17" s="9">
        <v>-19.5</v>
      </c>
      <c r="V17" s="9">
        <v>-15.2</v>
      </c>
      <c r="W17" s="55"/>
      <c r="X17" s="55">
        <v>0.0011</v>
      </c>
      <c r="Y17" s="58">
        <v>0.0002</v>
      </c>
      <c r="AA17" s="4">
        <f t="shared" si="0"/>
        <v>100.0001</v>
      </c>
      <c r="AB17" s="34" t="str">
        <f>IF(AA17=100,"ОК"," ")</f>
        <v> </v>
      </c>
      <c r="AC17"/>
    </row>
    <row r="18" spans="2:29" ht="12.75">
      <c r="B18" s="18">
        <v>3</v>
      </c>
      <c r="C18" s="54">
        <v>94.3494</v>
      </c>
      <c r="D18" s="55">
        <v>3.3825</v>
      </c>
      <c r="E18" s="55">
        <v>1.0756</v>
      </c>
      <c r="F18" s="55">
        <v>0.1727</v>
      </c>
      <c r="G18" s="55">
        <v>0.1647</v>
      </c>
      <c r="H18" s="55">
        <v>0.0034</v>
      </c>
      <c r="I18" s="55">
        <v>0.0282</v>
      </c>
      <c r="J18" s="55">
        <v>0.0184</v>
      </c>
      <c r="K18" s="55">
        <v>0.0088</v>
      </c>
      <c r="L18" s="55">
        <v>0.0104</v>
      </c>
      <c r="M18" s="55">
        <v>0.5352</v>
      </c>
      <c r="N18" s="55">
        <v>0.2508</v>
      </c>
      <c r="O18" s="55">
        <v>0.7137</v>
      </c>
      <c r="P18" s="56">
        <v>34.9318</v>
      </c>
      <c r="Q18" s="57">
        <v>8343</v>
      </c>
      <c r="R18" s="56">
        <v>38.6945</v>
      </c>
      <c r="S18" s="57">
        <v>9242</v>
      </c>
      <c r="T18" s="56">
        <v>50.267</v>
      </c>
      <c r="U18" s="9">
        <v>-20.2</v>
      </c>
      <c r="V18" s="9">
        <v>-15.1</v>
      </c>
      <c r="W18" s="55">
        <v>0</v>
      </c>
      <c r="X18" s="58"/>
      <c r="Y18" s="58"/>
      <c r="AA18" s="4">
        <f t="shared" si="0"/>
        <v>100.00009999999999</v>
      </c>
      <c r="AB18" s="34" t="str">
        <f>IF(AA18=100,"ОК"," ")</f>
        <v> </v>
      </c>
      <c r="AC18"/>
    </row>
    <row r="19" spans="2:29" ht="12.75">
      <c r="B19" s="18">
        <v>4</v>
      </c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6">
        <v>34.9318</v>
      </c>
      <c r="Q19" s="57"/>
      <c r="R19" s="56"/>
      <c r="S19" s="57"/>
      <c r="T19" s="56"/>
      <c r="U19" s="9"/>
      <c r="V19" s="9"/>
      <c r="W19" s="55"/>
      <c r="X19" s="55"/>
      <c r="Y19" s="58"/>
      <c r="AA19" s="4">
        <f t="shared" si="0"/>
        <v>0</v>
      </c>
      <c r="AB19" s="34" t="str">
        <f aca="true" t="shared" si="1" ref="AB19:AB46">IF(AA19=100,"ОК"," ")</f>
        <v> </v>
      </c>
      <c r="AC19"/>
    </row>
    <row r="20" spans="2:29" ht="12.75">
      <c r="B20" s="18">
        <v>5</v>
      </c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6">
        <v>34.9318</v>
      </c>
      <c r="Q20" s="57"/>
      <c r="R20" s="56"/>
      <c r="S20" s="57"/>
      <c r="T20" s="56"/>
      <c r="U20" s="9"/>
      <c r="V20" s="9"/>
      <c r="W20" s="55"/>
      <c r="X20" s="55"/>
      <c r="Y20" s="58"/>
      <c r="AA20" s="4">
        <f t="shared" si="0"/>
        <v>0</v>
      </c>
      <c r="AB20" s="34" t="str">
        <f t="shared" si="1"/>
        <v> </v>
      </c>
      <c r="AC20"/>
    </row>
    <row r="21" spans="2:29" ht="12.75">
      <c r="B21" s="18">
        <v>6</v>
      </c>
      <c r="C21" s="54">
        <v>93.8964</v>
      </c>
      <c r="D21" s="55">
        <v>3.6821</v>
      </c>
      <c r="E21" s="55">
        <v>1.1496</v>
      </c>
      <c r="F21" s="55">
        <v>0.1821</v>
      </c>
      <c r="G21" s="55">
        <v>0.1746</v>
      </c>
      <c r="H21" s="55">
        <v>0.0021</v>
      </c>
      <c r="I21" s="55">
        <v>0.0269</v>
      </c>
      <c r="J21" s="55">
        <v>0.0178</v>
      </c>
      <c r="K21" s="55">
        <v>0.0137</v>
      </c>
      <c r="L21" s="55">
        <v>0.0101</v>
      </c>
      <c r="M21" s="55">
        <v>0.5468</v>
      </c>
      <c r="N21" s="55">
        <v>0.2978</v>
      </c>
      <c r="O21" s="55">
        <v>0.7174</v>
      </c>
      <c r="P21" s="56">
        <v>35.0474</v>
      </c>
      <c r="Q21" s="57">
        <v>8371</v>
      </c>
      <c r="R21" s="56">
        <v>38.8175</v>
      </c>
      <c r="S21" s="57">
        <v>9271</v>
      </c>
      <c r="T21" s="56">
        <v>50.2986</v>
      </c>
      <c r="U21" s="9"/>
      <c r="V21" s="9"/>
      <c r="W21" s="55"/>
      <c r="X21" s="55"/>
      <c r="Y21" s="58"/>
      <c r="AA21" s="4">
        <f t="shared" si="0"/>
        <v>100</v>
      </c>
      <c r="AB21" s="34" t="str">
        <f t="shared" si="1"/>
        <v>ОК</v>
      </c>
      <c r="AC21"/>
    </row>
    <row r="22" spans="2:29" ht="12.75">
      <c r="B22" s="18">
        <v>7</v>
      </c>
      <c r="C22" s="54">
        <v>93.9571</v>
      </c>
      <c r="D22" s="55">
        <v>3.6412</v>
      </c>
      <c r="E22" s="55">
        <v>1.1382</v>
      </c>
      <c r="F22" s="55">
        <v>0.1811</v>
      </c>
      <c r="G22" s="55">
        <v>0.1734</v>
      </c>
      <c r="H22" s="55">
        <v>0.0026</v>
      </c>
      <c r="I22" s="55">
        <v>0.0281</v>
      </c>
      <c r="J22" s="55">
        <v>0.0183</v>
      </c>
      <c r="K22" s="55">
        <v>0.0094</v>
      </c>
      <c r="L22" s="55">
        <v>0.0105</v>
      </c>
      <c r="M22" s="55">
        <v>0.5483</v>
      </c>
      <c r="N22" s="55">
        <v>0.2917</v>
      </c>
      <c r="O22" s="55">
        <v>0.7168</v>
      </c>
      <c r="P22" s="56">
        <v>35.0272</v>
      </c>
      <c r="Q22" s="57">
        <v>8366</v>
      </c>
      <c r="R22" s="56">
        <v>38.796</v>
      </c>
      <c r="S22" s="57">
        <v>9266</v>
      </c>
      <c r="T22" s="56">
        <v>50.2898</v>
      </c>
      <c r="U22" s="9"/>
      <c r="V22" s="9"/>
      <c r="W22" s="55"/>
      <c r="X22" s="55"/>
      <c r="Y22" s="58"/>
      <c r="AA22" s="4">
        <f t="shared" si="0"/>
        <v>99.99989999999998</v>
      </c>
      <c r="AB22" s="34" t="str">
        <f t="shared" si="1"/>
        <v> </v>
      </c>
      <c r="AC22"/>
    </row>
    <row r="23" spans="2:29" ht="12.75">
      <c r="B23" s="18">
        <v>8</v>
      </c>
      <c r="C23" s="54">
        <v>93.7399</v>
      </c>
      <c r="D23" s="55">
        <v>3.7866</v>
      </c>
      <c r="E23" s="55">
        <v>1.1793</v>
      </c>
      <c r="F23" s="55">
        <v>0.1865</v>
      </c>
      <c r="G23" s="55">
        <v>0.1776</v>
      </c>
      <c r="H23" s="55">
        <v>0.0029</v>
      </c>
      <c r="I23" s="55">
        <v>0.0282</v>
      </c>
      <c r="J23" s="55">
        <v>0.0185</v>
      </c>
      <c r="K23" s="55">
        <v>0.0098</v>
      </c>
      <c r="L23" s="55">
        <v>0.0108</v>
      </c>
      <c r="M23" s="55">
        <v>0.5474</v>
      </c>
      <c r="N23" s="55">
        <v>0.3125</v>
      </c>
      <c r="O23" s="55">
        <v>0.7186</v>
      </c>
      <c r="P23" s="56">
        <v>35.09</v>
      </c>
      <c r="Q23" s="57">
        <v>8381</v>
      </c>
      <c r="R23" s="56">
        <v>38.86</v>
      </c>
      <c r="S23" s="57">
        <v>9282</v>
      </c>
      <c r="T23" s="56">
        <v>50.31</v>
      </c>
      <c r="U23" s="9"/>
      <c r="V23" s="9"/>
      <c r="W23" s="55"/>
      <c r="X23" s="55"/>
      <c r="Y23" s="58"/>
      <c r="AA23" s="4">
        <f t="shared" si="0"/>
        <v>99.99999999999999</v>
      </c>
      <c r="AB23" s="34" t="str">
        <f t="shared" si="1"/>
        <v>ОК</v>
      </c>
      <c r="AC23"/>
    </row>
    <row r="24" spans="2:29" ht="15" customHeight="1">
      <c r="B24" s="18">
        <v>9</v>
      </c>
      <c r="C24" s="54">
        <v>93.2089</v>
      </c>
      <c r="D24" s="55">
        <v>4.1379</v>
      </c>
      <c r="E24" s="55">
        <v>1.2764</v>
      </c>
      <c r="F24" s="55">
        <v>0.1991</v>
      </c>
      <c r="G24" s="55">
        <v>0.1877</v>
      </c>
      <c r="H24" s="55">
        <v>0.0033</v>
      </c>
      <c r="I24" s="55">
        <v>0.0288</v>
      </c>
      <c r="J24" s="55">
        <v>0.0186</v>
      </c>
      <c r="K24" s="55">
        <v>0.0098</v>
      </c>
      <c r="L24" s="55">
        <v>0.0102</v>
      </c>
      <c r="M24" s="55">
        <v>0.5623</v>
      </c>
      <c r="N24" s="55">
        <v>0.3572</v>
      </c>
      <c r="O24" s="55">
        <v>0.7228</v>
      </c>
      <c r="P24" s="56">
        <v>35.23</v>
      </c>
      <c r="Q24" s="57">
        <v>8415</v>
      </c>
      <c r="R24" s="56">
        <v>39.0121</v>
      </c>
      <c r="S24" s="57">
        <v>9318</v>
      </c>
      <c r="T24" s="56">
        <v>50.36</v>
      </c>
      <c r="U24" s="9"/>
      <c r="V24" s="9"/>
      <c r="W24" s="59"/>
      <c r="X24" s="59"/>
      <c r="Y24" s="59"/>
      <c r="AA24" s="4">
        <f t="shared" si="0"/>
        <v>100.0002</v>
      </c>
      <c r="AB24" s="34" t="str">
        <f t="shared" si="1"/>
        <v> </v>
      </c>
      <c r="AC24"/>
    </row>
    <row r="25" spans="2:29" ht="12.75">
      <c r="B25" s="18">
        <v>10</v>
      </c>
      <c r="C25" s="54">
        <v>93.4305</v>
      </c>
      <c r="D25" s="55">
        <v>3.9961</v>
      </c>
      <c r="E25" s="55">
        <v>1.2372</v>
      </c>
      <c r="F25" s="55">
        <v>0.1953</v>
      </c>
      <c r="G25" s="55">
        <v>0.1854</v>
      </c>
      <c r="H25" s="55">
        <v>0.0013</v>
      </c>
      <c r="I25" s="55">
        <v>0.0295</v>
      </c>
      <c r="J25" s="55">
        <v>0.0193</v>
      </c>
      <c r="K25" s="55">
        <v>0.0148</v>
      </c>
      <c r="L25" s="55">
        <v>0.0106</v>
      </c>
      <c r="M25" s="55">
        <v>0.5414</v>
      </c>
      <c r="N25" s="55">
        <v>0.3385</v>
      </c>
      <c r="O25" s="55">
        <v>0.7212</v>
      </c>
      <c r="P25" s="56">
        <v>35.1868</v>
      </c>
      <c r="Q25" s="57">
        <v>8404</v>
      </c>
      <c r="R25" s="56">
        <v>38.9664</v>
      </c>
      <c r="S25" s="57">
        <v>9307</v>
      </c>
      <c r="T25" s="56">
        <v>50.3562</v>
      </c>
      <c r="U25" s="9"/>
      <c r="V25" s="9"/>
      <c r="W25" s="55"/>
      <c r="X25" s="55"/>
      <c r="Y25" s="58"/>
      <c r="AA25" s="4">
        <f t="shared" si="0"/>
        <v>99.99989999999998</v>
      </c>
      <c r="AB25" s="34" t="str">
        <f t="shared" si="1"/>
        <v> </v>
      </c>
      <c r="AC25"/>
    </row>
    <row r="26" spans="2:29" ht="12.75">
      <c r="B26" s="18">
        <v>11</v>
      </c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6">
        <v>35.1868</v>
      </c>
      <c r="Q26" s="57"/>
      <c r="R26" s="56"/>
      <c r="S26" s="57"/>
      <c r="T26" s="56"/>
      <c r="U26" s="9"/>
      <c r="V26" s="9"/>
      <c r="W26" s="55"/>
      <c r="X26" s="55"/>
      <c r="Y26" s="58"/>
      <c r="AA26" s="4">
        <f t="shared" si="0"/>
        <v>0</v>
      </c>
      <c r="AB26" s="34" t="str">
        <f t="shared" si="1"/>
        <v> </v>
      </c>
      <c r="AC26"/>
    </row>
    <row r="27" spans="2:29" ht="12.75">
      <c r="B27" s="18">
        <v>12</v>
      </c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6">
        <v>35.1868</v>
      </c>
      <c r="Q27" s="57"/>
      <c r="R27" s="56"/>
      <c r="S27" s="57"/>
      <c r="T27" s="56"/>
      <c r="U27" s="9"/>
      <c r="V27" s="9"/>
      <c r="W27" s="55"/>
      <c r="X27" s="55"/>
      <c r="Y27" s="58"/>
      <c r="AA27" s="4">
        <f t="shared" si="0"/>
        <v>0</v>
      </c>
      <c r="AB27" s="34" t="str">
        <f t="shared" si="1"/>
        <v> </v>
      </c>
      <c r="AC27"/>
    </row>
    <row r="28" spans="2:29" ht="12.75">
      <c r="B28" s="18">
        <v>13</v>
      </c>
      <c r="C28" s="54">
        <v>93.6629</v>
      </c>
      <c r="D28" s="55">
        <v>3.826</v>
      </c>
      <c r="E28" s="55">
        <v>1.2005</v>
      </c>
      <c r="F28" s="55">
        <v>0.1867</v>
      </c>
      <c r="G28" s="55">
        <v>0.1806</v>
      </c>
      <c r="H28" s="55">
        <v>0.0038</v>
      </c>
      <c r="I28" s="55">
        <v>0.0275</v>
      </c>
      <c r="J28" s="55">
        <v>0.0179</v>
      </c>
      <c r="K28" s="55">
        <v>0.0082</v>
      </c>
      <c r="L28" s="55">
        <v>0.0114</v>
      </c>
      <c r="M28" s="55">
        <v>0.5729</v>
      </c>
      <c r="N28" s="55">
        <v>0.3015</v>
      </c>
      <c r="O28" s="55">
        <v>0.7191</v>
      </c>
      <c r="P28" s="56">
        <v>35.1047</v>
      </c>
      <c r="Q28" s="57">
        <v>8385</v>
      </c>
      <c r="R28" s="56">
        <v>38.8785</v>
      </c>
      <c r="S28" s="57">
        <v>9286</v>
      </c>
      <c r="T28" s="56">
        <v>50.3178</v>
      </c>
      <c r="U28" s="9"/>
      <c r="V28" s="9"/>
      <c r="W28" s="55"/>
      <c r="X28" s="55"/>
      <c r="Y28" s="58"/>
      <c r="AA28" s="4">
        <f t="shared" si="0"/>
        <v>99.9999</v>
      </c>
      <c r="AB28" s="34" t="str">
        <f t="shared" si="1"/>
        <v> </v>
      </c>
      <c r="AC28"/>
    </row>
    <row r="29" spans="2:29" ht="12.75">
      <c r="B29" s="18">
        <v>14</v>
      </c>
      <c r="C29" s="54">
        <v>93.7181</v>
      </c>
      <c r="D29" s="55">
        <v>3.3123</v>
      </c>
      <c r="E29" s="55">
        <v>0.9941</v>
      </c>
      <c r="F29" s="55">
        <v>0.1393</v>
      </c>
      <c r="G29" s="55">
        <v>0.1568</v>
      </c>
      <c r="H29" s="55">
        <v>0.0023</v>
      </c>
      <c r="I29" s="55">
        <v>0.0225</v>
      </c>
      <c r="J29" s="55">
        <v>0.0155</v>
      </c>
      <c r="K29" s="55">
        <v>0.0086</v>
      </c>
      <c r="L29" s="55">
        <v>0.013</v>
      </c>
      <c r="M29" s="55">
        <v>1.3775</v>
      </c>
      <c r="N29" s="55">
        <v>0.2401</v>
      </c>
      <c r="O29" s="55">
        <v>0.7155</v>
      </c>
      <c r="P29" s="56">
        <v>34.5491</v>
      </c>
      <c r="Q29" s="57">
        <v>8252</v>
      </c>
      <c r="R29" s="56">
        <v>38.2739</v>
      </c>
      <c r="S29" s="57">
        <v>9142</v>
      </c>
      <c r="T29" s="56">
        <v>49.6598</v>
      </c>
      <c r="U29" s="9"/>
      <c r="V29" s="9"/>
      <c r="W29" s="55"/>
      <c r="X29" s="55"/>
      <c r="Y29" s="58"/>
      <c r="AA29" s="4">
        <f t="shared" si="0"/>
        <v>100.00010000000002</v>
      </c>
      <c r="AB29" s="34" t="str">
        <f t="shared" si="1"/>
        <v> </v>
      </c>
      <c r="AC29"/>
    </row>
    <row r="30" spans="2:29" ht="12.75">
      <c r="B30" s="18">
        <v>15</v>
      </c>
      <c r="C30" s="54">
        <v>93.4236</v>
      </c>
      <c r="D30" s="55">
        <v>3.3854</v>
      </c>
      <c r="E30" s="55">
        <v>1.0047</v>
      </c>
      <c r="F30" s="55">
        <v>0.1343</v>
      </c>
      <c r="G30" s="55">
        <v>0.1579</v>
      </c>
      <c r="H30" s="55">
        <v>0.0012</v>
      </c>
      <c r="I30" s="55">
        <v>0.0242</v>
      </c>
      <c r="J30" s="55">
        <v>0.0168</v>
      </c>
      <c r="K30" s="55">
        <v>0.0101</v>
      </c>
      <c r="L30" s="55">
        <v>0.0123</v>
      </c>
      <c r="M30" s="55">
        <v>1.5667</v>
      </c>
      <c r="N30" s="55">
        <v>0.2628</v>
      </c>
      <c r="O30" s="55">
        <v>0.7172</v>
      </c>
      <c r="P30" s="56">
        <v>34.504</v>
      </c>
      <c r="Q30" s="57">
        <v>8241</v>
      </c>
      <c r="R30" s="56">
        <v>38.2228</v>
      </c>
      <c r="S30" s="57">
        <v>9129</v>
      </c>
      <c r="T30" s="56">
        <v>49.5321</v>
      </c>
      <c r="U30" s="9"/>
      <c r="V30" s="9"/>
      <c r="W30" s="55"/>
      <c r="X30" s="55"/>
      <c r="Y30" s="58"/>
      <c r="AA30" s="4">
        <f t="shared" si="0"/>
        <v>99.99999999999997</v>
      </c>
      <c r="AB30" s="34" t="str">
        <f t="shared" si="1"/>
        <v>ОК</v>
      </c>
      <c r="AC30"/>
    </row>
    <row r="31" spans="2:29" ht="12.75">
      <c r="B31" s="19">
        <v>16</v>
      </c>
      <c r="C31" s="58">
        <v>93.2246</v>
      </c>
      <c r="D31" s="55">
        <v>3.539</v>
      </c>
      <c r="E31" s="55">
        <v>1.0724</v>
      </c>
      <c r="F31" s="55">
        <v>0.1458</v>
      </c>
      <c r="G31" s="55">
        <v>0.172</v>
      </c>
      <c r="H31" s="55">
        <v>0.0024</v>
      </c>
      <c r="I31" s="55">
        <v>0.0259</v>
      </c>
      <c r="J31" s="55">
        <v>0.0178</v>
      </c>
      <c r="K31" s="55">
        <v>0.009</v>
      </c>
      <c r="L31" s="55">
        <v>0.0138</v>
      </c>
      <c r="M31" s="55">
        <v>1.5388</v>
      </c>
      <c r="N31" s="55">
        <v>0.2384</v>
      </c>
      <c r="O31" s="55">
        <v>0.719</v>
      </c>
      <c r="P31" s="56">
        <v>34.62</v>
      </c>
      <c r="Q31" s="57">
        <v>8269</v>
      </c>
      <c r="R31" s="56">
        <v>38.35</v>
      </c>
      <c r="S31" s="57">
        <v>9159</v>
      </c>
      <c r="T31" s="56">
        <v>49.63</v>
      </c>
      <c r="U31" s="9"/>
      <c r="V31" s="9"/>
      <c r="W31" s="55"/>
      <c r="X31" s="55"/>
      <c r="Y31" s="58"/>
      <c r="AA31" s="4">
        <f t="shared" si="0"/>
        <v>99.99989999999997</v>
      </c>
      <c r="AB31" s="34" t="str">
        <f t="shared" si="1"/>
        <v> </v>
      </c>
      <c r="AC31"/>
    </row>
    <row r="32" spans="2:29" ht="12.75">
      <c r="B32" s="19">
        <v>17</v>
      </c>
      <c r="C32" s="58">
        <v>93.2206</v>
      </c>
      <c r="D32" s="55">
        <v>3.5233</v>
      </c>
      <c r="E32" s="55">
        <v>1.067</v>
      </c>
      <c r="F32" s="55">
        <v>0.1454</v>
      </c>
      <c r="G32" s="55">
        <v>0.1708</v>
      </c>
      <c r="H32" s="55">
        <v>0.0022</v>
      </c>
      <c r="I32" s="55">
        <v>0.0257</v>
      </c>
      <c r="J32" s="55">
        <v>0.0179</v>
      </c>
      <c r="K32" s="55">
        <v>0.0086</v>
      </c>
      <c r="L32" s="55">
        <v>0.0125</v>
      </c>
      <c r="M32" s="55">
        <v>1.593</v>
      </c>
      <c r="N32" s="55">
        <v>0.2129</v>
      </c>
      <c r="O32" s="55">
        <v>0.7188</v>
      </c>
      <c r="P32" s="56">
        <v>34.6007</v>
      </c>
      <c r="Q32" s="57">
        <v>8264</v>
      </c>
      <c r="R32" s="56">
        <v>38.3266</v>
      </c>
      <c r="S32" s="57">
        <v>9154</v>
      </c>
      <c r="T32" s="56">
        <v>49.6128</v>
      </c>
      <c r="U32" s="9"/>
      <c r="V32" s="9"/>
      <c r="W32" s="55"/>
      <c r="X32" s="55"/>
      <c r="Y32" s="58"/>
      <c r="AA32" s="4">
        <f t="shared" si="0"/>
        <v>99.99990000000001</v>
      </c>
      <c r="AB32" s="34" t="str">
        <f t="shared" si="1"/>
        <v> </v>
      </c>
      <c r="AC32"/>
    </row>
    <row r="33" spans="2:29" ht="12.75">
      <c r="B33" s="19">
        <v>18</v>
      </c>
      <c r="C33" s="58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>
        <v>34.6007</v>
      </c>
      <c r="Q33" s="57"/>
      <c r="R33" s="56"/>
      <c r="S33" s="57"/>
      <c r="T33" s="56"/>
      <c r="U33" s="9"/>
      <c r="V33" s="9"/>
      <c r="W33" s="55"/>
      <c r="X33" s="55"/>
      <c r="Y33" s="58"/>
      <c r="AA33" s="4">
        <f t="shared" si="0"/>
        <v>0</v>
      </c>
      <c r="AB33" s="34" t="str">
        <f t="shared" si="1"/>
        <v> </v>
      </c>
      <c r="AC33"/>
    </row>
    <row r="34" spans="2:29" ht="12.75">
      <c r="B34" s="19">
        <v>19</v>
      </c>
      <c r="C34" s="58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>
        <v>34.6007</v>
      </c>
      <c r="Q34" s="57"/>
      <c r="R34" s="56"/>
      <c r="S34" s="57"/>
      <c r="T34" s="56"/>
      <c r="U34" s="9"/>
      <c r="V34" s="9"/>
      <c r="W34" s="55"/>
      <c r="X34" s="55"/>
      <c r="Y34" s="58"/>
      <c r="AA34" s="4">
        <f t="shared" si="0"/>
        <v>0</v>
      </c>
      <c r="AB34" s="34" t="str">
        <f t="shared" si="1"/>
        <v> </v>
      </c>
      <c r="AC34"/>
    </row>
    <row r="35" spans="2:29" ht="12.75">
      <c r="B35" s="19">
        <v>20</v>
      </c>
      <c r="C35" s="58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>
        <v>34.6007</v>
      </c>
      <c r="Q35" s="57"/>
      <c r="R35" s="56"/>
      <c r="S35" s="57"/>
      <c r="T35" s="56"/>
      <c r="U35" s="9"/>
      <c r="V35" s="9"/>
      <c r="W35" s="55"/>
      <c r="X35" s="55"/>
      <c r="Y35" s="58"/>
      <c r="AA35" s="4">
        <f t="shared" si="0"/>
        <v>0</v>
      </c>
      <c r="AB35" s="34" t="str">
        <f t="shared" si="1"/>
        <v> </v>
      </c>
      <c r="AC35"/>
    </row>
    <row r="36" spans="2:29" ht="12.75">
      <c r="B36" s="19">
        <v>21</v>
      </c>
      <c r="C36" s="58">
        <v>93.5416</v>
      </c>
      <c r="D36" s="55">
        <v>3.4083</v>
      </c>
      <c r="E36" s="55">
        <v>1.0287</v>
      </c>
      <c r="F36" s="55">
        <v>0.1436</v>
      </c>
      <c r="G36" s="55">
        <v>0.1651</v>
      </c>
      <c r="H36" s="55">
        <v>0.0027</v>
      </c>
      <c r="I36" s="55">
        <v>0.0267</v>
      </c>
      <c r="J36" s="55">
        <v>0.0176</v>
      </c>
      <c r="K36" s="55">
        <v>0.0088</v>
      </c>
      <c r="L36" s="55">
        <v>0.0131</v>
      </c>
      <c r="M36" s="55">
        <v>1.4294</v>
      </c>
      <c r="N36" s="55">
        <v>0.2144</v>
      </c>
      <c r="O36" s="55">
        <v>0.7168</v>
      </c>
      <c r="P36" s="56">
        <v>34.6</v>
      </c>
      <c r="Q36" s="57">
        <v>8264</v>
      </c>
      <c r="R36" s="56">
        <v>38.33</v>
      </c>
      <c r="S36" s="57">
        <v>9155</v>
      </c>
      <c r="T36" s="56">
        <v>49.68</v>
      </c>
      <c r="U36" s="9"/>
      <c r="V36" s="9"/>
      <c r="W36" s="55"/>
      <c r="X36" s="55"/>
      <c r="Y36" s="58"/>
      <c r="AA36" s="4">
        <f t="shared" si="0"/>
        <v>100</v>
      </c>
      <c r="AB36" s="34" t="str">
        <f t="shared" si="1"/>
        <v>ОК</v>
      </c>
      <c r="AC36"/>
    </row>
    <row r="37" spans="2:29" ht="12.75">
      <c r="B37" s="19">
        <v>22</v>
      </c>
      <c r="C37" s="58">
        <v>93.672</v>
      </c>
      <c r="D37" s="55">
        <v>3.2635</v>
      </c>
      <c r="E37" s="55">
        <v>1.0122</v>
      </c>
      <c r="F37" s="55">
        <v>0.1412</v>
      </c>
      <c r="G37" s="55">
        <v>0.1643</v>
      </c>
      <c r="H37" s="55">
        <v>0.0018</v>
      </c>
      <c r="I37" s="55">
        <v>0.0274</v>
      </c>
      <c r="J37" s="55">
        <v>0.0188</v>
      </c>
      <c r="K37" s="55">
        <v>0.0085</v>
      </c>
      <c r="L37" s="55">
        <v>0.0129</v>
      </c>
      <c r="M37" s="55">
        <v>1.4555</v>
      </c>
      <c r="N37" s="55">
        <v>0.2219</v>
      </c>
      <c r="O37" s="55">
        <v>0.7159</v>
      </c>
      <c r="P37" s="56">
        <v>34.54</v>
      </c>
      <c r="Q37" s="57">
        <v>8250</v>
      </c>
      <c r="R37" s="56">
        <v>38.26</v>
      </c>
      <c r="S37" s="57">
        <v>9139</v>
      </c>
      <c r="T37" s="56">
        <v>49.63</v>
      </c>
      <c r="U37" s="9"/>
      <c r="V37" s="9"/>
      <c r="W37" s="55"/>
      <c r="X37" s="55"/>
      <c r="Y37" s="58"/>
      <c r="AA37" s="4">
        <f t="shared" si="0"/>
        <v>100</v>
      </c>
      <c r="AB37" s="34" t="str">
        <f t="shared" si="1"/>
        <v>ОК</v>
      </c>
      <c r="AC37"/>
    </row>
    <row r="38" spans="2:29" ht="12.75">
      <c r="B38" s="19">
        <v>23</v>
      </c>
      <c r="C38" s="58">
        <v>93.3158</v>
      </c>
      <c r="D38" s="55">
        <v>3.8243</v>
      </c>
      <c r="E38" s="55">
        <v>1.1761</v>
      </c>
      <c r="F38" s="55">
        <v>0.1772</v>
      </c>
      <c r="G38" s="55">
        <v>0.1776</v>
      </c>
      <c r="H38" s="55">
        <v>0.0036</v>
      </c>
      <c r="I38" s="55">
        <v>0.0304</v>
      </c>
      <c r="J38" s="55">
        <v>0.0195</v>
      </c>
      <c r="K38" s="55">
        <v>0.0069</v>
      </c>
      <c r="L38" s="55">
        <v>0.0184</v>
      </c>
      <c r="M38" s="55">
        <v>0.9417</v>
      </c>
      <c r="N38" s="55">
        <v>0.3085</v>
      </c>
      <c r="O38" s="55">
        <v>0.7206</v>
      </c>
      <c r="P38" s="56">
        <v>34.96</v>
      </c>
      <c r="Q38" s="57">
        <v>8349</v>
      </c>
      <c r="R38" s="56">
        <v>38.71</v>
      </c>
      <c r="S38" s="57">
        <v>9247</v>
      </c>
      <c r="T38" s="56">
        <v>50.05</v>
      </c>
      <c r="U38" s="9"/>
      <c r="V38" s="9"/>
      <c r="W38" s="55"/>
      <c r="X38" s="55"/>
      <c r="Y38" s="58"/>
      <c r="AA38" s="4">
        <f t="shared" si="0"/>
        <v>99.99999999999999</v>
      </c>
      <c r="AB38" s="34" t="str">
        <f t="shared" si="1"/>
        <v>ОК</v>
      </c>
      <c r="AC38"/>
    </row>
    <row r="39" spans="2:29" ht="12.75">
      <c r="B39" s="19">
        <v>24</v>
      </c>
      <c r="C39" s="58">
        <v>93.618</v>
      </c>
      <c r="D39" s="55">
        <v>3.2411</v>
      </c>
      <c r="E39" s="55">
        <v>0.9914</v>
      </c>
      <c r="F39" s="55">
        <v>0.1343</v>
      </c>
      <c r="G39" s="55">
        <v>0.1555</v>
      </c>
      <c r="H39" s="55">
        <v>0.0024</v>
      </c>
      <c r="I39" s="55">
        <v>0.0257</v>
      </c>
      <c r="J39" s="55">
        <v>0.0172</v>
      </c>
      <c r="K39" s="55">
        <v>0.0073</v>
      </c>
      <c r="L39" s="55">
        <v>0.0134</v>
      </c>
      <c r="M39" s="55">
        <v>1.5952</v>
      </c>
      <c r="N39" s="55">
        <v>0.1984</v>
      </c>
      <c r="O39" s="55">
        <v>0.7156</v>
      </c>
      <c r="P39" s="56">
        <v>34.4686</v>
      </c>
      <c r="Q39" s="57">
        <v>8233</v>
      </c>
      <c r="R39" s="56">
        <v>38.1853</v>
      </c>
      <c r="S39" s="57">
        <v>9120</v>
      </c>
      <c r="T39" s="56">
        <v>49.5407</v>
      </c>
      <c r="U39" s="9"/>
      <c r="V39" s="9"/>
      <c r="W39" s="55"/>
      <c r="X39" s="59"/>
      <c r="Y39" s="59"/>
      <c r="AA39" s="4">
        <f t="shared" si="0"/>
        <v>99.99990000000001</v>
      </c>
      <c r="AB39" s="34" t="str">
        <f t="shared" si="1"/>
        <v> </v>
      </c>
      <c r="AC39"/>
    </row>
    <row r="40" spans="2:29" ht="12.75">
      <c r="B40" s="19">
        <v>25</v>
      </c>
      <c r="C40" s="58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6">
        <v>34.47</v>
      </c>
      <c r="Q40" s="57"/>
      <c r="R40" s="56"/>
      <c r="S40" s="57"/>
      <c r="T40" s="56"/>
      <c r="U40" s="9"/>
      <c r="V40" s="9"/>
      <c r="W40" s="55"/>
      <c r="X40" s="55"/>
      <c r="Y40" s="58"/>
      <c r="AA40" s="4">
        <f t="shared" si="0"/>
        <v>0</v>
      </c>
      <c r="AB40" s="34" t="str">
        <f t="shared" si="1"/>
        <v> </v>
      </c>
      <c r="AC40"/>
    </row>
    <row r="41" spans="2:29" ht="12.75">
      <c r="B41" s="19">
        <v>26</v>
      </c>
      <c r="C41" s="58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6">
        <v>34.47</v>
      </c>
      <c r="Q41" s="57"/>
      <c r="R41" s="56"/>
      <c r="S41" s="57"/>
      <c r="T41" s="56"/>
      <c r="U41" s="9"/>
      <c r="V41" s="9"/>
      <c r="W41" s="55"/>
      <c r="X41" s="55"/>
      <c r="Y41" s="58"/>
      <c r="AA41" s="4">
        <f t="shared" si="0"/>
        <v>0</v>
      </c>
      <c r="AB41" s="34" t="str">
        <f t="shared" si="1"/>
        <v> </v>
      </c>
      <c r="AC41"/>
    </row>
    <row r="42" spans="2:29" ht="12.75">
      <c r="B42" s="19">
        <v>27</v>
      </c>
      <c r="C42" s="58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6">
        <v>34.47</v>
      </c>
      <c r="Q42" s="57"/>
      <c r="R42" s="56"/>
      <c r="S42" s="57"/>
      <c r="T42" s="56"/>
      <c r="U42" s="9"/>
      <c r="V42" s="9"/>
      <c r="W42" s="55"/>
      <c r="X42" s="55"/>
      <c r="Y42" s="58"/>
      <c r="AA42" s="4">
        <f t="shared" si="0"/>
        <v>0</v>
      </c>
      <c r="AB42" s="34" t="str">
        <f t="shared" si="1"/>
        <v> </v>
      </c>
      <c r="AC42"/>
    </row>
    <row r="43" spans="2:29" ht="12.75">
      <c r="B43" s="19">
        <v>28</v>
      </c>
      <c r="C43" s="58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6">
        <v>34.47</v>
      </c>
      <c r="Q43" s="57"/>
      <c r="R43" s="56"/>
      <c r="S43" s="57"/>
      <c r="T43" s="56"/>
      <c r="U43" s="9"/>
      <c r="V43" s="9"/>
      <c r="W43" s="55"/>
      <c r="X43" s="55"/>
      <c r="Y43" s="58"/>
      <c r="AA43" s="4">
        <f t="shared" si="0"/>
        <v>0</v>
      </c>
      <c r="AB43" s="34" t="str">
        <f t="shared" si="1"/>
        <v> </v>
      </c>
      <c r="AC43"/>
    </row>
    <row r="44" spans="2:29" ht="12.75" customHeight="1">
      <c r="B44" s="19">
        <v>29</v>
      </c>
      <c r="C44" s="58">
        <v>93.7013</v>
      </c>
      <c r="D44" s="55">
        <v>3.3696</v>
      </c>
      <c r="E44" s="55">
        <v>1.0042</v>
      </c>
      <c r="F44" s="55">
        <v>0.1501</v>
      </c>
      <c r="G44" s="55">
        <v>0.1698</v>
      </c>
      <c r="H44" s="55">
        <v>0.0034</v>
      </c>
      <c r="I44" s="55">
        <v>0.0282</v>
      </c>
      <c r="J44" s="55">
        <v>0.0178</v>
      </c>
      <c r="K44" s="55">
        <v>0.0086</v>
      </c>
      <c r="L44" s="55">
        <v>0.0114</v>
      </c>
      <c r="M44" s="55">
        <v>1.3388</v>
      </c>
      <c r="N44" s="55">
        <v>0.197</v>
      </c>
      <c r="O44" s="55">
        <v>0.7158</v>
      </c>
      <c r="P44" s="56">
        <v>34.62</v>
      </c>
      <c r="Q44" s="57">
        <v>8270</v>
      </c>
      <c r="R44" s="56">
        <v>38.36</v>
      </c>
      <c r="S44" s="57">
        <v>9161</v>
      </c>
      <c r="T44" s="56">
        <v>49.75</v>
      </c>
      <c r="U44" s="9"/>
      <c r="V44" s="9"/>
      <c r="W44" s="55"/>
      <c r="X44" s="55"/>
      <c r="Y44" s="58"/>
      <c r="AA44" s="4">
        <f t="shared" si="0"/>
        <v>100.00019999999999</v>
      </c>
      <c r="AB44" s="34" t="str">
        <f t="shared" si="1"/>
        <v> </v>
      </c>
      <c r="AC44"/>
    </row>
    <row r="45" spans="2:29" ht="12.75" customHeight="1">
      <c r="B45" s="19">
        <v>30</v>
      </c>
      <c r="C45" s="58">
        <v>93.6403</v>
      </c>
      <c r="D45" s="55">
        <v>3.3132</v>
      </c>
      <c r="E45" s="55">
        <v>1.0104</v>
      </c>
      <c r="F45" s="55">
        <v>0.1497</v>
      </c>
      <c r="G45" s="55">
        <v>0.1707</v>
      </c>
      <c r="H45" s="55">
        <v>0.0032</v>
      </c>
      <c r="I45" s="55">
        <v>0.0285</v>
      </c>
      <c r="J45" s="55">
        <v>0.0193</v>
      </c>
      <c r="K45" s="55">
        <v>0.0101</v>
      </c>
      <c r="L45" s="55">
        <v>0.0108</v>
      </c>
      <c r="M45" s="55">
        <v>1.4558</v>
      </c>
      <c r="N45" s="55">
        <v>0.188</v>
      </c>
      <c r="O45" s="55">
        <v>0.7161</v>
      </c>
      <c r="P45" s="56">
        <v>34.5816</v>
      </c>
      <c r="Q45" s="57">
        <v>8260</v>
      </c>
      <c r="R45" s="56">
        <v>38.3083</v>
      </c>
      <c r="S45" s="57">
        <v>9150</v>
      </c>
      <c r="T45" s="60">
        <v>49.6806</v>
      </c>
      <c r="U45" s="9"/>
      <c r="V45" s="9"/>
      <c r="W45" s="55"/>
      <c r="X45" s="55"/>
      <c r="Y45" s="58"/>
      <c r="AA45" s="4">
        <f t="shared" si="0"/>
        <v>99.99999999999999</v>
      </c>
      <c r="AB45" s="34" t="str">
        <f t="shared" si="1"/>
        <v>ОК</v>
      </c>
      <c r="AC45"/>
    </row>
    <row r="46" spans="2:29" ht="12.75" customHeight="1">
      <c r="B46" s="19">
        <v>31</v>
      </c>
      <c r="C46" s="58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6"/>
      <c r="Q46" s="57"/>
      <c r="R46" s="56"/>
      <c r="S46" s="57"/>
      <c r="T46" s="56"/>
      <c r="U46" s="9"/>
      <c r="V46" s="9"/>
      <c r="W46" s="55"/>
      <c r="X46" s="55"/>
      <c r="Y46" s="58"/>
      <c r="AA46" s="4">
        <f t="shared" si="0"/>
        <v>0</v>
      </c>
      <c r="AB46" s="34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AA48" s="4"/>
      <c r="AB48" s="5"/>
      <c r="AC48"/>
    </row>
    <row r="49" spans="3:4" ht="12.75">
      <c r="C49" s="1"/>
      <c r="D49" s="1"/>
    </row>
    <row r="50" spans="3:25" ht="15">
      <c r="C50" s="13" t="s">
        <v>58</v>
      </c>
      <c r="D50" s="13"/>
      <c r="E50" s="14"/>
      <c r="F50" s="14"/>
      <c r="G50" s="14"/>
      <c r="H50" s="41"/>
      <c r="I50" s="41"/>
      <c r="J50" s="41"/>
      <c r="K50" s="41"/>
      <c r="L50" s="41"/>
      <c r="M50" s="41"/>
      <c r="N50" s="41"/>
      <c r="O50" s="41"/>
      <c r="P50" s="14" t="s">
        <v>67</v>
      </c>
      <c r="Q50" s="14"/>
      <c r="R50" s="41"/>
      <c r="S50" s="41"/>
      <c r="T50" s="42"/>
      <c r="U50" s="43"/>
      <c r="V50" s="43"/>
      <c r="W50" s="77">
        <v>42551</v>
      </c>
      <c r="X50" s="78"/>
      <c r="Y50" s="15"/>
    </row>
    <row r="51" spans="3:24" ht="12.75">
      <c r="C51" s="1"/>
      <c r="D51" s="1" t="s">
        <v>27</v>
      </c>
      <c r="O51" s="2"/>
      <c r="P51" s="17" t="s">
        <v>29</v>
      </c>
      <c r="Q51" s="17"/>
      <c r="T51" s="2"/>
      <c r="U51" s="16" t="s">
        <v>0</v>
      </c>
      <c r="W51" s="2"/>
      <c r="X51" s="16" t="s">
        <v>16</v>
      </c>
    </row>
    <row r="52" spans="3:25" ht="18" customHeight="1">
      <c r="C52" s="13" t="s">
        <v>35</v>
      </c>
      <c r="D52" s="13"/>
      <c r="E52" s="14"/>
      <c r="F52" s="14"/>
      <c r="G52" s="41"/>
      <c r="H52" s="41"/>
      <c r="I52" s="41"/>
      <c r="J52" s="41"/>
      <c r="K52" s="41"/>
      <c r="L52" s="41"/>
      <c r="M52" s="41"/>
      <c r="N52" s="41"/>
      <c r="O52" s="41" t="s">
        <v>1</v>
      </c>
      <c r="P52" s="14" t="s">
        <v>68</v>
      </c>
      <c r="Q52" s="14"/>
      <c r="R52" s="41"/>
      <c r="S52" s="41"/>
      <c r="T52" s="41"/>
      <c r="U52" s="43"/>
      <c r="V52" s="43"/>
      <c r="W52" s="77">
        <v>42551</v>
      </c>
      <c r="X52" s="78"/>
      <c r="Y52" s="14"/>
    </row>
    <row r="53" spans="3:24" ht="12.75">
      <c r="C53" s="1"/>
      <c r="D53" s="1" t="s">
        <v>28</v>
      </c>
      <c r="O53" s="2"/>
      <c r="P53" s="16" t="s">
        <v>29</v>
      </c>
      <c r="Q53" s="16"/>
      <c r="T53" s="2"/>
      <c r="U53" s="16" t="s">
        <v>0</v>
      </c>
      <c r="W53" s="2"/>
      <c r="X53" t="s">
        <v>16</v>
      </c>
    </row>
    <row r="57" spans="3:10" ht="12.75">
      <c r="C57" s="44"/>
      <c r="D57" s="39"/>
      <c r="E57" s="39"/>
      <c r="F57" s="39"/>
      <c r="G57" s="39"/>
      <c r="H57" s="39"/>
      <c r="I57" s="39"/>
      <c r="J57" s="39"/>
    </row>
  </sheetData>
  <sheetProtection/>
  <mergeCells count="33">
    <mergeCell ref="L13:L15"/>
    <mergeCell ref="H13:H15"/>
    <mergeCell ref="K13:K15"/>
    <mergeCell ref="W52:X52"/>
    <mergeCell ref="C12:N12"/>
    <mergeCell ref="T13:T15"/>
    <mergeCell ref="O12:T12"/>
    <mergeCell ref="V12:V15"/>
    <mergeCell ref="W50:X50"/>
    <mergeCell ref="C48:Y48"/>
    <mergeCell ref="J13:J15"/>
    <mergeCell ref="W12:W15"/>
    <mergeCell ref="X12:X15"/>
    <mergeCell ref="C6:AA6"/>
    <mergeCell ref="Y12:Y15"/>
    <mergeCell ref="U12:U15"/>
    <mergeCell ref="D13:D15"/>
    <mergeCell ref="G13:G15"/>
    <mergeCell ref="M13:M15"/>
    <mergeCell ref="I13:I15"/>
    <mergeCell ref="C13:C15"/>
    <mergeCell ref="F13:F15"/>
    <mergeCell ref="N13:N15"/>
    <mergeCell ref="B7:AD7"/>
    <mergeCell ref="B8:AD8"/>
    <mergeCell ref="B12:B15"/>
    <mergeCell ref="E13:E15"/>
    <mergeCell ref="Q13:Q15"/>
    <mergeCell ref="S13:S15"/>
    <mergeCell ref="B9:Y9"/>
    <mergeCell ref="O13:O15"/>
    <mergeCell ref="P13:P15"/>
    <mergeCell ref="R13:R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3"/>
  <sheetViews>
    <sheetView tabSelected="1" view="pageBreakPreview" zoomScaleSheetLayoutView="100" workbookViewId="0" topLeftCell="A1">
      <selection activeCell="C15" sqref="C15:L44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4" width="10.625" style="0" customWidth="1"/>
    <col min="5" max="13" width="11.875" style="0" customWidth="1"/>
    <col min="14" max="14" width="9.625" style="0" customWidth="1"/>
    <col min="15" max="15" width="10.00390625" style="0" customWidth="1"/>
    <col min="16" max="16" width="9.125" style="6" customWidth="1"/>
    <col min="18" max="18" width="6.75390625" style="0" customWidth="1"/>
    <col min="19" max="19" width="11.625" style="0" customWidth="1"/>
  </cols>
  <sheetData>
    <row r="1" spans="2:14" ht="12.75">
      <c r="B1" s="51" t="s">
        <v>30</v>
      </c>
      <c r="C1" s="51"/>
      <c r="D1" s="51"/>
      <c r="E1" s="51"/>
      <c r="F1" s="51"/>
      <c r="G1" s="51"/>
      <c r="H1" s="51"/>
      <c r="I1" s="51"/>
      <c r="J1" s="48"/>
      <c r="K1" s="48"/>
      <c r="L1" s="48"/>
      <c r="M1" s="48"/>
      <c r="N1" s="48"/>
    </row>
    <row r="2" spans="2:14" ht="12.75">
      <c r="B2" s="51" t="s">
        <v>31</v>
      </c>
      <c r="C2" s="51"/>
      <c r="D2" s="51"/>
      <c r="E2" s="51"/>
      <c r="F2" s="51"/>
      <c r="G2" s="51"/>
      <c r="H2" s="51"/>
      <c r="I2" s="51"/>
      <c r="J2" s="48"/>
      <c r="K2" s="48"/>
      <c r="L2" s="48"/>
      <c r="M2" s="48"/>
      <c r="N2" s="48"/>
    </row>
    <row r="3" spans="2:15" ht="12.75">
      <c r="B3" s="52" t="s">
        <v>52</v>
      </c>
      <c r="C3" s="52"/>
      <c r="D3" s="52"/>
      <c r="E3" s="52"/>
      <c r="F3" s="51"/>
      <c r="G3" s="51"/>
      <c r="H3" s="51"/>
      <c r="I3" s="51"/>
      <c r="J3" s="48"/>
      <c r="K3" s="53"/>
      <c r="L3" s="53"/>
      <c r="M3" s="3"/>
      <c r="N3" s="3"/>
      <c r="O3" s="3"/>
    </row>
    <row r="4" spans="2:15" ht="12.75">
      <c r="B4" s="51"/>
      <c r="C4" s="51"/>
      <c r="D4" s="51"/>
      <c r="E4" s="51"/>
      <c r="F4" s="51"/>
      <c r="G4" s="51"/>
      <c r="H4" s="51"/>
      <c r="I4" s="51"/>
      <c r="J4" s="48"/>
      <c r="K4" s="53"/>
      <c r="L4" s="53"/>
      <c r="M4" s="3"/>
      <c r="N4" s="3"/>
      <c r="O4" s="3"/>
    </row>
    <row r="5" spans="2:15" ht="15">
      <c r="B5" s="48"/>
      <c r="C5" s="71" t="s">
        <v>37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22"/>
    </row>
    <row r="6" spans="2:15" ht="36" customHeight="1">
      <c r="B6" s="91" t="s">
        <v>56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24"/>
    </row>
    <row r="7" spans="2:15" ht="45" customHeight="1">
      <c r="B7" s="91" t="s">
        <v>53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23"/>
    </row>
    <row r="8" spans="2:15" ht="18" customHeight="1"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23"/>
    </row>
    <row r="9" spans="2:15" ht="18" customHeight="1">
      <c r="B9" s="83" t="s">
        <v>64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25"/>
    </row>
    <row r="10" spans="2:15" ht="24" customHeight="1"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5"/>
    </row>
    <row r="11" spans="2:16" ht="30" customHeight="1">
      <c r="B11" s="66" t="s">
        <v>26</v>
      </c>
      <c r="C11" s="79" t="s">
        <v>38</v>
      </c>
      <c r="D11" s="80"/>
      <c r="E11" s="80"/>
      <c r="F11" s="80"/>
      <c r="G11" s="80"/>
      <c r="H11" s="80"/>
      <c r="I11" s="80"/>
      <c r="J11" s="80"/>
      <c r="K11" s="80"/>
      <c r="L11" s="80"/>
      <c r="M11" s="86" t="s">
        <v>39</v>
      </c>
      <c r="N11" s="87" t="s">
        <v>41</v>
      </c>
      <c r="O11" s="26"/>
      <c r="P11"/>
    </row>
    <row r="12" spans="2:16" ht="48.75" customHeight="1">
      <c r="B12" s="67"/>
      <c r="C12" s="76" t="s">
        <v>43</v>
      </c>
      <c r="D12" s="66" t="s">
        <v>55</v>
      </c>
      <c r="E12" s="69" t="s">
        <v>44</v>
      </c>
      <c r="F12" s="69" t="s">
        <v>45</v>
      </c>
      <c r="G12" s="69" t="s">
        <v>46</v>
      </c>
      <c r="H12" s="69" t="s">
        <v>47</v>
      </c>
      <c r="I12" s="69" t="s">
        <v>48</v>
      </c>
      <c r="J12" s="69" t="s">
        <v>49</v>
      </c>
      <c r="K12" s="69" t="s">
        <v>50</v>
      </c>
      <c r="L12" s="69" t="s">
        <v>51</v>
      </c>
      <c r="M12" s="86"/>
      <c r="N12" s="88"/>
      <c r="O12" s="26"/>
      <c r="P12"/>
    </row>
    <row r="13" spans="2:16" ht="15.75" customHeight="1">
      <c r="B13" s="67"/>
      <c r="C13" s="76"/>
      <c r="D13" s="67"/>
      <c r="E13" s="69"/>
      <c r="F13" s="69"/>
      <c r="G13" s="69"/>
      <c r="H13" s="69"/>
      <c r="I13" s="69"/>
      <c r="J13" s="69"/>
      <c r="K13" s="69"/>
      <c r="L13" s="69"/>
      <c r="M13" s="86"/>
      <c r="N13" s="88"/>
      <c r="O13" s="26"/>
      <c r="P13"/>
    </row>
    <row r="14" spans="2:19" ht="30" customHeight="1">
      <c r="B14" s="68"/>
      <c r="C14" s="76"/>
      <c r="D14" s="70"/>
      <c r="E14" s="69"/>
      <c r="F14" s="69"/>
      <c r="G14" s="69"/>
      <c r="H14" s="69"/>
      <c r="I14" s="69"/>
      <c r="J14" s="69"/>
      <c r="K14" s="69"/>
      <c r="L14" s="69"/>
      <c r="M14" s="86"/>
      <c r="N14" s="89"/>
      <c r="O14" s="26"/>
      <c r="P14"/>
      <c r="S14" s="46"/>
    </row>
    <row r="15" spans="2:19" ht="15.75" customHeight="1">
      <c r="B15" s="18">
        <v>1</v>
      </c>
      <c r="C15" s="47">
        <v>12389.95</v>
      </c>
      <c r="D15" s="47">
        <v>3220.06</v>
      </c>
      <c r="E15" s="47">
        <v>26783.41</v>
      </c>
      <c r="F15" s="47">
        <v>362.94</v>
      </c>
      <c r="G15" s="47">
        <v>1323.57</v>
      </c>
      <c r="H15" s="47">
        <v>8288.52</v>
      </c>
      <c r="I15" s="47">
        <v>295.23</v>
      </c>
      <c r="J15" s="47">
        <v>844.6</v>
      </c>
      <c r="K15" s="47">
        <v>0</v>
      </c>
      <c r="L15" s="47">
        <v>4950.47</v>
      </c>
      <c r="M15" s="36">
        <f aca="true" t="shared" si="0" ref="M15:M45">SUM(C15:L15)</f>
        <v>58458.75</v>
      </c>
      <c r="N15" s="45">
        <f>IF(Паспорт!P16&gt;0,Паспорт!P16,N14)</f>
        <v>34.5411</v>
      </c>
      <c r="O15" s="27"/>
      <c r="P15" s="85" t="s">
        <v>42</v>
      </c>
      <c r="Q15" s="85"/>
      <c r="S15" s="46"/>
    </row>
    <row r="16" spans="2:19" ht="15.75">
      <c r="B16" s="18">
        <v>2</v>
      </c>
      <c r="C16" s="47">
        <v>11312.63</v>
      </c>
      <c r="D16" s="47">
        <v>3155.23</v>
      </c>
      <c r="E16" s="47">
        <v>30209.71</v>
      </c>
      <c r="F16" s="47">
        <v>329.88</v>
      </c>
      <c r="G16" s="47">
        <v>1142.35</v>
      </c>
      <c r="H16" s="47">
        <v>7407.59</v>
      </c>
      <c r="I16" s="47">
        <v>320.25</v>
      </c>
      <c r="J16" s="47">
        <v>752.85</v>
      </c>
      <c r="K16" s="47">
        <v>0</v>
      </c>
      <c r="L16" s="47">
        <v>4269.3</v>
      </c>
      <c r="M16" s="36">
        <f t="shared" si="0"/>
        <v>58899.79</v>
      </c>
      <c r="N16" s="45">
        <f>IF(Паспорт!P17&gt;0,Паспорт!P17,N15)</f>
        <v>35.1728</v>
      </c>
      <c r="O16" s="27"/>
      <c r="P16" s="85"/>
      <c r="Q16" s="85"/>
      <c r="S16" s="46"/>
    </row>
    <row r="17" spans="2:19" ht="15.75">
      <c r="B17" s="18">
        <v>3</v>
      </c>
      <c r="C17" s="47">
        <v>10626.39</v>
      </c>
      <c r="D17" s="47">
        <v>2617.71</v>
      </c>
      <c r="E17" s="47">
        <v>28549.36</v>
      </c>
      <c r="F17" s="47">
        <v>340.75</v>
      </c>
      <c r="G17" s="47">
        <v>1436.07</v>
      </c>
      <c r="H17" s="47">
        <v>6727.54</v>
      </c>
      <c r="I17" s="47">
        <v>235.32</v>
      </c>
      <c r="J17" s="47">
        <v>746.85</v>
      </c>
      <c r="K17" s="47">
        <v>0</v>
      </c>
      <c r="L17" s="47">
        <v>4013.13</v>
      </c>
      <c r="M17" s="36">
        <f t="shared" si="0"/>
        <v>55293.119999999995</v>
      </c>
      <c r="N17" s="45">
        <f>IF(Паспорт!P18&gt;0,Паспорт!P18,N16)</f>
        <v>34.9318</v>
      </c>
      <c r="O17" s="27"/>
      <c r="P17" s="85"/>
      <c r="Q17" s="85"/>
      <c r="S17" s="46"/>
    </row>
    <row r="18" spans="2:19" ht="15.75">
      <c r="B18" s="18">
        <v>4</v>
      </c>
      <c r="C18" s="47">
        <v>10970.38</v>
      </c>
      <c r="D18" s="47">
        <v>1997.59</v>
      </c>
      <c r="E18" s="47">
        <v>27438.64</v>
      </c>
      <c r="F18" s="47">
        <v>347.1</v>
      </c>
      <c r="G18" s="47">
        <v>1203.37</v>
      </c>
      <c r="H18" s="47">
        <v>6749.07</v>
      </c>
      <c r="I18" s="47">
        <v>262.94</v>
      </c>
      <c r="J18" s="47">
        <v>757.3</v>
      </c>
      <c r="K18" s="47">
        <v>0</v>
      </c>
      <c r="L18" s="47">
        <v>4284.84</v>
      </c>
      <c r="M18" s="36">
        <f t="shared" si="0"/>
        <v>54011.23000000001</v>
      </c>
      <c r="N18" s="45">
        <f>IF(Паспорт!P19&gt;0,Паспорт!P19,N17)</f>
        <v>34.9318</v>
      </c>
      <c r="O18" s="27"/>
      <c r="P18" s="85"/>
      <c r="Q18" s="85"/>
      <c r="S18" s="46"/>
    </row>
    <row r="19" spans="2:19" ht="15.75">
      <c r="B19" s="18">
        <v>5</v>
      </c>
      <c r="C19" s="47">
        <v>11544.7</v>
      </c>
      <c r="D19" s="47">
        <v>1962.35</v>
      </c>
      <c r="E19" s="47">
        <v>25121.91</v>
      </c>
      <c r="F19" s="47">
        <v>351.77</v>
      </c>
      <c r="G19" s="47">
        <v>1195.08</v>
      </c>
      <c r="H19" s="47">
        <v>6674.8</v>
      </c>
      <c r="I19" s="47">
        <v>239.08</v>
      </c>
      <c r="J19" s="47">
        <v>744.26</v>
      </c>
      <c r="K19" s="47">
        <v>0</v>
      </c>
      <c r="L19" s="47">
        <v>3992.55</v>
      </c>
      <c r="M19" s="36">
        <f t="shared" si="0"/>
        <v>51826.50000000001</v>
      </c>
      <c r="N19" s="45">
        <f>IF(Паспорт!P20&gt;0,Паспорт!P20,N18)</f>
        <v>34.9318</v>
      </c>
      <c r="O19" s="27"/>
      <c r="P19" s="85"/>
      <c r="Q19" s="85"/>
      <c r="S19" s="46"/>
    </row>
    <row r="20" spans="2:19" ht="15.75" customHeight="1">
      <c r="B20" s="18">
        <v>6</v>
      </c>
      <c r="C20" s="47">
        <v>11656.1</v>
      </c>
      <c r="D20" s="47">
        <v>3062.5</v>
      </c>
      <c r="E20" s="47">
        <v>24626.84</v>
      </c>
      <c r="F20" s="47">
        <v>340.56</v>
      </c>
      <c r="G20" s="47">
        <v>1191.55</v>
      </c>
      <c r="H20" s="47">
        <v>6872.65</v>
      </c>
      <c r="I20" s="47">
        <v>238.05</v>
      </c>
      <c r="J20" s="47">
        <v>714.89</v>
      </c>
      <c r="K20" s="47">
        <v>0</v>
      </c>
      <c r="L20" s="47">
        <v>4414.81</v>
      </c>
      <c r="M20" s="36">
        <f t="shared" si="0"/>
        <v>53117.950000000004</v>
      </c>
      <c r="N20" s="45">
        <f>IF(Паспорт!P21&gt;0,Паспорт!P21,N19)</f>
        <v>35.0474</v>
      </c>
      <c r="O20" s="27"/>
      <c r="P20" s="85"/>
      <c r="Q20" s="85"/>
      <c r="S20" s="46"/>
    </row>
    <row r="21" spans="2:19" ht="15.75">
      <c r="B21" s="18">
        <v>7</v>
      </c>
      <c r="C21" s="47">
        <v>12374.92</v>
      </c>
      <c r="D21" s="47">
        <v>2777.44</v>
      </c>
      <c r="E21" s="47">
        <v>36958.98</v>
      </c>
      <c r="F21" s="47">
        <v>372.64</v>
      </c>
      <c r="G21" s="47">
        <v>1433.45</v>
      </c>
      <c r="H21" s="47">
        <v>7919.27</v>
      </c>
      <c r="I21" s="47">
        <v>287.48</v>
      </c>
      <c r="J21" s="47">
        <v>850.52</v>
      </c>
      <c r="K21" s="47">
        <v>879.15</v>
      </c>
      <c r="L21" s="47">
        <v>4922.66</v>
      </c>
      <c r="M21" s="36">
        <f t="shared" si="0"/>
        <v>68776.51</v>
      </c>
      <c r="N21" s="45">
        <f>IF(Паспорт!P22&gt;0,Паспорт!P22,N20)</f>
        <v>35.0272</v>
      </c>
      <c r="O21" s="27"/>
      <c r="P21" s="85"/>
      <c r="Q21" s="85"/>
      <c r="S21" s="46"/>
    </row>
    <row r="22" spans="2:19" ht="15.75">
      <c r="B22" s="18">
        <v>8</v>
      </c>
      <c r="C22" s="47">
        <v>13572</v>
      </c>
      <c r="D22" s="47">
        <v>2919.91</v>
      </c>
      <c r="E22" s="47">
        <v>30194.34</v>
      </c>
      <c r="F22" s="47">
        <v>375.25</v>
      </c>
      <c r="G22" s="47">
        <v>1878.63</v>
      </c>
      <c r="H22" s="47">
        <v>8797.21</v>
      </c>
      <c r="I22" s="47">
        <v>328.04</v>
      </c>
      <c r="J22" s="47">
        <v>910.8</v>
      </c>
      <c r="K22" s="47">
        <v>1586.13</v>
      </c>
      <c r="L22" s="47">
        <v>5420.7</v>
      </c>
      <c r="M22" s="36">
        <f t="shared" si="0"/>
        <v>65983.01</v>
      </c>
      <c r="N22" s="45">
        <f>IF(Паспорт!P23&gt;0,Паспорт!P23,N21)</f>
        <v>35.09</v>
      </c>
      <c r="O22" s="27"/>
      <c r="P22" s="85"/>
      <c r="Q22" s="85"/>
      <c r="S22" s="46"/>
    </row>
    <row r="23" spans="2:19" ht="15" customHeight="1">
      <c r="B23" s="18">
        <v>9</v>
      </c>
      <c r="C23" s="47">
        <v>12427.38</v>
      </c>
      <c r="D23" s="47">
        <v>3000.72</v>
      </c>
      <c r="E23" s="47">
        <v>30878.37</v>
      </c>
      <c r="F23" s="47">
        <v>350.75</v>
      </c>
      <c r="G23" s="47">
        <v>1450.53</v>
      </c>
      <c r="H23" s="47">
        <v>7690.32</v>
      </c>
      <c r="I23" s="47">
        <v>279.43</v>
      </c>
      <c r="J23" s="47">
        <v>792.94</v>
      </c>
      <c r="K23" s="47">
        <v>2843.2</v>
      </c>
      <c r="L23" s="47">
        <v>4488.56</v>
      </c>
      <c r="M23" s="36">
        <f t="shared" si="0"/>
        <v>64202.2</v>
      </c>
      <c r="N23" s="45">
        <f>IF(Паспорт!P24&gt;0,Паспорт!P24,N22)</f>
        <v>35.23</v>
      </c>
      <c r="O23" s="27"/>
      <c r="P23" s="33"/>
      <c r="S23" s="46"/>
    </row>
    <row r="24" spans="2:19" ht="15.75">
      <c r="B24" s="18">
        <v>10</v>
      </c>
      <c r="C24" s="47">
        <v>11352.84</v>
      </c>
      <c r="D24" s="47">
        <v>3053.39</v>
      </c>
      <c r="E24" s="47">
        <v>26028.45</v>
      </c>
      <c r="F24" s="47">
        <v>374.68</v>
      </c>
      <c r="G24" s="47">
        <v>1101.08</v>
      </c>
      <c r="H24" s="47">
        <v>7152.26</v>
      </c>
      <c r="I24" s="47">
        <v>250.02</v>
      </c>
      <c r="J24" s="47">
        <v>800.35</v>
      </c>
      <c r="K24" s="47">
        <v>0</v>
      </c>
      <c r="L24" s="47">
        <v>4469.39</v>
      </c>
      <c r="M24" s="36">
        <f t="shared" si="0"/>
        <v>54582.46</v>
      </c>
      <c r="N24" s="45">
        <f>IF(Паспорт!P25&gt;0,Паспорт!P25,N23)</f>
        <v>35.1868</v>
      </c>
      <c r="O24" s="27"/>
      <c r="P24" s="33"/>
      <c r="S24" s="46"/>
    </row>
    <row r="25" spans="2:19" ht="15.75">
      <c r="B25" s="18">
        <v>11</v>
      </c>
      <c r="C25" s="47">
        <v>11544.74</v>
      </c>
      <c r="D25" s="47">
        <v>2047.03</v>
      </c>
      <c r="E25" s="47">
        <v>28642.6</v>
      </c>
      <c r="F25" s="47">
        <v>375.55</v>
      </c>
      <c r="G25" s="47">
        <v>1588.23</v>
      </c>
      <c r="H25" s="47">
        <v>7349.28</v>
      </c>
      <c r="I25" s="47">
        <v>201.81</v>
      </c>
      <c r="J25" s="47">
        <v>798.29</v>
      </c>
      <c r="K25" s="47">
        <v>0</v>
      </c>
      <c r="L25" s="47">
        <v>4424.59</v>
      </c>
      <c r="M25" s="36">
        <f t="shared" si="0"/>
        <v>56972.119999999995</v>
      </c>
      <c r="N25" s="45">
        <f>IF(Паспорт!P26&gt;0,Паспорт!P26,N24)</f>
        <v>35.1868</v>
      </c>
      <c r="O25" s="27"/>
      <c r="P25" s="33"/>
      <c r="S25" s="46"/>
    </row>
    <row r="26" spans="2:19" ht="15.75">
      <c r="B26" s="18">
        <v>12</v>
      </c>
      <c r="C26" s="47">
        <v>11015.25</v>
      </c>
      <c r="D26" s="47">
        <v>1960.47</v>
      </c>
      <c r="E26" s="47">
        <v>28921.78</v>
      </c>
      <c r="F26" s="47">
        <v>406.33</v>
      </c>
      <c r="G26" s="47">
        <v>1625.72</v>
      </c>
      <c r="H26" s="47">
        <v>6557.48</v>
      </c>
      <c r="I26" s="47">
        <v>327.5</v>
      </c>
      <c r="J26" s="47">
        <v>808.14</v>
      </c>
      <c r="K26" s="47">
        <v>0</v>
      </c>
      <c r="L26" s="47">
        <v>4666.6</v>
      </c>
      <c r="M26" s="36">
        <f t="shared" si="0"/>
        <v>56289.27</v>
      </c>
      <c r="N26" s="45">
        <f>IF(Паспорт!P27&gt;0,Паспорт!P27,N25)</f>
        <v>35.1868</v>
      </c>
      <c r="O26" s="27"/>
      <c r="P26" s="33"/>
      <c r="S26" s="46"/>
    </row>
    <row r="27" spans="2:19" ht="15.75">
      <c r="B27" s="18">
        <v>13</v>
      </c>
      <c r="C27" s="47">
        <v>10654.42</v>
      </c>
      <c r="D27" s="47">
        <v>2769.03</v>
      </c>
      <c r="E27" s="47">
        <v>30033.6</v>
      </c>
      <c r="F27" s="47">
        <v>394</v>
      </c>
      <c r="G27" s="47">
        <v>1854.77</v>
      </c>
      <c r="H27" s="47">
        <v>7967.99</v>
      </c>
      <c r="I27" s="47">
        <v>285.69</v>
      </c>
      <c r="J27" s="47">
        <v>886.67</v>
      </c>
      <c r="K27" s="47">
        <v>0</v>
      </c>
      <c r="L27" s="47">
        <v>5019.02</v>
      </c>
      <c r="M27" s="36">
        <f t="shared" si="0"/>
        <v>59865.19</v>
      </c>
      <c r="N27" s="45">
        <f>IF(Паспорт!P28&gt;0,Паспорт!P28,N26)</f>
        <v>35.1047</v>
      </c>
      <c r="O27" s="27"/>
      <c r="P27" s="33"/>
      <c r="S27" s="46"/>
    </row>
    <row r="28" spans="2:19" ht="15.75">
      <c r="B28" s="18">
        <v>14</v>
      </c>
      <c r="C28" s="47">
        <v>9217.71</v>
      </c>
      <c r="D28" s="47">
        <v>3007.73</v>
      </c>
      <c r="E28" s="47">
        <v>30328.53</v>
      </c>
      <c r="F28" s="47">
        <v>332.5</v>
      </c>
      <c r="G28" s="47">
        <v>1097.97</v>
      </c>
      <c r="H28" s="47">
        <v>7000.1</v>
      </c>
      <c r="I28" s="47">
        <v>251.61</v>
      </c>
      <c r="J28" s="47">
        <v>726.7</v>
      </c>
      <c r="K28" s="47">
        <v>0</v>
      </c>
      <c r="L28" s="47">
        <v>4188.8</v>
      </c>
      <c r="M28" s="36">
        <f t="shared" si="0"/>
        <v>56151.65</v>
      </c>
      <c r="N28" s="45">
        <f>IF(Паспорт!P29&gt;0,Паспорт!P29,N27)</f>
        <v>34.5491</v>
      </c>
      <c r="O28" s="27"/>
      <c r="P28" s="33"/>
      <c r="S28" s="46"/>
    </row>
    <row r="29" spans="2:19" ht="15.75">
      <c r="B29" s="18">
        <v>15</v>
      </c>
      <c r="C29" s="47">
        <v>9182.39</v>
      </c>
      <c r="D29" s="47">
        <v>3177.44</v>
      </c>
      <c r="E29" s="47">
        <v>23582.64</v>
      </c>
      <c r="F29" s="47">
        <v>325.42</v>
      </c>
      <c r="G29" s="47">
        <v>1265.2</v>
      </c>
      <c r="H29" s="47">
        <v>6685.87</v>
      </c>
      <c r="I29" s="47">
        <v>259.88</v>
      </c>
      <c r="J29" s="47">
        <v>750.06</v>
      </c>
      <c r="K29" s="47">
        <v>0</v>
      </c>
      <c r="L29" s="47">
        <v>3910.13</v>
      </c>
      <c r="M29" s="36">
        <f t="shared" si="0"/>
        <v>49139.02999999999</v>
      </c>
      <c r="N29" s="45">
        <f>IF(Паспорт!P30&gt;0,Паспорт!P30,N28)</f>
        <v>34.504</v>
      </c>
      <c r="O29" s="27"/>
      <c r="P29" s="33"/>
      <c r="S29" s="46"/>
    </row>
    <row r="30" spans="2:19" ht="15.75">
      <c r="B30" s="19">
        <v>16</v>
      </c>
      <c r="C30" s="47">
        <v>10139.13</v>
      </c>
      <c r="D30" s="47">
        <v>2602.58</v>
      </c>
      <c r="E30" s="47">
        <v>27112.27</v>
      </c>
      <c r="F30" s="47">
        <v>322.12</v>
      </c>
      <c r="G30" s="47">
        <v>1059.78</v>
      </c>
      <c r="H30" s="47">
        <v>7459.63</v>
      </c>
      <c r="I30" s="47">
        <v>233.42</v>
      </c>
      <c r="J30" s="47">
        <v>697.75</v>
      </c>
      <c r="K30" s="47">
        <v>0</v>
      </c>
      <c r="L30" s="47">
        <v>3903.17</v>
      </c>
      <c r="M30" s="36">
        <f t="shared" si="0"/>
        <v>53529.84999999999</v>
      </c>
      <c r="N30" s="45">
        <f>IF(Паспорт!P31&gt;0,Паспорт!P31,N29)</f>
        <v>34.62</v>
      </c>
      <c r="O30" s="27"/>
      <c r="P30" s="33"/>
      <c r="S30" s="46"/>
    </row>
    <row r="31" spans="2:19" ht="15.75">
      <c r="B31" s="19">
        <v>17</v>
      </c>
      <c r="C31" s="47">
        <v>9154.34</v>
      </c>
      <c r="D31" s="47">
        <v>3029.99</v>
      </c>
      <c r="E31" s="47">
        <v>26681.7</v>
      </c>
      <c r="F31" s="47">
        <v>341.77</v>
      </c>
      <c r="G31" s="47">
        <v>1132.89</v>
      </c>
      <c r="H31" s="47">
        <v>3739.63</v>
      </c>
      <c r="I31" s="47">
        <v>226.06</v>
      </c>
      <c r="J31" s="47">
        <v>672.87</v>
      </c>
      <c r="K31" s="47">
        <v>0</v>
      </c>
      <c r="L31" s="47">
        <v>3688.31</v>
      </c>
      <c r="M31" s="36">
        <f t="shared" si="0"/>
        <v>48667.55999999999</v>
      </c>
      <c r="N31" s="45">
        <f>IF(Паспорт!P32&gt;0,Паспорт!P32,N30)</f>
        <v>34.6007</v>
      </c>
      <c r="O31" s="27"/>
      <c r="P31" s="33"/>
      <c r="S31" s="46"/>
    </row>
    <row r="32" spans="2:19" ht="15.75">
      <c r="B32" s="19">
        <v>18</v>
      </c>
      <c r="C32" s="47">
        <v>8036.15</v>
      </c>
      <c r="D32" s="47">
        <v>2216.92</v>
      </c>
      <c r="E32" s="47">
        <v>27396.21</v>
      </c>
      <c r="F32" s="47">
        <v>346.48</v>
      </c>
      <c r="G32" s="47">
        <v>1258.53</v>
      </c>
      <c r="H32" s="47">
        <v>7578.63</v>
      </c>
      <c r="I32" s="47">
        <v>238</v>
      </c>
      <c r="J32" s="47">
        <v>750.66</v>
      </c>
      <c r="K32" s="47">
        <v>0</v>
      </c>
      <c r="L32" s="47">
        <v>3819.04</v>
      </c>
      <c r="M32" s="36">
        <f t="shared" si="0"/>
        <v>51640.62</v>
      </c>
      <c r="N32" s="45">
        <f>IF(Паспорт!P33&gt;0,Паспорт!P33,N31)</f>
        <v>34.6007</v>
      </c>
      <c r="O32" s="27"/>
      <c r="P32" s="33"/>
      <c r="S32" s="46"/>
    </row>
    <row r="33" spans="2:19" ht="15.75">
      <c r="B33" s="19">
        <v>19</v>
      </c>
      <c r="C33" s="47">
        <v>6896.47</v>
      </c>
      <c r="D33" s="47">
        <v>1881.81</v>
      </c>
      <c r="E33" s="47">
        <v>21910.72</v>
      </c>
      <c r="F33" s="47">
        <v>268.14</v>
      </c>
      <c r="G33" s="47">
        <v>1043.26</v>
      </c>
      <c r="H33" s="47">
        <v>5594.58</v>
      </c>
      <c r="I33" s="47">
        <v>195.46</v>
      </c>
      <c r="J33" s="47">
        <v>665.53</v>
      </c>
      <c r="K33" s="47">
        <v>0</v>
      </c>
      <c r="L33" s="47">
        <v>3321.16</v>
      </c>
      <c r="M33" s="36">
        <f t="shared" si="0"/>
        <v>41777.12999999999</v>
      </c>
      <c r="N33" s="45">
        <f>IF(Паспорт!P34&gt;0,Паспорт!P34,N32)</f>
        <v>34.6007</v>
      </c>
      <c r="O33" s="27"/>
      <c r="P33" s="33"/>
      <c r="S33" s="46"/>
    </row>
    <row r="34" spans="2:19" ht="15.75">
      <c r="B34" s="19">
        <v>20</v>
      </c>
      <c r="C34" s="47">
        <v>7957.43</v>
      </c>
      <c r="D34" s="47">
        <v>1919.94</v>
      </c>
      <c r="E34" s="47">
        <v>30573.39</v>
      </c>
      <c r="F34" s="47">
        <v>314.67</v>
      </c>
      <c r="G34" s="47">
        <v>1096.72</v>
      </c>
      <c r="H34" s="47">
        <v>5829.2</v>
      </c>
      <c r="I34" s="47">
        <v>215.18</v>
      </c>
      <c r="J34" s="47">
        <v>683.35</v>
      </c>
      <c r="K34" s="47">
        <v>0</v>
      </c>
      <c r="L34" s="47">
        <v>3629.01</v>
      </c>
      <c r="M34" s="36">
        <f t="shared" si="0"/>
        <v>52218.89</v>
      </c>
      <c r="N34" s="45">
        <f>IF(Паспорт!P35&gt;0,Паспорт!P35,N33)</f>
        <v>34.6007</v>
      </c>
      <c r="O34" s="27"/>
      <c r="P34" s="33"/>
      <c r="S34" s="46"/>
    </row>
    <row r="35" spans="2:19" ht="15.75">
      <c r="B35" s="19">
        <v>21</v>
      </c>
      <c r="C35" s="47">
        <v>8009.1</v>
      </c>
      <c r="D35" s="47">
        <v>3164.72</v>
      </c>
      <c r="E35" s="47">
        <v>23820.72</v>
      </c>
      <c r="F35" s="47">
        <v>289.73</v>
      </c>
      <c r="G35" s="47">
        <v>1092</v>
      </c>
      <c r="H35" s="47">
        <v>5769.44</v>
      </c>
      <c r="I35" s="47">
        <v>199.29</v>
      </c>
      <c r="J35" s="47">
        <v>681.87</v>
      </c>
      <c r="K35" s="47">
        <v>0</v>
      </c>
      <c r="L35" s="47">
        <v>3446.13</v>
      </c>
      <c r="M35" s="36">
        <f t="shared" si="0"/>
        <v>46473.00000000001</v>
      </c>
      <c r="N35" s="45">
        <f>IF(Паспорт!P36&gt;0,Паспорт!P36,N34)</f>
        <v>34.6</v>
      </c>
      <c r="O35" s="27"/>
      <c r="P35" s="33"/>
      <c r="S35" s="46"/>
    </row>
    <row r="36" spans="2:19" ht="15.75">
      <c r="B36" s="19">
        <v>22</v>
      </c>
      <c r="C36" s="47">
        <v>8643.92</v>
      </c>
      <c r="D36" s="47">
        <v>2758.03</v>
      </c>
      <c r="E36" s="47">
        <v>24849.41</v>
      </c>
      <c r="F36" s="47">
        <v>263.42</v>
      </c>
      <c r="G36" s="47">
        <v>1039.78</v>
      </c>
      <c r="H36" s="47">
        <v>5896.8</v>
      </c>
      <c r="I36" s="47">
        <v>203.52</v>
      </c>
      <c r="J36" s="47">
        <v>644.98</v>
      </c>
      <c r="K36" s="47">
        <v>0</v>
      </c>
      <c r="L36" s="47">
        <v>3464.16</v>
      </c>
      <c r="M36" s="36">
        <f t="shared" si="0"/>
        <v>47764.020000000004</v>
      </c>
      <c r="N36" s="45">
        <f>IF(Паспорт!P37&gt;0,Паспорт!P37,N35)</f>
        <v>34.54</v>
      </c>
      <c r="O36" s="27"/>
      <c r="P36" s="33"/>
      <c r="S36" s="46"/>
    </row>
    <row r="37" spans="2:19" ht="15.75">
      <c r="B37" s="19">
        <v>23</v>
      </c>
      <c r="C37" s="47">
        <v>8853.62</v>
      </c>
      <c r="D37" s="47">
        <v>2780.18</v>
      </c>
      <c r="E37" s="47">
        <v>23244.64</v>
      </c>
      <c r="F37" s="47">
        <v>290.17</v>
      </c>
      <c r="G37" s="47">
        <v>979.55</v>
      </c>
      <c r="H37" s="47">
        <v>5688.92</v>
      </c>
      <c r="I37" s="47">
        <v>198.8</v>
      </c>
      <c r="J37" s="47">
        <v>634.5</v>
      </c>
      <c r="K37" s="47">
        <v>0</v>
      </c>
      <c r="L37" s="47">
        <v>3555.21</v>
      </c>
      <c r="M37" s="36">
        <f t="shared" si="0"/>
        <v>46225.590000000004</v>
      </c>
      <c r="N37" s="45">
        <f>IF(Паспорт!P38&gt;0,Паспорт!P38,N36)</f>
        <v>34.96</v>
      </c>
      <c r="O37" s="27"/>
      <c r="P37" s="33"/>
      <c r="S37" s="46"/>
    </row>
    <row r="38" spans="2:19" ht="15.75">
      <c r="B38" s="19">
        <v>24</v>
      </c>
      <c r="C38" s="47">
        <v>8215.76</v>
      </c>
      <c r="D38" s="47">
        <v>3107.49</v>
      </c>
      <c r="E38" s="47">
        <v>25664.85</v>
      </c>
      <c r="F38" s="47">
        <v>318.6</v>
      </c>
      <c r="G38" s="47">
        <v>1077.38</v>
      </c>
      <c r="H38" s="47">
        <v>5908.9</v>
      </c>
      <c r="I38" s="47">
        <v>210.83</v>
      </c>
      <c r="J38" s="47">
        <v>703.56</v>
      </c>
      <c r="K38" s="47">
        <v>0</v>
      </c>
      <c r="L38" s="47">
        <v>3531.6</v>
      </c>
      <c r="M38" s="36">
        <f t="shared" si="0"/>
        <v>48738.969999999994</v>
      </c>
      <c r="N38" s="45">
        <f>IF(Паспорт!P39&gt;0,Паспорт!P39,N37)</f>
        <v>34.4686</v>
      </c>
      <c r="O38" s="27"/>
      <c r="P38" s="33"/>
      <c r="S38" s="46"/>
    </row>
    <row r="39" spans="2:19" ht="15.75">
      <c r="B39" s="19">
        <v>25</v>
      </c>
      <c r="C39" s="47">
        <v>8103.98</v>
      </c>
      <c r="D39" s="47">
        <v>2067.57</v>
      </c>
      <c r="E39" s="47">
        <v>25030</v>
      </c>
      <c r="F39" s="47">
        <v>310.82</v>
      </c>
      <c r="G39" s="47">
        <v>1161.31</v>
      </c>
      <c r="H39" s="47">
        <v>5968.31</v>
      </c>
      <c r="I39" s="47">
        <v>213.72</v>
      </c>
      <c r="J39" s="47">
        <v>689.81</v>
      </c>
      <c r="K39" s="47">
        <v>0</v>
      </c>
      <c r="L39" s="47">
        <v>3931.34</v>
      </c>
      <c r="M39" s="36">
        <f t="shared" si="0"/>
        <v>47476.86</v>
      </c>
      <c r="N39" s="45">
        <f>IF(Паспорт!P40&gt;0,Паспорт!P40,N38)</f>
        <v>34.47</v>
      </c>
      <c r="O39" s="27"/>
      <c r="P39" s="33"/>
      <c r="S39" s="46"/>
    </row>
    <row r="40" spans="2:19" ht="15.75">
      <c r="B40" s="19">
        <v>26</v>
      </c>
      <c r="C40" s="47">
        <v>7578.94</v>
      </c>
      <c r="D40" s="47">
        <v>1837.82</v>
      </c>
      <c r="E40" s="47">
        <v>19417.28</v>
      </c>
      <c r="F40" s="47">
        <v>315.92</v>
      </c>
      <c r="G40" s="47">
        <v>1169.24</v>
      </c>
      <c r="H40" s="47">
        <v>5664.09</v>
      </c>
      <c r="I40" s="47">
        <v>223.8</v>
      </c>
      <c r="J40" s="47">
        <v>673.51</v>
      </c>
      <c r="K40" s="47">
        <v>0</v>
      </c>
      <c r="L40" s="47">
        <v>3465.42</v>
      </c>
      <c r="M40" s="36">
        <f t="shared" si="0"/>
        <v>40346.020000000004</v>
      </c>
      <c r="N40" s="45">
        <f>IF(Паспорт!P41&gt;0,Паспорт!P41,N39)</f>
        <v>34.47</v>
      </c>
      <c r="O40" s="27"/>
      <c r="P40" s="33"/>
      <c r="S40" s="46"/>
    </row>
    <row r="41" spans="2:19" ht="15.75">
      <c r="B41" s="19">
        <v>27</v>
      </c>
      <c r="C41" s="47">
        <v>7880.35</v>
      </c>
      <c r="D41" s="47">
        <v>2147.64</v>
      </c>
      <c r="E41" s="47">
        <v>22194.47</v>
      </c>
      <c r="F41" s="47">
        <v>279.08</v>
      </c>
      <c r="G41" s="47">
        <v>1017.38</v>
      </c>
      <c r="H41" s="47">
        <v>5633.25</v>
      </c>
      <c r="I41" s="47">
        <v>227.49</v>
      </c>
      <c r="J41" s="47">
        <v>636.69</v>
      </c>
      <c r="K41" s="47">
        <v>0</v>
      </c>
      <c r="L41" s="47">
        <v>3545.3</v>
      </c>
      <c r="M41" s="36">
        <f t="shared" si="0"/>
        <v>43561.65</v>
      </c>
      <c r="N41" s="45">
        <f>IF(Паспорт!P42&gt;0,Паспорт!P42,N40)</f>
        <v>34.47</v>
      </c>
      <c r="O41" s="27"/>
      <c r="P41" s="33"/>
      <c r="S41" s="46"/>
    </row>
    <row r="42" spans="2:19" ht="15.75">
      <c r="B42" s="19">
        <v>28</v>
      </c>
      <c r="C42" s="47">
        <v>8108.77</v>
      </c>
      <c r="D42" s="47">
        <v>2049.03</v>
      </c>
      <c r="E42" s="47">
        <v>19396.89</v>
      </c>
      <c r="F42" s="47">
        <v>299.72</v>
      </c>
      <c r="G42" s="47">
        <v>813.13</v>
      </c>
      <c r="H42" s="47">
        <v>5789.43</v>
      </c>
      <c r="I42" s="47">
        <v>207.86</v>
      </c>
      <c r="J42" s="47">
        <v>637.81</v>
      </c>
      <c r="K42" s="47">
        <v>0</v>
      </c>
      <c r="L42" s="47">
        <v>3654.63</v>
      </c>
      <c r="M42" s="36">
        <f t="shared" si="0"/>
        <v>40957.27</v>
      </c>
      <c r="N42" s="45">
        <f>IF(Паспорт!P43&gt;0,Паспорт!P43,N41)</f>
        <v>34.47</v>
      </c>
      <c r="O42" s="27"/>
      <c r="P42" s="33"/>
      <c r="S42" s="46"/>
    </row>
    <row r="43" spans="2:19" ht="12.75" customHeight="1">
      <c r="B43" s="19">
        <v>29</v>
      </c>
      <c r="C43" s="47">
        <v>7877.43</v>
      </c>
      <c r="D43" s="47">
        <v>2779.45</v>
      </c>
      <c r="E43" s="47">
        <v>20870.16</v>
      </c>
      <c r="F43" s="47">
        <v>298.2</v>
      </c>
      <c r="G43" s="47">
        <v>1081.52</v>
      </c>
      <c r="H43" s="47">
        <v>5750.54</v>
      </c>
      <c r="I43" s="47">
        <v>188.72</v>
      </c>
      <c r="J43" s="47">
        <v>634.39</v>
      </c>
      <c r="K43" s="47">
        <v>0</v>
      </c>
      <c r="L43" s="47">
        <v>3711.38</v>
      </c>
      <c r="M43" s="36">
        <f t="shared" si="0"/>
        <v>43191.79</v>
      </c>
      <c r="N43" s="45">
        <f>IF(Паспорт!P44&gt;0,Паспорт!P44,N42)</f>
        <v>34.62</v>
      </c>
      <c r="O43" s="27"/>
      <c r="P43" s="33"/>
      <c r="S43" s="46"/>
    </row>
    <row r="44" spans="2:19" ht="12.75" customHeight="1">
      <c r="B44" s="19">
        <v>30</v>
      </c>
      <c r="C44" s="47">
        <v>8801.87</v>
      </c>
      <c r="D44" s="47">
        <v>3123.33</v>
      </c>
      <c r="E44" s="47">
        <v>33258.57</v>
      </c>
      <c r="F44" s="47">
        <v>302.09</v>
      </c>
      <c r="G44" s="47">
        <v>1155.61</v>
      </c>
      <c r="H44" s="47">
        <v>5863.14</v>
      </c>
      <c r="I44" s="47">
        <v>205.99</v>
      </c>
      <c r="J44" s="47">
        <v>710.85</v>
      </c>
      <c r="K44" s="47">
        <v>0</v>
      </c>
      <c r="L44" s="47">
        <v>4021.77</v>
      </c>
      <c r="M44" s="36">
        <f t="shared" si="0"/>
        <v>57443.219999999994</v>
      </c>
      <c r="N44" s="45">
        <f>IF(Паспорт!P45&gt;0,Паспорт!P45,N43)</f>
        <v>34.5816</v>
      </c>
      <c r="O44" s="27"/>
      <c r="P44" s="33"/>
      <c r="S44" s="46"/>
    </row>
    <row r="45" spans="2:19" ht="12.75" customHeight="1" hidden="1">
      <c r="B45" s="19">
        <v>31</v>
      </c>
      <c r="C45" s="47"/>
      <c r="D45" s="50"/>
      <c r="E45" s="49"/>
      <c r="F45" s="47"/>
      <c r="G45" s="47"/>
      <c r="H45" s="47"/>
      <c r="I45" s="47"/>
      <c r="J45" s="47"/>
      <c r="K45" s="47"/>
      <c r="L45" s="47"/>
      <c r="M45" s="36">
        <f t="shared" si="0"/>
        <v>0</v>
      </c>
      <c r="N45" s="45"/>
      <c r="O45" s="27"/>
      <c r="P45" s="33"/>
      <c r="S45" s="46"/>
    </row>
    <row r="46" spans="2:19" ht="66" customHeight="1">
      <c r="B46" s="19" t="s">
        <v>39</v>
      </c>
      <c r="C46" s="37">
        <f>SUM(C15:C45)</f>
        <v>294099.06000000006</v>
      </c>
      <c r="D46" s="37">
        <f aca="true" t="shared" si="1" ref="D46:M46">SUM(D15:D45)</f>
        <v>78195.1</v>
      </c>
      <c r="E46" s="37">
        <f t="shared" si="1"/>
        <v>799720.4400000001</v>
      </c>
      <c r="F46" s="37">
        <f t="shared" si="1"/>
        <v>9941.050000000001</v>
      </c>
      <c r="G46" s="37">
        <f t="shared" si="1"/>
        <v>36965.649999999994</v>
      </c>
      <c r="H46" s="37">
        <f t="shared" si="1"/>
        <v>197974.44000000003</v>
      </c>
      <c r="I46" s="37">
        <f t="shared" si="1"/>
        <v>7250.470000000001</v>
      </c>
      <c r="J46" s="37">
        <f t="shared" si="1"/>
        <v>22003.350000000002</v>
      </c>
      <c r="K46" s="37">
        <f t="shared" si="1"/>
        <v>5308.48</v>
      </c>
      <c r="L46" s="37">
        <f t="shared" si="1"/>
        <v>122123.18000000002</v>
      </c>
      <c r="M46" s="37">
        <f t="shared" si="1"/>
        <v>1573581.22</v>
      </c>
      <c r="N46" s="35">
        <f>SUMPRODUCT(N15:N44,M15:M44)/SUM(M15:M44)</f>
        <v>34.80131947552794</v>
      </c>
      <c r="O46" s="32"/>
      <c r="P46" s="90" t="s">
        <v>40</v>
      </c>
      <c r="Q46" s="90"/>
      <c r="S46" s="46"/>
    </row>
    <row r="47" spans="2:19" ht="14.25" customHeight="1" hidden="1">
      <c r="B47" s="7">
        <v>31</v>
      </c>
      <c r="C47" s="12"/>
      <c r="D47" s="12"/>
      <c r="E47" s="8"/>
      <c r="F47" s="8"/>
      <c r="G47" s="8"/>
      <c r="H47" s="8"/>
      <c r="I47" s="8"/>
      <c r="J47" s="8"/>
      <c r="K47" s="8"/>
      <c r="L47" s="8"/>
      <c r="M47" s="8"/>
      <c r="N47" s="8"/>
      <c r="O47" s="28"/>
      <c r="P47"/>
      <c r="S47" s="46"/>
    </row>
    <row r="48" spans="3:19" ht="12.75"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29"/>
      <c r="P48"/>
      <c r="S48" s="46"/>
    </row>
    <row r="49" spans="3:5" ht="12.75">
      <c r="C49" s="1"/>
      <c r="D49" s="1"/>
      <c r="E49" s="1"/>
    </row>
    <row r="50" spans="2:15" ht="15">
      <c r="B50" s="38"/>
      <c r="C50" s="13" t="s">
        <v>54</v>
      </c>
      <c r="D50" s="40"/>
      <c r="E50" s="40"/>
      <c r="F50" s="41"/>
      <c r="G50" s="41"/>
      <c r="H50" s="14"/>
      <c r="I50" s="14" t="s">
        <v>57</v>
      </c>
      <c r="J50" s="14"/>
      <c r="K50" s="14"/>
      <c r="L50" s="14"/>
      <c r="M50" s="14"/>
      <c r="N50" s="14"/>
      <c r="O50" s="30"/>
    </row>
    <row r="51" spans="3:15" ht="12.75">
      <c r="C51" s="1"/>
      <c r="D51" s="1"/>
      <c r="E51" s="1"/>
      <c r="O51" s="2"/>
    </row>
    <row r="52" spans="3:15" ht="18" customHeight="1">
      <c r="C52" s="13" t="s">
        <v>65</v>
      </c>
      <c r="D52" s="13"/>
      <c r="E52" s="13"/>
      <c r="F52" s="14"/>
      <c r="G52" s="14"/>
      <c r="H52" s="14"/>
      <c r="I52" s="14" t="s">
        <v>66</v>
      </c>
      <c r="J52" s="14"/>
      <c r="K52" s="14"/>
      <c r="L52" s="14"/>
      <c r="M52" s="14"/>
      <c r="N52" s="14"/>
      <c r="O52" s="31"/>
    </row>
    <row r="53" spans="3:15" ht="12.75">
      <c r="C53" s="1"/>
      <c r="D53" s="1"/>
      <c r="E53" s="1"/>
      <c r="O53" s="2"/>
    </row>
  </sheetData>
  <sheetProtection/>
  <mergeCells count="22">
    <mergeCell ref="J12:J14"/>
    <mergeCell ref="C12:C14"/>
    <mergeCell ref="H12:H14"/>
    <mergeCell ref="I12:I14"/>
    <mergeCell ref="C11:L11"/>
    <mergeCell ref="D12:D14"/>
    <mergeCell ref="C5:N5"/>
    <mergeCell ref="B6:N6"/>
    <mergeCell ref="B7:N7"/>
    <mergeCell ref="B8:N8"/>
    <mergeCell ref="B9:N9"/>
    <mergeCell ref="B11:B14"/>
    <mergeCell ref="P15:Q22"/>
    <mergeCell ref="E12:E14"/>
    <mergeCell ref="M11:M14"/>
    <mergeCell ref="N11:N14"/>
    <mergeCell ref="C48:N48"/>
    <mergeCell ref="K12:K14"/>
    <mergeCell ref="L12:L14"/>
    <mergeCell ref="P46:Q46"/>
    <mergeCell ref="F12:F14"/>
    <mergeCell ref="G12:G14"/>
  </mergeCells>
  <printOptions horizontalCentered="1"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F37"/>
  <sheetViews>
    <sheetView zoomScalePageLayoutView="0" workbookViewId="0" topLeftCell="A5">
      <selection activeCell="B7" sqref="B7:B36"/>
    </sheetView>
  </sheetViews>
  <sheetFormatPr defaultColWidth="9.00390625" defaultRowHeight="12.75"/>
  <cols>
    <col min="5" max="5" width="23.25390625" style="0" customWidth="1"/>
  </cols>
  <sheetData>
    <row r="5" ht="12.75">
      <c r="A5" t="s">
        <v>79</v>
      </c>
    </row>
    <row r="6" spans="1:6" ht="12.75">
      <c r="A6" t="s">
        <v>69</v>
      </c>
      <c r="B6" t="s">
        <v>70</v>
      </c>
      <c r="C6" t="s">
        <v>78</v>
      </c>
      <c r="D6" t="s">
        <v>71</v>
      </c>
      <c r="E6" t="s">
        <v>72</v>
      </c>
      <c r="F6" t="s">
        <v>73</v>
      </c>
    </row>
    <row r="7" spans="1:6" ht="12.75">
      <c r="A7">
        <v>1</v>
      </c>
      <c r="B7">
        <v>4950.47</v>
      </c>
      <c r="C7">
        <v>89.564</v>
      </c>
      <c r="D7">
        <v>4.938</v>
      </c>
      <c r="E7">
        <v>11.353</v>
      </c>
      <c r="F7" t="s">
        <v>74</v>
      </c>
    </row>
    <row r="8" spans="1:6" ht="12.75">
      <c r="A8">
        <v>2</v>
      </c>
      <c r="B8">
        <v>4269.3</v>
      </c>
      <c r="C8">
        <v>68.906</v>
      </c>
      <c r="D8">
        <v>4.949</v>
      </c>
      <c r="E8">
        <v>14.551</v>
      </c>
      <c r="F8" t="s">
        <v>76</v>
      </c>
    </row>
    <row r="9" spans="1:6" ht="12.75">
      <c r="A9">
        <v>3</v>
      </c>
      <c r="B9">
        <v>4013.13</v>
      </c>
      <c r="C9">
        <v>60.367</v>
      </c>
      <c r="D9">
        <v>4.912</v>
      </c>
      <c r="E9">
        <v>15.177</v>
      </c>
      <c r="F9" t="s">
        <v>74</v>
      </c>
    </row>
    <row r="10" spans="1:5" ht="12.75">
      <c r="A10">
        <v>4</v>
      </c>
      <c r="B10">
        <v>4284.84</v>
      </c>
      <c r="C10">
        <v>75.581</v>
      </c>
      <c r="D10">
        <v>5.072</v>
      </c>
      <c r="E10">
        <v>15.63</v>
      </c>
    </row>
    <row r="11" spans="1:6" ht="12.75">
      <c r="A11">
        <v>5</v>
      </c>
      <c r="B11">
        <v>3992.55</v>
      </c>
      <c r="C11">
        <v>61.525</v>
      </c>
      <c r="D11">
        <v>5.03</v>
      </c>
      <c r="E11">
        <v>18.992</v>
      </c>
      <c r="F11" t="s">
        <v>75</v>
      </c>
    </row>
    <row r="12" spans="1:6" ht="12.75">
      <c r="A12">
        <v>6</v>
      </c>
      <c r="B12">
        <v>4414.81</v>
      </c>
      <c r="C12">
        <v>76.367</v>
      </c>
      <c r="D12">
        <v>5.133</v>
      </c>
      <c r="E12">
        <v>12.365</v>
      </c>
      <c r="F12" t="s">
        <v>74</v>
      </c>
    </row>
    <row r="13" spans="1:6" ht="12.75">
      <c r="A13">
        <v>7</v>
      </c>
      <c r="B13">
        <v>4922.66</v>
      </c>
      <c r="C13">
        <v>86.543</v>
      </c>
      <c r="D13">
        <v>5.05</v>
      </c>
      <c r="E13">
        <v>9.539</v>
      </c>
      <c r="F13" t="s">
        <v>76</v>
      </c>
    </row>
    <row r="14" spans="1:6" ht="12.75">
      <c r="A14">
        <v>8</v>
      </c>
      <c r="B14">
        <v>5420.7</v>
      </c>
      <c r="C14">
        <v>108.798</v>
      </c>
      <c r="D14">
        <v>4.98</v>
      </c>
      <c r="E14">
        <v>9.207</v>
      </c>
      <c r="F14" t="s">
        <v>76</v>
      </c>
    </row>
    <row r="15" spans="1:6" ht="12.75">
      <c r="A15">
        <v>9</v>
      </c>
      <c r="B15">
        <v>4488.56</v>
      </c>
      <c r="C15">
        <v>75.916</v>
      </c>
      <c r="D15">
        <v>4.987</v>
      </c>
      <c r="E15">
        <v>13.686</v>
      </c>
      <c r="F15" t="s">
        <v>74</v>
      </c>
    </row>
    <row r="16" spans="1:6" ht="12.75">
      <c r="A16">
        <v>10</v>
      </c>
      <c r="B16">
        <v>4469.39</v>
      </c>
      <c r="C16">
        <v>74.201</v>
      </c>
      <c r="D16">
        <v>5.104</v>
      </c>
      <c r="E16">
        <v>14.569</v>
      </c>
      <c r="F16" t="s">
        <v>76</v>
      </c>
    </row>
    <row r="17" spans="1:5" ht="12.75">
      <c r="A17">
        <v>11</v>
      </c>
      <c r="B17">
        <v>4424.59</v>
      </c>
      <c r="C17">
        <v>74.485</v>
      </c>
      <c r="D17">
        <v>5.09</v>
      </c>
      <c r="E17">
        <v>17.436</v>
      </c>
    </row>
    <row r="18" spans="1:5" ht="12.75">
      <c r="A18">
        <v>12</v>
      </c>
      <c r="B18">
        <v>4666.6</v>
      </c>
      <c r="C18">
        <v>82.873</v>
      </c>
      <c r="D18">
        <v>5.053</v>
      </c>
      <c r="E18">
        <v>13.758</v>
      </c>
    </row>
    <row r="19" spans="1:6" ht="12.75">
      <c r="A19">
        <v>13</v>
      </c>
      <c r="B19">
        <v>5019.02</v>
      </c>
      <c r="C19">
        <v>95.01</v>
      </c>
      <c r="D19">
        <v>4.993</v>
      </c>
      <c r="E19">
        <v>13.975</v>
      </c>
      <c r="F19" t="s">
        <v>74</v>
      </c>
    </row>
    <row r="20" spans="1:6" ht="12.75">
      <c r="A20">
        <v>14</v>
      </c>
      <c r="B20">
        <v>4188.8</v>
      </c>
      <c r="C20">
        <v>67.065</v>
      </c>
      <c r="D20">
        <v>5.026</v>
      </c>
      <c r="E20">
        <v>17.459</v>
      </c>
      <c r="F20" t="s">
        <v>76</v>
      </c>
    </row>
    <row r="21" spans="1:5" ht="12.75">
      <c r="A21">
        <v>15</v>
      </c>
      <c r="B21">
        <v>3910.13</v>
      </c>
      <c r="C21">
        <v>58.872</v>
      </c>
      <c r="D21">
        <v>5.04</v>
      </c>
      <c r="E21">
        <v>20.168</v>
      </c>
    </row>
    <row r="22" spans="1:6" ht="12.75">
      <c r="A22">
        <v>16</v>
      </c>
      <c r="B22">
        <v>3903.17</v>
      </c>
      <c r="C22">
        <v>58.642</v>
      </c>
      <c r="D22">
        <v>5.006</v>
      </c>
      <c r="E22">
        <v>20.395</v>
      </c>
      <c r="F22" t="s">
        <v>74</v>
      </c>
    </row>
    <row r="23" spans="1:6" ht="12.75">
      <c r="A23">
        <v>17</v>
      </c>
      <c r="B23" t="s">
        <v>80</v>
      </c>
      <c r="C23" t="s">
        <v>81</v>
      </c>
      <c r="D23" t="s">
        <v>82</v>
      </c>
      <c r="E23" t="s">
        <v>83</v>
      </c>
      <c r="F23" t="s">
        <v>73</v>
      </c>
    </row>
    <row r="24" spans="1:5" ht="12.75">
      <c r="A24">
        <v>18</v>
      </c>
      <c r="B24">
        <v>3819.04</v>
      </c>
      <c r="C24">
        <v>58.881</v>
      </c>
      <c r="D24">
        <v>5.014</v>
      </c>
      <c r="E24">
        <v>23.856</v>
      </c>
    </row>
    <row r="25" spans="1:5" ht="12.75">
      <c r="A25">
        <v>19</v>
      </c>
      <c r="B25">
        <v>3321.16</v>
      </c>
      <c r="C25">
        <v>43.502</v>
      </c>
      <c r="D25">
        <v>4.992</v>
      </c>
      <c r="E25">
        <v>24.379</v>
      </c>
    </row>
    <row r="26" spans="1:5" ht="12.75">
      <c r="A26">
        <v>20</v>
      </c>
      <c r="B26">
        <v>3629.01</v>
      </c>
      <c r="C26">
        <v>51.547</v>
      </c>
      <c r="D26">
        <v>4.964</v>
      </c>
      <c r="E26">
        <v>24.002</v>
      </c>
    </row>
    <row r="27" spans="1:6" ht="12.75">
      <c r="A27">
        <v>21</v>
      </c>
      <c r="B27">
        <v>3446.13</v>
      </c>
      <c r="C27">
        <v>45.119</v>
      </c>
      <c r="D27">
        <v>4.939</v>
      </c>
      <c r="E27">
        <v>24.519</v>
      </c>
      <c r="F27" t="s">
        <v>74</v>
      </c>
    </row>
    <row r="28" spans="1:6" ht="12.75">
      <c r="A28">
        <v>22</v>
      </c>
      <c r="B28">
        <v>3464.16</v>
      </c>
      <c r="C28">
        <v>45.965</v>
      </c>
      <c r="D28">
        <v>4.911</v>
      </c>
      <c r="E28">
        <v>25.361</v>
      </c>
      <c r="F28" t="s">
        <v>74</v>
      </c>
    </row>
    <row r="29" spans="1:6" ht="12.75">
      <c r="A29">
        <v>23</v>
      </c>
      <c r="B29">
        <v>3555.21</v>
      </c>
      <c r="C29">
        <v>48.504</v>
      </c>
      <c r="D29">
        <v>4.872</v>
      </c>
      <c r="E29">
        <v>23.245</v>
      </c>
      <c r="F29" t="s">
        <v>74</v>
      </c>
    </row>
    <row r="30" spans="1:6" ht="12.75">
      <c r="A30">
        <v>24</v>
      </c>
      <c r="B30">
        <v>3531.6</v>
      </c>
      <c r="C30">
        <v>48.547</v>
      </c>
      <c r="D30">
        <v>4.864</v>
      </c>
      <c r="E30">
        <v>23.339</v>
      </c>
      <c r="F30" t="s">
        <v>74</v>
      </c>
    </row>
    <row r="31" spans="1:5" ht="12.75">
      <c r="A31">
        <v>25</v>
      </c>
      <c r="B31">
        <v>3931.34</v>
      </c>
      <c r="C31">
        <v>63.87</v>
      </c>
      <c r="D31">
        <v>5.033</v>
      </c>
      <c r="E31">
        <v>22.203</v>
      </c>
    </row>
    <row r="32" spans="1:5" ht="12.75">
      <c r="A32">
        <v>26</v>
      </c>
      <c r="B32">
        <v>3465.42</v>
      </c>
      <c r="C32">
        <v>47.43</v>
      </c>
      <c r="D32">
        <v>5.001</v>
      </c>
      <c r="E32">
        <v>24.164</v>
      </c>
    </row>
    <row r="33" spans="1:5" ht="12.75">
      <c r="A33">
        <v>27</v>
      </c>
      <c r="B33">
        <v>3545.3</v>
      </c>
      <c r="C33">
        <v>49.046</v>
      </c>
      <c r="D33">
        <v>4.973</v>
      </c>
      <c r="E33">
        <v>25.7</v>
      </c>
    </row>
    <row r="34" spans="1:5" ht="12.75">
      <c r="A34">
        <v>28</v>
      </c>
      <c r="B34">
        <v>3654.63</v>
      </c>
      <c r="C34">
        <v>53.202</v>
      </c>
      <c r="D34">
        <v>4.949</v>
      </c>
      <c r="E34">
        <v>25.848</v>
      </c>
    </row>
    <row r="35" spans="1:6" ht="12.75">
      <c r="A35">
        <v>29</v>
      </c>
      <c r="B35">
        <v>3711.38</v>
      </c>
      <c r="C35">
        <v>53.11</v>
      </c>
      <c r="D35">
        <v>4.887</v>
      </c>
      <c r="E35">
        <v>21.244</v>
      </c>
      <c r="F35" t="s">
        <v>74</v>
      </c>
    </row>
    <row r="36" spans="1:6" ht="12.75">
      <c r="A36">
        <v>30</v>
      </c>
      <c r="B36">
        <v>4021.77</v>
      </c>
      <c r="C36">
        <v>69.941</v>
      </c>
      <c r="D36">
        <v>5.077</v>
      </c>
      <c r="E36">
        <v>22.149</v>
      </c>
      <c r="F36" t="s">
        <v>74</v>
      </c>
    </row>
    <row r="37" spans="1:6" ht="12.75">
      <c r="A37" t="s">
        <v>77</v>
      </c>
      <c r="B37" t="s">
        <v>84</v>
      </c>
      <c r="C37" t="s">
        <v>85</v>
      </c>
      <c r="D37" t="s">
        <v>86</v>
      </c>
      <c r="E37" t="s">
        <v>87</v>
      </c>
      <c r="F37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Пец Андрей Леонидович</cp:lastModifiedBy>
  <cp:lastPrinted>2016-05-04T09:47:16Z</cp:lastPrinted>
  <dcterms:created xsi:type="dcterms:W3CDTF">2010-01-29T08:37:16Z</dcterms:created>
  <dcterms:modified xsi:type="dcterms:W3CDTF">2016-07-01T09:12:33Z</dcterms:modified>
  <cp:category/>
  <cp:version/>
  <cp:contentType/>
  <cp:contentStatus/>
</cp:coreProperties>
</file>