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<sst xmlns="http://schemas.openxmlformats.org/spreadsheetml/2006/main" count="83" uniqueCount="61">
  <si>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</si>
  <si>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</si>
  <si>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</si>
  <si>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</si>
  <si>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</si>
  <si>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</si>
  <si>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</si>
  <si>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</si>
  <si>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</si>
  <si>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</si>
  <si>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</si>
  <si>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</si>
  <si>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</si>
  <si>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</si>
  <si>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</si>
  <si>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</si>
  <si>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</si>
  <si>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</si>
  <si>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</si>
  <si>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</si>
  <si>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</si>
  <si>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</si>
  <si>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</si>
  <si>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</si>
  <si>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</si>
  <si>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</si>
  <si>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</si>
  <si>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</si>
  <si>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</si>
  <si>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</si>
  <si>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</si>
  <si>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</si>
  <si>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</si>
  <si>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</si>
  <si>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</si>
  <si>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</si>
  <si>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</si>
  <si>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</si>
  <si>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</si>
  <si>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</si>
  <si>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</si>
  <si>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</si>
  <si>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</si>
  <si>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</si>
  <si>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</si>
  <si>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</si>
  <si>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</si>
  <si>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</si>
  <si>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</si>
  <si>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</si>
  <si>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</si>
  <si>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</si>
  <si>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</si>
  <si>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</si>
  <si>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</si>
  <si>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</si>
  <si>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Мерефа</t>
  </si>
  <si>
    <t>з газопроводу  ШХ    за період з 01.06.2016 по 30.06.2016</t>
  </si>
  <si>
    <t>ГРС Мерефа лінія Мерефа</t>
  </si>
  <si>
    <t>ГРС Мерефа лінія Буди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</si>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</sst>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171" fontId="31" fillId="0" borderId="10" xfId="0" applyNumberFormat="1" applyFont="1" applyBorder="1" applyAlignment="1">
      <alignment horizontal="center"/>
    </xf>
    <xf numFmtId="171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69" fontId="31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vertical="center" wrapText="1"/>
    </xf>
    <xf numFmtId="171" fontId="35" fillId="0" borderId="10" xfId="0" applyNumberFormat="1" applyFont="1" applyBorder="1" applyAlignment="1">
      <alignment wrapText="1"/>
    </xf>
    <xf numFmtId="171" fontId="78" fillId="0" borderId="10" xfId="0" applyNumberFormat="1" applyFont="1" applyBorder="1" applyAlignment="1">
      <alignment horizontal="center" wrapText="1"/>
    </xf>
    <xf numFmtId="171" fontId="78" fillId="0" borderId="10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left"/>
    </xf>
    <xf numFmtId="0" fontId="80" fillId="0" borderId="11" xfId="0" applyFont="1" applyBorder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0" fillId="0" borderId="11" xfId="0" applyNumberFormat="1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J2" sqref="J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36"/>
      <c r="AA6" s="37"/>
    </row>
    <row r="7" spans="2:27" ht="18" customHeight="1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34"/>
      <c r="AA7" s="34"/>
    </row>
    <row r="8" spans="2:27" ht="18" customHeight="1">
      <c r="B8" s="90" t="s">
        <v>56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34"/>
      <c r="AA8" s="34"/>
    </row>
    <row r="9" spans="2:27" ht="18" customHeight="1">
      <c r="B9" s="92" t="s">
        <v>57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34"/>
      <c r="AA9" s="34"/>
    </row>
    <row r="10" spans="2:27" ht="18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4"/>
      <c r="AA10" s="34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82" t="s">
        <v>26</v>
      </c>
      <c r="C12" s="96" t="s">
        <v>17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96" t="s">
        <v>6</v>
      </c>
      <c r="P12" s="97"/>
      <c r="Q12" s="97"/>
      <c r="R12" s="97"/>
      <c r="S12" s="97"/>
      <c r="T12" s="97"/>
      <c r="U12" s="101" t="s">
        <v>22</v>
      </c>
      <c r="V12" s="82" t="s">
        <v>23</v>
      </c>
      <c r="W12" s="82" t="s">
        <v>34</v>
      </c>
      <c r="X12" s="82" t="s">
        <v>25</v>
      </c>
      <c r="Y12" s="82" t="s">
        <v>24</v>
      </c>
      <c r="Z12" s="3"/>
      <c r="AB12" s="6"/>
      <c r="AC12"/>
    </row>
    <row r="13" spans="2:29" ht="48.75" customHeight="1">
      <c r="B13" s="83"/>
      <c r="C13" s="100" t="s">
        <v>2</v>
      </c>
      <c r="D13" s="85" t="s">
        <v>3</v>
      </c>
      <c r="E13" s="85" t="s">
        <v>4</v>
      </c>
      <c r="F13" s="85" t="s">
        <v>5</v>
      </c>
      <c r="G13" s="85" t="s">
        <v>8</v>
      </c>
      <c r="H13" s="85" t="s">
        <v>9</v>
      </c>
      <c r="I13" s="85" t="s">
        <v>10</v>
      </c>
      <c r="J13" s="85" t="s">
        <v>11</v>
      </c>
      <c r="K13" s="85" t="s">
        <v>12</v>
      </c>
      <c r="L13" s="85" t="s">
        <v>13</v>
      </c>
      <c r="M13" s="82" t="s">
        <v>14</v>
      </c>
      <c r="N13" s="82" t="s">
        <v>15</v>
      </c>
      <c r="O13" s="82" t="s">
        <v>7</v>
      </c>
      <c r="P13" s="82" t="s">
        <v>19</v>
      </c>
      <c r="Q13" s="82" t="s">
        <v>32</v>
      </c>
      <c r="R13" s="82" t="s">
        <v>20</v>
      </c>
      <c r="S13" s="82" t="s">
        <v>33</v>
      </c>
      <c r="T13" s="82" t="s">
        <v>21</v>
      </c>
      <c r="U13" s="102"/>
      <c r="V13" s="83"/>
      <c r="W13" s="83"/>
      <c r="X13" s="83"/>
      <c r="Y13" s="83"/>
      <c r="Z13" s="3"/>
      <c r="AB13" s="6"/>
      <c r="AC13"/>
    </row>
    <row r="14" spans="2:29" ht="15.75" customHeight="1">
      <c r="B14" s="83"/>
      <c r="C14" s="100"/>
      <c r="D14" s="85"/>
      <c r="E14" s="85"/>
      <c r="F14" s="85"/>
      <c r="G14" s="85"/>
      <c r="H14" s="85"/>
      <c r="I14" s="85"/>
      <c r="J14" s="85"/>
      <c r="K14" s="85"/>
      <c r="L14" s="85"/>
      <c r="M14" s="83"/>
      <c r="N14" s="83"/>
      <c r="O14" s="83"/>
      <c r="P14" s="83"/>
      <c r="Q14" s="83"/>
      <c r="R14" s="83"/>
      <c r="S14" s="83"/>
      <c r="T14" s="83"/>
      <c r="U14" s="102"/>
      <c r="V14" s="83"/>
      <c r="W14" s="83"/>
      <c r="X14" s="83"/>
      <c r="Y14" s="83"/>
      <c r="Z14" s="3"/>
      <c r="AB14" s="6"/>
      <c r="AC14"/>
    </row>
    <row r="15" spans="2:29" ht="30" customHeight="1">
      <c r="B15" s="84"/>
      <c r="C15" s="100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6"/>
      <c r="O15" s="86"/>
      <c r="P15" s="86"/>
      <c r="Q15" s="86"/>
      <c r="R15" s="86"/>
      <c r="S15" s="86"/>
      <c r="T15" s="86"/>
      <c r="U15" s="103"/>
      <c r="V15" s="86"/>
      <c r="W15" s="86"/>
      <c r="X15" s="86"/>
      <c r="Y15" s="86"/>
      <c r="Z15" s="3"/>
      <c r="AB15" s="6"/>
      <c r="AC15"/>
    </row>
    <row r="16" spans="2:29" ht="12.75">
      <c r="B16" s="15">
        <v>1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51"/>
      <c r="R16" s="50"/>
      <c r="S16" s="51"/>
      <c r="T16" s="50"/>
      <c r="U16" s="52"/>
      <c r="V16" s="52"/>
      <c r="W16" s="49"/>
      <c r="X16" s="55"/>
      <c r="Y16" s="55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5">
        <v>2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/>
      <c r="R17" s="50"/>
      <c r="S17" s="51"/>
      <c r="T17" s="50"/>
      <c r="U17" s="52"/>
      <c r="V17" s="52"/>
      <c r="W17" s="49"/>
      <c r="X17" s="55"/>
      <c r="Y17" s="55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15">
        <v>3</v>
      </c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1"/>
      <c r="R18" s="50"/>
      <c r="S18" s="51"/>
      <c r="T18" s="50"/>
      <c r="U18" s="52"/>
      <c r="V18" s="52"/>
      <c r="W18" s="49"/>
      <c r="X18" s="55"/>
      <c r="Y18" s="55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15">
        <v>4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51"/>
      <c r="R19" s="50"/>
      <c r="S19" s="51"/>
      <c r="T19" s="50"/>
      <c r="U19" s="52"/>
      <c r="V19" s="52"/>
      <c r="W19" s="49"/>
      <c r="X19" s="55"/>
      <c r="Y19" s="55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15">
        <v>5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0"/>
      <c r="S20" s="51"/>
      <c r="T20" s="50"/>
      <c r="U20" s="52"/>
      <c r="V20" s="52"/>
      <c r="W20" s="65"/>
      <c r="X20" s="66"/>
      <c r="Y20" s="66"/>
      <c r="AA20" s="4">
        <f t="shared" si="0"/>
        <v>0</v>
      </c>
      <c r="AB20" s="29" t="str">
        <f t="shared" si="1"/>
        <v> </v>
      </c>
      <c r="AC20"/>
    </row>
    <row r="21" spans="2:29" ht="12.75">
      <c r="B21" s="15">
        <v>6</v>
      </c>
      <c r="C21" s="48">
        <v>89.1438</v>
      </c>
      <c r="D21" s="49">
        <v>4.6952</v>
      </c>
      <c r="E21" s="49">
        <v>1.6058</v>
      </c>
      <c r="F21" s="49">
        <v>0.1528</v>
      </c>
      <c r="G21" s="49">
        <v>0.3148</v>
      </c>
      <c r="H21" s="49">
        <v>0.003</v>
      </c>
      <c r="I21" s="49">
        <v>0.0649</v>
      </c>
      <c r="J21" s="49">
        <v>0.0567</v>
      </c>
      <c r="K21" s="49">
        <v>0.102</v>
      </c>
      <c r="L21" s="49">
        <v>0.0815</v>
      </c>
      <c r="M21" s="49">
        <v>2.266</v>
      </c>
      <c r="N21" s="49">
        <v>1.5136</v>
      </c>
      <c r="O21" s="49">
        <v>0.7583</v>
      </c>
      <c r="P21" s="50">
        <v>34.8253</v>
      </c>
      <c r="Q21" s="51">
        <v>8318</v>
      </c>
      <c r="R21" s="50">
        <v>38.5409</v>
      </c>
      <c r="S21" s="51">
        <v>9205</v>
      </c>
      <c r="T21" s="50">
        <v>48.5746</v>
      </c>
      <c r="U21" s="52">
        <v>-8.5</v>
      </c>
      <c r="V21" s="52">
        <v>-3.1</v>
      </c>
      <c r="W21" s="68" t="s">
        <v>35</v>
      </c>
      <c r="X21" s="69" t="s">
        <v>55</v>
      </c>
      <c r="Y21" s="69">
        <v>0.0018</v>
      </c>
      <c r="AA21" s="4">
        <f t="shared" si="0"/>
        <v>100.00010000000002</v>
      </c>
      <c r="AB21" s="29" t="str">
        <f t="shared" si="1"/>
        <v> </v>
      </c>
      <c r="AC21"/>
    </row>
    <row r="22" spans="2:29" ht="12.75">
      <c r="B22" s="15">
        <v>7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51"/>
      <c r="R22" s="50"/>
      <c r="S22" s="51"/>
      <c r="T22" s="50"/>
      <c r="U22" s="52"/>
      <c r="V22" s="52"/>
      <c r="W22" s="65"/>
      <c r="X22" s="66"/>
      <c r="Y22" s="66"/>
      <c r="AA22" s="4">
        <f t="shared" si="0"/>
        <v>0</v>
      </c>
      <c r="AB22" s="29" t="str">
        <f t="shared" si="1"/>
        <v> </v>
      </c>
      <c r="AC22"/>
    </row>
    <row r="23" spans="2:29" ht="12.75">
      <c r="B23" s="15">
        <v>8</v>
      </c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51"/>
      <c r="R23" s="50"/>
      <c r="S23" s="51"/>
      <c r="T23" s="50"/>
      <c r="U23" s="52"/>
      <c r="V23" s="52"/>
      <c r="W23" s="65"/>
      <c r="X23" s="66"/>
      <c r="Y23" s="66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15">
        <v>9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51"/>
      <c r="R24" s="50"/>
      <c r="S24" s="51"/>
      <c r="T24" s="50"/>
      <c r="U24" s="52"/>
      <c r="V24" s="52"/>
      <c r="W24" s="67"/>
      <c r="X24" s="66"/>
      <c r="Y24" s="66"/>
      <c r="AA24" s="4">
        <f t="shared" si="0"/>
        <v>0</v>
      </c>
      <c r="AB24" s="29" t="str">
        <f t="shared" si="1"/>
        <v> </v>
      </c>
      <c r="AC24"/>
    </row>
    <row r="25" spans="2:29" ht="12.75">
      <c r="B25" s="15">
        <v>10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  <c r="R25" s="50"/>
      <c r="S25" s="51"/>
      <c r="T25" s="50"/>
      <c r="U25" s="52"/>
      <c r="V25" s="52"/>
      <c r="W25" s="65"/>
      <c r="X25" s="66"/>
      <c r="Y25" s="66"/>
      <c r="AA25" s="4">
        <f t="shared" si="0"/>
        <v>0</v>
      </c>
      <c r="AB25" s="29" t="str">
        <f t="shared" si="1"/>
        <v> </v>
      </c>
      <c r="AC25"/>
    </row>
    <row r="26" spans="2:29" ht="12.75">
      <c r="B26" s="15">
        <v>11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1"/>
      <c r="R26" s="50"/>
      <c r="S26" s="51"/>
      <c r="T26" s="50"/>
      <c r="U26" s="52"/>
      <c r="V26" s="52"/>
      <c r="W26" s="68"/>
      <c r="X26" s="69"/>
      <c r="Y26" s="69"/>
      <c r="AA26" s="4">
        <f t="shared" si="0"/>
        <v>0</v>
      </c>
      <c r="AB26" s="29" t="str">
        <f t="shared" si="1"/>
        <v> </v>
      </c>
      <c r="AC26"/>
    </row>
    <row r="27" spans="2:29" ht="12.75">
      <c r="B27" s="15">
        <v>12</v>
      </c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1"/>
      <c r="R27" s="50"/>
      <c r="S27" s="51"/>
      <c r="T27" s="50"/>
      <c r="U27" s="52"/>
      <c r="V27" s="52"/>
      <c r="W27" s="65"/>
      <c r="X27" s="66"/>
      <c r="Y27" s="66"/>
      <c r="AA27" s="4">
        <f t="shared" si="0"/>
        <v>0</v>
      </c>
      <c r="AB27" s="29" t="str">
        <f t="shared" si="1"/>
        <v> </v>
      </c>
      <c r="AC27"/>
    </row>
    <row r="28" spans="2:29" ht="12.75">
      <c r="B28" s="15">
        <v>13</v>
      </c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1"/>
      <c r="R28" s="50"/>
      <c r="S28" s="51"/>
      <c r="T28" s="50"/>
      <c r="U28" s="52"/>
      <c r="V28" s="52"/>
      <c r="W28" s="65"/>
      <c r="X28" s="66"/>
      <c r="Y28" s="66"/>
      <c r="AA28" s="4">
        <f t="shared" si="0"/>
        <v>0</v>
      </c>
      <c r="AB28" s="29" t="str">
        <f t="shared" si="1"/>
        <v> </v>
      </c>
      <c r="AC28"/>
    </row>
    <row r="29" spans="2:29" ht="12.75">
      <c r="B29" s="15">
        <v>14</v>
      </c>
      <c r="C29" s="48">
        <v>89.066</v>
      </c>
      <c r="D29" s="49">
        <v>4.7696</v>
      </c>
      <c r="E29" s="49">
        <v>1.6399</v>
      </c>
      <c r="F29" s="49">
        <v>0.1658</v>
      </c>
      <c r="G29" s="49">
        <v>0.3276</v>
      </c>
      <c r="H29" s="49">
        <v>0.0032</v>
      </c>
      <c r="I29" s="49">
        <v>0.0743</v>
      </c>
      <c r="J29" s="49">
        <v>0.0633</v>
      </c>
      <c r="K29" s="49">
        <v>0.0935</v>
      </c>
      <c r="L29" s="49">
        <v>0.0767</v>
      </c>
      <c r="M29" s="49">
        <v>2.6152</v>
      </c>
      <c r="N29" s="49">
        <v>1.105</v>
      </c>
      <c r="O29" s="49">
        <v>0.7566</v>
      </c>
      <c r="P29" s="50">
        <v>34.909</v>
      </c>
      <c r="Q29" s="51">
        <v>8338</v>
      </c>
      <c r="R29" s="50">
        <v>38.6314</v>
      </c>
      <c r="S29" s="51">
        <v>9227</v>
      </c>
      <c r="T29" s="50">
        <v>48.7415</v>
      </c>
      <c r="U29" s="52">
        <v>-8.9</v>
      </c>
      <c r="V29" s="52">
        <v>-2.8</v>
      </c>
      <c r="W29" s="65"/>
      <c r="X29" s="66"/>
      <c r="Y29" s="66"/>
      <c r="AA29" s="4">
        <f t="shared" si="0"/>
        <v>100.00010000000002</v>
      </c>
      <c r="AB29" s="29" t="str">
        <f t="shared" si="1"/>
        <v> </v>
      </c>
      <c r="AC29"/>
    </row>
    <row r="30" spans="2:29" ht="12.75">
      <c r="B30" s="15">
        <v>15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0"/>
      <c r="S30" s="51"/>
      <c r="T30" s="50"/>
      <c r="U30" s="52"/>
      <c r="V30" s="52"/>
      <c r="W30" s="65"/>
      <c r="X30" s="66"/>
      <c r="Y30" s="66"/>
      <c r="AA30" s="4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53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1"/>
      <c r="R31" s="50"/>
      <c r="S31" s="51"/>
      <c r="T31" s="50"/>
      <c r="U31" s="52"/>
      <c r="V31" s="52"/>
      <c r="W31" s="65"/>
      <c r="X31" s="66"/>
      <c r="Y31" s="66"/>
      <c r="AA31" s="4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53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1"/>
      <c r="R32" s="50"/>
      <c r="S32" s="51"/>
      <c r="T32" s="50"/>
      <c r="U32" s="52"/>
      <c r="V32" s="52"/>
      <c r="W32" s="65"/>
      <c r="X32" s="66"/>
      <c r="Y32" s="66"/>
      <c r="AA32" s="4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1"/>
      <c r="R33" s="50"/>
      <c r="S33" s="51"/>
      <c r="T33" s="50"/>
      <c r="U33" s="52"/>
      <c r="V33" s="52"/>
      <c r="W33" s="65"/>
      <c r="X33" s="66"/>
      <c r="Y33" s="66"/>
      <c r="AA33" s="4">
        <f t="shared" si="0"/>
        <v>0</v>
      </c>
      <c r="AB33" s="29" t="str">
        <f t="shared" si="1"/>
        <v> </v>
      </c>
      <c r="AC33"/>
    </row>
    <row r="34" spans="2:29" ht="12.75">
      <c r="B34" s="16">
        <v>19</v>
      </c>
      <c r="C34" s="5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51"/>
      <c r="R34" s="50"/>
      <c r="S34" s="51"/>
      <c r="T34" s="50"/>
      <c r="U34" s="52"/>
      <c r="V34" s="52"/>
      <c r="W34" s="65"/>
      <c r="X34" s="66"/>
      <c r="Y34" s="66"/>
      <c r="AA34" s="4">
        <f t="shared" si="0"/>
        <v>0</v>
      </c>
      <c r="AB34" s="29" t="str">
        <f t="shared" si="1"/>
        <v> </v>
      </c>
      <c r="AC34"/>
    </row>
    <row r="35" spans="2:29" ht="12.75">
      <c r="B35" s="16">
        <v>20</v>
      </c>
      <c r="C35" s="5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51"/>
      <c r="R35" s="50"/>
      <c r="S35" s="51"/>
      <c r="T35" s="50"/>
      <c r="U35" s="52"/>
      <c r="V35" s="52"/>
      <c r="W35" s="65"/>
      <c r="X35" s="66"/>
      <c r="Y35" s="66"/>
      <c r="AA35" s="4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53">
        <v>89.4032</v>
      </c>
      <c r="D36" s="49">
        <v>4.5879</v>
      </c>
      <c r="E36" s="49">
        <v>1.5944</v>
      </c>
      <c r="F36" s="49">
        <v>0.1544</v>
      </c>
      <c r="G36" s="49">
        <v>0.3284</v>
      </c>
      <c r="H36" s="49">
        <v>0.0033</v>
      </c>
      <c r="I36" s="49">
        <v>0.0786</v>
      </c>
      <c r="J36" s="49">
        <v>0.0748</v>
      </c>
      <c r="K36" s="49">
        <v>0.1678</v>
      </c>
      <c r="L36" s="49">
        <v>0.0492</v>
      </c>
      <c r="M36" s="49">
        <v>1.7632</v>
      </c>
      <c r="N36" s="49">
        <v>1.7948</v>
      </c>
      <c r="O36" s="49">
        <v>0.761</v>
      </c>
      <c r="P36" s="50">
        <v>35.0071</v>
      </c>
      <c r="Q36" s="51">
        <v>8361</v>
      </c>
      <c r="R36" s="50">
        <v>38.739</v>
      </c>
      <c r="S36" s="51">
        <v>9253</v>
      </c>
      <c r="T36" s="50">
        <v>48.7355</v>
      </c>
      <c r="U36" s="52">
        <v>-9.4</v>
      </c>
      <c r="V36" s="52">
        <v>-3.7</v>
      </c>
      <c r="W36" s="68" t="s">
        <v>35</v>
      </c>
      <c r="X36" s="69" t="s">
        <v>55</v>
      </c>
      <c r="Y36" s="69">
        <v>0.0017</v>
      </c>
      <c r="AA36" s="4">
        <f t="shared" si="0"/>
        <v>99.99999999999997</v>
      </c>
      <c r="AB36" s="29" t="str">
        <f t="shared" si="1"/>
        <v>ОК</v>
      </c>
      <c r="AC36"/>
    </row>
    <row r="37" spans="2:29" ht="12.75">
      <c r="B37" s="16">
        <v>22</v>
      </c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1"/>
      <c r="R37" s="50"/>
      <c r="S37" s="51"/>
      <c r="T37" s="50"/>
      <c r="U37" s="52"/>
      <c r="V37" s="52"/>
      <c r="W37" s="49"/>
      <c r="X37" s="55"/>
      <c r="Y37" s="55"/>
      <c r="AA37" s="4">
        <f t="shared" si="0"/>
        <v>0</v>
      </c>
      <c r="AB37" s="29" t="str">
        <f t="shared" si="1"/>
        <v> </v>
      </c>
      <c r="AC37"/>
    </row>
    <row r="38" spans="2:29" ht="12.75">
      <c r="B38" s="16">
        <v>23</v>
      </c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0"/>
      <c r="Q38" s="51"/>
      <c r="R38" s="50"/>
      <c r="S38" s="51"/>
      <c r="T38" s="50"/>
      <c r="U38" s="52"/>
      <c r="V38" s="52"/>
      <c r="W38" s="49"/>
      <c r="X38" s="55"/>
      <c r="Y38" s="55"/>
      <c r="AA38" s="4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0"/>
      <c r="Q39" s="51"/>
      <c r="R39" s="50"/>
      <c r="S39" s="51"/>
      <c r="T39" s="50"/>
      <c r="U39" s="52"/>
      <c r="V39" s="52"/>
      <c r="W39" s="68"/>
      <c r="X39" s="69"/>
      <c r="Y39" s="69"/>
      <c r="AA39" s="4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  <c r="Q40" s="51"/>
      <c r="R40" s="50"/>
      <c r="S40" s="51"/>
      <c r="T40" s="50"/>
      <c r="U40" s="52"/>
      <c r="V40" s="52"/>
      <c r="W40" s="49"/>
      <c r="X40" s="55"/>
      <c r="Y40" s="55"/>
      <c r="AA40" s="4">
        <f t="shared" si="0"/>
        <v>0</v>
      </c>
      <c r="AB40" s="29" t="str">
        <f t="shared" si="1"/>
        <v> </v>
      </c>
      <c r="AC40"/>
    </row>
    <row r="41" spans="2:29" ht="12.75">
      <c r="B41" s="16">
        <v>26</v>
      </c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51"/>
      <c r="R41" s="50"/>
      <c r="S41" s="51"/>
      <c r="T41" s="50"/>
      <c r="U41" s="52"/>
      <c r="V41" s="52"/>
      <c r="W41" s="49"/>
      <c r="X41" s="55"/>
      <c r="Y41" s="55"/>
      <c r="AA41" s="4">
        <f t="shared" si="0"/>
        <v>0</v>
      </c>
      <c r="AB41" s="29" t="str">
        <f t="shared" si="1"/>
        <v> </v>
      </c>
      <c r="AC41"/>
    </row>
    <row r="42" spans="2:29" ht="12.75">
      <c r="B42" s="16">
        <v>27</v>
      </c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51"/>
      <c r="R42" s="50"/>
      <c r="S42" s="51"/>
      <c r="T42" s="50"/>
      <c r="U42" s="52"/>
      <c r="V42" s="52"/>
      <c r="W42" s="49"/>
      <c r="X42" s="55"/>
      <c r="Y42" s="55"/>
      <c r="AA42" s="4">
        <f t="shared" si="0"/>
        <v>0</v>
      </c>
      <c r="AB42" s="29" t="str">
        <f t="shared" si="1"/>
        <v> </v>
      </c>
      <c r="AC42"/>
    </row>
    <row r="43" spans="2:29" ht="12.75">
      <c r="B43" s="16">
        <v>28</v>
      </c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1"/>
      <c r="T43" s="50"/>
      <c r="U43" s="52"/>
      <c r="V43" s="52"/>
      <c r="W43" s="49"/>
      <c r="X43" s="55"/>
      <c r="Y43" s="55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53">
        <v>89.2574</v>
      </c>
      <c r="D44" s="49">
        <v>4.7487</v>
      </c>
      <c r="E44" s="49">
        <v>1.6901</v>
      </c>
      <c r="F44" s="49">
        <v>0.1559</v>
      </c>
      <c r="G44" s="49">
        <v>0.3438</v>
      </c>
      <c r="H44" s="49">
        <v>0.0035</v>
      </c>
      <c r="I44" s="49">
        <v>0.0822</v>
      </c>
      <c r="J44" s="49">
        <v>0.0826</v>
      </c>
      <c r="K44" s="49">
        <v>0.1773</v>
      </c>
      <c r="L44" s="49">
        <v>0.0178</v>
      </c>
      <c r="M44" s="49">
        <v>1.1164</v>
      </c>
      <c r="N44" s="49">
        <v>2.3242</v>
      </c>
      <c r="O44" s="49">
        <v>0.7667</v>
      </c>
      <c r="P44" s="50">
        <v>35.1873</v>
      </c>
      <c r="Q44" s="51">
        <v>8404</v>
      </c>
      <c r="R44" s="50">
        <v>38.9339</v>
      </c>
      <c r="S44" s="51">
        <v>9299</v>
      </c>
      <c r="T44" s="50">
        <v>48.799</v>
      </c>
      <c r="U44" s="52">
        <v>-8.4</v>
      </c>
      <c r="V44" s="52">
        <v>-2.3</v>
      </c>
      <c r="W44" s="49"/>
      <c r="X44" s="55"/>
      <c r="Y44" s="55"/>
      <c r="AA44" s="4">
        <f t="shared" si="0"/>
        <v>99.99990000000001</v>
      </c>
      <c r="AB44" s="29" t="str">
        <f t="shared" si="1"/>
        <v> </v>
      </c>
      <c r="AC44"/>
    </row>
    <row r="45" spans="2:29" ht="12.75" customHeight="1">
      <c r="B45" s="16">
        <v>30</v>
      </c>
      <c r="C45" s="5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  <c r="Q45" s="51"/>
      <c r="R45" s="50"/>
      <c r="S45" s="51"/>
      <c r="T45" s="54"/>
      <c r="U45" s="52"/>
      <c r="V45" s="52"/>
      <c r="W45" s="49"/>
      <c r="X45" s="55"/>
      <c r="Y45" s="55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6">
        <v>31</v>
      </c>
      <c r="C46" s="53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  <c r="Q46" s="51"/>
      <c r="R46" s="50"/>
      <c r="S46" s="51"/>
      <c r="T46" s="50"/>
      <c r="U46" s="52"/>
      <c r="V46" s="52"/>
      <c r="W46" s="49"/>
      <c r="X46" s="55"/>
      <c r="Y46" s="55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AA48" s="4"/>
      <c r="AB48" s="5"/>
      <c r="AC48"/>
    </row>
    <row r="49" spans="3:4" ht="12.75">
      <c r="C49" s="1"/>
      <c r="D49" s="1"/>
    </row>
    <row r="50" spans="3:25" ht="15">
      <c r="C50" s="70" t="s">
        <v>51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 t="s">
        <v>50</v>
      </c>
      <c r="Q50" s="70"/>
      <c r="R50" s="70"/>
      <c r="S50" s="70"/>
      <c r="T50" s="71"/>
      <c r="U50" s="72"/>
      <c r="V50" s="72"/>
      <c r="W50" s="94">
        <v>42552</v>
      </c>
      <c r="X50" s="95"/>
      <c r="Y50" s="46"/>
    </row>
    <row r="51" spans="3:25" ht="12.75">
      <c r="C51" s="73"/>
      <c r="D51" s="74" t="s">
        <v>27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 t="s">
        <v>29</v>
      </c>
      <c r="Q51" s="75"/>
      <c r="R51" s="74"/>
      <c r="S51" s="74"/>
      <c r="T51" s="74"/>
      <c r="U51" s="74" t="s">
        <v>0</v>
      </c>
      <c r="V51" s="74"/>
      <c r="W51" s="74"/>
      <c r="X51" s="74" t="s">
        <v>16</v>
      </c>
      <c r="Y51" s="42"/>
    </row>
    <row r="52" spans="3:25" ht="18" customHeight="1">
      <c r="C52" s="70" t="s">
        <v>52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 t="s">
        <v>1</v>
      </c>
      <c r="P52" s="70" t="s">
        <v>53</v>
      </c>
      <c r="Q52" s="70"/>
      <c r="R52" s="70"/>
      <c r="S52" s="70"/>
      <c r="T52" s="70"/>
      <c r="U52" s="72"/>
      <c r="V52" s="72"/>
      <c r="W52" s="94">
        <v>42552</v>
      </c>
      <c r="X52" s="95"/>
      <c r="Y52" s="41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7">
      <selection activeCell="C11" sqref="C11:V1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9" t="s">
        <v>36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9"/>
    </row>
    <row r="6" spans="2:25" ht="18" customHeight="1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2:26" ht="18" customHeight="1">
      <c r="B7" s="90" t="s">
        <v>56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/>
    </row>
    <row r="8" spans="2:26" ht="18" customHeight="1">
      <c r="B8" s="92" t="s">
        <v>57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/>
    </row>
    <row r="9" spans="2:26" ht="18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/>
    </row>
    <row r="10" spans="2:26" ht="24" customHeight="1">
      <c r="B10" s="78" t="s">
        <v>60</v>
      </c>
      <c r="C10" s="7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76"/>
      <c r="Z10"/>
    </row>
    <row r="11" spans="2:26" ht="30" customHeight="1">
      <c r="B11" s="82" t="s">
        <v>26</v>
      </c>
      <c r="C11" s="96" t="s">
        <v>40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115" t="s">
        <v>41</v>
      </c>
      <c r="X11" s="106" t="s">
        <v>43</v>
      </c>
      <c r="Y11" s="20"/>
      <c r="Z11"/>
    </row>
    <row r="12" spans="2:26" ht="48.75" customHeight="1">
      <c r="B12" s="83"/>
      <c r="C12" s="109" t="s">
        <v>58</v>
      </c>
      <c r="D12" s="109" t="s">
        <v>59</v>
      </c>
      <c r="E12" s="109"/>
      <c r="F12" s="85"/>
      <c r="G12" s="85"/>
      <c r="H12" s="85"/>
      <c r="I12" s="85"/>
      <c r="J12" s="85"/>
      <c r="K12" s="85"/>
      <c r="L12" s="85"/>
      <c r="M12" s="82"/>
      <c r="N12" s="82"/>
      <c r="O12" s="82"/>
      <c r="P12" s="82"/>
      <c r="Q12" s="82"/>
      <c r="R12" s="82"/>
      <c r="S12" s="82"/>
      <c r="T12" s="82"/>
      <c r="U12" s="82"/>
      <c r="V12" s="112"/>
      <c r="W12" s="115"/>
      <c r="X12" s="107"/>
      <c r="Y12" s="20"/>
      <c r="Z12"/>
    </row>
    <row r="13" spans="2:26" ht="15.75" customHeight="1">
      <c r="B13" s="83"/>
      <c r="C13" s="109"/>
      <c r="D13" s="109"/>
      <c r="E13" s="109"/>
      <c r="F13" s="85"/>
      <c r="G13" s="85"/>
      <c r="H13" s="85"/>
      <c r="I13" s="85"/>
      <c r="J13" s="85"/>
      <c r="K13" s="85"/>
      <c r="L13" s="85"/>
      <c r="M13" s="83"/>
      <c r="N13" s="83"/>
      <c r="O13" s="83"/>
      <c r="P13" s="83"/>
      <c r="Q13" s="83"/>
      <c r="R13" s="83"/>
      <c r="S13" s="83"/>
      <c r="T13" s="83"/>
      <c r="U13" s="83"/>
      <c r="V13" s="113"/>
      <c r="W13" s="115"/>
      <c r="X13" s="107"/>
      <c r="Y13" s="20"/>
      <c r="Z13"/>
    </row>
    <row r="14" spans="2:26" ht="30" customHeight="1">
      <c r="B14" s="84"/>
      <c r="C14" s="109"/>
      <c r="D14" s="109"/>
      <c r="E14" s="109"/>
      <c r="F14" s="85"/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114"/>
      <c r="W14" s="115"/>
      <c r="X14" s="108"/>
      <c r="Y14" s="20"/>
      <c r="Z14"/>
    </row>
    <row r="15" spans="2:27" ht="15.75" customHeight="1">
      <c r="B15" s="56">
        <v>1</v>
      </c>
      <c r="C15" s="77">
        <v>11653.37</v>
      </c>
      <c r="D15" s="77">
        <v>38774.14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>
        <f>SUM(C15:V15)</f>
        <v>50427.51</v>
      </c>
      <c r="X15" s="64">
        <v>34.84</v>
      </c>
      <c r="Y15" s="21"/>
      <c r="Z15" s="105" t="s">
        <v>44</v>
      </c>
      <c r="AA15" s="105"/>
    </row>
    <row r="16" spans="2:27" ht="15.75">
      <c r="B16" s="56">
        <v>2</v>
      </c>
      <c r="C16" s="77">
        <v>10627.71</v>
      </c>
      <c r="D16" s="77">
        <v>30823.79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>
        <f aca="true" t="shared" si="0" ref="W16:W45">SUM(C16:V16)</f>
        <v>41451.5</v>
      </c>
      <c r="X16" s="60">
        <f>IF(Паспорт!P17&gt;0,Паспорт!P17,X15)</f>
        <v>34.84</v>
      </c>
      <c r="Y16" s="21"/>
      <c r="Z16" s="105"/>
      <c r="AA16" s="105"/>
    </row>
    <row r="17" spans="2:27" ht="15.75">
      <c r="B17" s="56">
        <v>3</v>
      </c>
      <c r="C17" s="77">
        <v>9890.1</v>
      </c>
      <c r="D17" s="77">
        <v>29214.15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>
        <f t="shared" si="0"/>
        <v>39104.25</v>
      </c>
      <c r="X17" s="60">
        <f>IF(Паспорт!P18&gt;0,Паспорт!P18,X16)</f>
        <v>34.84</v>
      </c>
      <c r="Y17" s="21"/>
      <c r="Z17" s="105"/>
      <c r="AA17" s="105"/>
    </row>
    <row r="18" spans="2:27" ht="15.75">
      <c r="B18" s="56">
        <v>4</v>
      </c>
      <c r="C18" s="77">
        <v>10273.21</v>
      </c>
      <c r="D18" s="77">
        <v>28349.13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>
        <f t="shared" si="0"/>
        <v>38622.34</v>
      </c>
      <c r="X18" s="60">
        <f>IF(Паспорт!P19&gt;0,Паспорт!P19,X17)</f>
        <v>34.84</v>
      </c>
      <c r="Y18" s="21"/>
      <c r="Z18" s="105"/>
      <c r="AA18" s="105"/>
    </row>
    <row r="19" spans="2:27" ht="15.75">
      <c r="B19" s="56">
        <v>5</v>
      </c>
      <c r="C19" s="77">
        <v>10247.45</v>
      </c>
      <c r="D19" s="77">
        <v>28294.9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>
        <f t="shared" si="0"/>
        <v>38542.350000000006</v>
      </c>
      <c r="X19" s="60">
        <f>IF(Паспорт!P20&gt;0,Паспорт!P20,X18)</f>
        <v>34.84</v>
      </c>
      <c r="Y19" s="21"/>
      <c r="Z19" s="105"/>
      <c r="AA19" s="105"/>
    </row>
    <row r="20" spans="2:27" ht="15.75" customHeight="1">
      <c r="B20" s="56">
        <v>6</v>
      </c>
      <c r="C20" s="77">
        <v>10933.01</v>
      </c>
      <c r="D20" s="77">
        <v>27414.72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>
        <f t="shared" si="0"/>
        <v>38347.73</v>
      </c>
      <c r="X20" s="60">
        <f>IF(Паспорт!P21&gt;0,Паспорт!P21,X19)</f>
        <v>34.8253</v>
      </c>
      <c r="Y20" s="21"/>
      <c r="Z20" s="105"/>
      <c r="AA20" s="105"/>
    </row>
    <row r="21" spans="2:27" ht="15.75">
      <c r="B21" s="56">
        <v>7</v>
      </c>
      <c r="C21" s="77">
        <v>12104.08</v>
      </c>
      <c r="D21" s="77">
        <v>34330.75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>
        <f t="shared" si="0"/>
        <v>46434.83</v>
      </c>
      <c r="X21" s="60">
        <f>IF(Паспорт!P22&gt;0,Паспорт!P22,X20)</f>
        <v>34.8253</v>
      </c>
      <c r="Y21" s="21"/>
      <c r="Z21" s="105"/>
      <c r="AA21" s="105"/>
    </row>
    <row r="22" spans="2:27" ht="15.75">
      <c r="B22" s="56">
        <v>8</v>
      </c>
      <c r="C22" s="77">
        <v>12199.58</v>
      </c>
      <c r="D22" s="77">
        <v>58898.64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>
        <f t="shared" si="0"/>
        <v>71098.22</v>
      </c>
      <c r="X22" s="60">
        <f>IF(Паспорт!P23&gt;0,Паспорт!P23,X21)</f>
        <v>34.8253</v>
      </c>
      <c r="Y22" s="21"/>
      <c r="Z22" s="105"/>
      <c r="AA22" s="105"/>
    </row>
    <row r="23" spans="2:27" ht="15" customHeight="1">
      <c r="B23" s="56">
        <v>9</v>
      </c>
      <c r="C23" s="77">
        <v>10397.88</v>
      </c>
      <c r="D23" s="77">
        <v>42659.8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>
        <f t="shared" si="0"/>
        <v>53057.68</v>
      </c>
      <c r="X23" s="60">
        <f>IF(Паспорт!P24&gt;0,Паспорт!P24,X22)</f>
        <v>34.8253</v>
      </c>
      <c r="Y23" s="21"/>
      <c r="Z23" s="105"/>
      <c r="AA23" s="105"/>
    </row>
    <row r="24" spans="2:26" ht="15.75">
      <c r="B24" s="56">
        <v>10</v>
      </c>
      <c r="C24" s="77">
        <v>10431.85</v>
      </c>
      <c r="D24" s="77">
        <v>39869.5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>
        <f t="shared" si="0"/>
        <v>50301.35</v>
      </c>
      <c r="X24" s="60">
        <f>IF(Паспорт!P25&gt;0,Паспорт!P25,X23)</f>
        <v>34.8253</v>
      </c>
      <c r="Y24" s="21"/>
      <c r="Z24" s="28"/>
    </row>
    <row r="25" spans="2:26" ht="15.75">
      <c r="B25" s="56">
        <v>11</v>
      </c>
      <c r="C25" s="77">
        <v>11171.66</v>
      </c>
      <c r="D25" s="77">
        <v>43867.82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>
        <f t="shared" si="0"/>
        <v>55039.479999999996</v>
      </c>
      <c r="X25" s="60">
        <f>IF(Паспорт!P26&gt;0,Паспорт!P26,X24)</f>
        <v>34.8253</v>
      </c>
      <c r="Y25" s="21"/>
      <c r="Z25" s="28"/>
    </row>
    <row r="26" spans="2:27" ht="15.75" customHeight="1">
      <c r="B26" s="56">
        <v>12</v>
      </c>
      <c r="C26" s="77">
        <v>11672.44</v>
      </c>
      <c r="D26" s="77">
        <v>40575.09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>
        <f t="shared" si="0"/>
        <v>52247.53</v>
      </c>
      <c r="X26" s="60">
        <f>IF(Паспорт!P27&gt;0,Паспорт!P27,X25)</f>
        <v>34.8253</v>
      </c>
      <c r="Y26" s="21"/>
      <c r="Z26" s="104" t="s">
        <v>42</v>
      </c>
      <c r="AA26" s="104"/>
    </row>
    <row r="27" spans="2:27" ht="15.75">
      <c r="B27" s="56">
        <v>13</v>
      </c>
      <c r="C27" s="77">
        <v>12075.09</v>
      </c>
      <c r="D27" s="77">
        <v>32190.47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>
        <f t="shared" si="0"/>
        <v>44265.56</v>
      </c>
      <c r="X27" s="60">
        <f>IF(Паспорт!P28&gt;0,Паспорт!P28,X26)</f>
        <v>34.8253</v>
      </c>
      <c r="Y27" s="21"/>
      <c r="Z27" s="104"/>
      <c r="AA27" s="104"/>
    </row>
    <row r="28" spans="2:27" ht="15.75">
      <c r="B28" s="56">
        <v>14</v>
      </c>
      <c r="C28" s="77">
        <v>10073.26</v>
      </c>
      <c r="D28" s="77">
        <v>27971.87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>
        <f t="shared" si="0"/>
        <v>38045.13</v>
      </c>
      <c r="X28" s="60">
        <f>IF(Паспорт!P29&gt;0,Паспорт!P29,X27)</f>
        <v>34.909</v>
      </c>
      <c r="Y28" s="21"/>
      <c r="Z28" s="104"/>
      <c r="AA28" s="104"/>
    </row>
    <row r="29" spans="2:27" ht="15.75">
      <c r="B29" s="56">
        <v>15</v>
      </c>
      <c r="C29" s="77">
        <v>8954.85</v>
      </c>
      <c r="D29" s="77">
        <v>27015.45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>
        <f t="shared" si="0"/>
        <v>35970.3</v>
      </c>
      <c r="X29" s="60">
        <f>IF(Паспорт!P30&gt;0,Паспорт!P30,X28)</f>
        <v>34.909</v>
      </c>
      <c r="Y29" s="21"/>
      <c r="Z29" s="104"/>
      <c r="AA29" s="104"/>
    </row>
    <row r="30" spans="2:27" ht="15.75">
      <c r="B30" s="57">
        <v>16</v>
      </c>
      <c r="C30" s="77">
        <v>9193.65</v>
      </c>
      <c r="D30" s="77">
        <v>26427.96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>
        <f t="shared" si="0"/>
        <v>35621.61</v>
      </c>
      <c r="X30" s="60">
        <f>IF(Паспорт!P31&gt;0,Паспорт!P31,X29)</f>
        <v>34.909</v>
      </c>
      <c r="Y30" s="21"/>
      <c r="Z30" s="104"/>
      <c r="AA30" s="104"/>
    </row>
    <row r="31" spans="2:27" ht="15.75">
      <c r="B31" s="57">
        <v>17</v>
      </c>
      <c r="C31" s="77">
        <v>8737.93</v>
      </c>
      <c r="D31" s="77">
        <v>26709.6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>
        <f t="shared" si="0"/>
        <v>35447.53</v>
      </c>
      <c r="X31" s="60">
        <f>IF(Паспорт!P32&gt;0,Паспорт!P32,X30)</f>
        <v>34.909</v>
      </c>
      <c r="Y31" s="21"/>
      <c r="Z31" s="104"/>
      <c r="AA31" s="104"/>
    </row>
    <row r="32" spans="2:26" ht="15.75">
      <c r="B32" s="57">
        <v>18</v>
      </c>
      <c r="C32" s="77">
        <v>8819.08</v>
      </c>
      <c r="D32" s="77">
        <v>27429.62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>
        <f t="shared" si="0"/>
        <v>36248.7</v>
      </c>
      <c r="X32" s="60">
        <f>IF(Паспорт!P33&gt;0,Паспорт!P33,X31)</f>
        <v>34.909</v>
      </c>
      <c r="Y32" s="21"/>
      <c r="Z32" s="28"/>
    </row>
    <row r="33" spans="2:26" ht="15.75">
      <c r="B33" s="57">
        <v>19</v>
      </c>
      <c r="C33" s="77">
        <v>8197.01</v>
      </c>
      <c r="D33" s="77">
        <v>21802.65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>
        <f t="shared" si="0"/>
        <v>29999.660000000003</v>
      </c>
      <c r="X33" s="60">
        <f>IF(Паспорт!P34&gt;0,Паспорт!P34,X32)</f>
        <v>34.909</v>
      </c>
      <c r="Y33" s="21"/>
      <c r="Z33" s="28"/>
    </row>
    <row r="34" spans="2:26" ht="15.75">
      <c r="B34" s="57">
        <v>20</v>
      </c>
      <c r="C34" s="77">
        <v>8852.47</v>
      </c>
      <c r="D34" s="77">
        <v>24504.04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>
        <f t="shared" si="0"/>
        <v>33356.51</v>
      </c>
      <c r="X34" s="60">
        <f>IF(Паспорт!P35&gt;0,Паспорт!P35,X33)</f>
        <v>34.909</v>
      </c>
      <c r="Y34" s="21"/>
      <c r="Z34" s="28"/>
    </row>
    <row r="35" spans="2:26" ht="15.75">
      <c r="B35" s="57">
        <v>21</v>
      </c>
      <c r="C35" s="77">
        <v>8098.03</v>
      </c>
      <c r="D35" s="77">
        <v>23190.7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>
        <f t="shared" si="0"/>
        <v>31288.73</v>
      </c>
      <c r="X35" s="60">
        <f>IF(Паспорт!P36&gt;0,Паспорт!P36,X34)</f>
        <v>35.0071</v>
      </c>
      <c r="Y35" s="21"/>
      <c r="Z35" s="28"/>
    </row>
    <row r="36" spans="2:26" ht="15.75">
      <c r="B36" s="57">
        <v>22</v>
      </c>
      <c r="C36" s="77">
        <v>7855.47</v>
      </c>
      <c r="D36" s="77">
        <v>22346.13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>
        <f t="shared" si="0"/>
        <v>30201.600000000002</v>
      </c>
      <c r="X36" s="60">
        <f>IF(Паспорт!P37&gt;0,Паспорт!P37,X35)</f>
        <v>35.0071</v>
      </c>
      <c r="Y36" s="21"/>
      <c r="Z36" s="28"/>
    </row>
    <row r="37" spans="2:26" ht="15.75">
      <c r="B37" s="57">
        <v>23</v>
      </c>
      <c r="C37" s="77">
        <v>8466.08</v>
      </c>
      <c r="D37" s="77">
        <v>23529.45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>
        <f t="shared" si="0"/>
        <v>31995.53</v>
      </c>
      <c r="X37" s="60">
        <f>IF(Паспорт!P38&gt;0,Паспорт!P38,X36)</f>
        <v>35.0071</v>
      </c>
      <c r="Y37" s="21"/>
      <c r="Z37" s="28"/>
    </row>
    <row r="38" spans="2:26" ht="15.75">
      <c r="B38" s="57">
        <v>24</v>
      </c>
      <c r="C38" s="77">
        <v>8693.1</v>
      </c>
      <c r="D38" s="77">
        <v>25980.13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>
        <f t="shared" si="0"/>
        <v>34673.23</v>
      </c>
      <c r="X38" s="60">
        <f>IF(Паспорт!P39&gt;0,Паспорт!P39,X37)</f>
        <v>35.0071</v>
      </c>
      <c r="Y38" s="21"/>
      <c r="Z38" s="28"/>
    </row>
    <row r="39" spans="2:26" ht="15.75">
      <c r="B39" s="57">
        <v>25</v>
      </c>
      <c r="C39" s="77">
        <v>8387.38</v>
      </c>
      <c r="D39" s="77">
        <v>28132.61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>
        <f t="shared" si="0"/>
        <v>36519.99</v>
      </c>
      <c r="X39" s="60">
        <f>IF(Паспорт!P40&gt;0,Паспорт!P40,X38)</f>
        <v>35.0071</v>
      </c>
      <c r="Y39" s="21"/>
      <c r="Z39" s="28"/>
    </row>
    <row r="40" spans="2:26" ht="15.75">
      <c r="B40" s="57">
        <v>26</v>
      </c>
      <c r="C40" s="77">
        <v>8206.59</v>
      </c>
      <c r="D40" s="77">
        <v>21898.12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>
        <f t="shared" si="0"/>
        <v>30104.71</v>
      </c>
      <c r="X40" s="60">
        <f>IF(Паспорт!P41&gt;0,Паспорт!P41,X39)</f>
        <v>35.0071</v>
      </c>
      <c r="Y40" s="21"/>
      <c r="Z40" s="28"/>
    </row>
    <row r="41" spans="2:26" ht="15.75">
      <c r="B41" s="57">
        <v>27</v>
      </c>
      <c r="C41" s="77">
        <v>8036.28</v>
      </c>
      <c r="D41" s="77">
        <v>23364.18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>
        <f t="shared" si="0"/>
        <v>31400.46</v>
      </c>
      <c r="X41" s="60">
        <f>IF(Паспорт!P42&gt;0,Паспорт!P42,X40)</f>
        <v>35.0071</v>
      </c>
      <c r="Y41" s="21"/>
      <c r="Z41" s="28"/>
    </row>
    <row r="42" spans="2:26" ht="15.75">
      <c r="B42" s="57">
        <v>28</v>
      </c>
      <c r="C42" s="77">
        <v>8135.6</v>
      </c>
      <c r="D42" s="77">
        <v>22360.83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>
        <f t="shared" si="0"/>
        <v>30496.43</v>
      </c>
      <c r="X42" s="60">
        <f>IF(Паспорт!P43&gt;0,Паспорт!P43,X41)</f>
        <v>35.0071</v>
      </c>
      <c r="Y42" s="21"/>
      <c r="Z42" s="28"/>
    </row>
    <row r="43" spans="2:26" ht="15.75" customHeight="1">
      <c r="B43" s="57">
        <v>29</v>
      </c>
      <c r="C43" s="77">
        <v>8672.59</v>
      </c>
      <c r="D43" s="77">
        <v>22314.19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>
        <f t="shared" si="0"/>
        <v>30986.78</v>
      </c>
      <c r="X43" s="60">
        <f>IF(Паспорт!P44&gt;0,Паспорт!P44,X42)</f>
        <v>35.1873</v>
      </c>
      <c r="Y43" s="21"/>
      <c r="Z43" s="28"/>
    </row>
    <row r="44" spans="2:26" ht="15.75" customHeight="1">
      <c r="B44" s="57">
        <v>30</v>
      </c>
      <c r="C44" s="77">
        <v>8833.7</v>
      </c>
      <c r="D44" s="77">
        <v>39541.74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>
        <f t="shared" si="0"/>
        <v>48375.44</v>
      </c>
      <c r="X44" s="60">
        <f>IF(Паспорт!P45&gt;0,Паспорт!P45,X43)</f>
        <v>35.1873</v>
      </c>
      <c r="Y44" s="21"/>
      <c r="Z44" s="28"/>
    </row>
    <row r="45" spans="2:26" ht="15.75" customHeight="1">
      <c r="B45" s="57">
        <v>31</v>
      </c>
      <c r="C45" s="58">
        <v>0</v>
      </c>
      <c r="D45" s="58">
        <v>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>
        <f t="shared" si="0"/>
        <v>0</v>
      </c>
      <c r="X45" s="60">
        <f>IF(Паспорт!P46&gt;0,Паспорт!P46,X44)</f>
        <v>35.1873</v>
      </c>
      <c r="Y45" s="27"/>
      <c r="Z45" s="28"/>
    </row>
    <row r="46" spans="2:27" ht="66" customHeight="1">
      <c r="B46" s="16" t="s">
        <v>41</v>
      </c>
      <c r="C46" s="61">
        <f aca="true" t="shared" si="1" ref="C46:V46">SUM(C15:C45)</f>
        <v>289890.5</v>
      </c>
      <c r="D46" s="61">
        <f t="shared" si="1"/>
        <v>909782.1699999997</v>
      </c>
      <c r="E46" s="61">
        <f t="shared" si="1"/>
        <v>0</v>
      </c>
      <c r="F46" s="61">
        <f t="shared" si="1"/>
        <v>0</v>
      </c>
      <c r="G46" s="61">
        <f t="shared" si="1"/>
        <v>0</v>
      </c>
      <c r="H46" s="61">
        <f t="shared" si="1"/>
        <v>0</v>
      </c>
      <c r="I46" s="61">
        <f t="shared" si="1"/>
        <v>0</v>
      </c>
      <c r="J46" s="61">
        <f t="shared" si="1"/>
        <v>0</v>
      </c>
      <c r="K46" s="61">
        <f t="shared" si="1"/>
        <v>0</v>
      </c>
      <c r="L46" s="61">
        <f t="shared" si="1"/>
        <v>0</v>
      </c>
      <c r="M46" s="61">
        <f t="shared" si="1"/>
        <v>0</v>
      </c>
      <c r="N46" s="61">
        <f t="shared" si="1"/>
        <v>0</v>
      </c>
      <c r="O46" s="61">
        <f t="shared" si="1"/>
        <v>0</v>
      </c>
      <c r="P46" s="61">
        <f t="shared" si="1"/>
        <v>0</v>
      </c>
      <c r="Q46" s="61">
        <f t="shared" si="1"/>
        <v>0</v>
      </c>
      <c r="R46" s="61">
        <f t="shared" si="1"/>
        <v>0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1199672.6699999997</v>
      </c>
      <c r="X46" s="63">
        <f>SUMPRODUCT(X15:X45,W15:W45)/SUM(W15:W45)</f>
        <v>34.90776745527428</v>
      </c>
      <c r="Y46" s="26"/>
      <c r="Z46" s="104" t="s">
        <v>42</v>
      </c>
      <c r="AA46" s="104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 t="s">
        <v>50</v>
      </c>
      <c r="Q50" s="70"/>
      <c r="R50" s="70"/>
      <c r="S50" s="70"/>
      <c r="T50" s="71"/>
      <c r="U50" s="72"/>
      <c r="V50" s="72"/>
      <c r="W50" s="94">
        <v>42552</v>
      </c>
      <c r="X50" s="95"/>
      <c r="Y50" s="24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7" t="s">
        <v>29</v>
      </c>
      <c r="Q51" s="47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5"/>
      <c r="V52" s="45"/>
      <c r="W52" s="110">
        <v>42552</v>
      </c>
      <c r="X52" s="111"/>
      <c r="Y52" s="25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C5:X5"/>
    <mergeCell ref="R12:R14"/>
    <mergeCell ref="W52:X52"/>
    <mergeCell ref="B6:Y6"/>
    <mergeCell ref="W50:X50"/>
    <mergeCell ref="T12:T14"/>
    <mergeCell ref="U12:U14"/>
    <mergeCell ref="V12:V14"/>
    <mergeCell ref="W11:W14"/>
    <mergeCell ref="E12:E14"/>
    <mergeCell ref="B11:B14"/>
    <mergeCell ref="I12:I14"/>
    <mergeCell ref="C12:C14"/>
    <mergeCell ref="N12:N14"/>
    <mergeCell ref="D12:D14"/>
    <mergeCell ref="C48:X48"/>
    <mergeCell ref="J12:J14"/>
    <mergeCell ref="K12:K14"/>
    <mergeCell ref="L12:L14"/>
    <mergeCell ref="M12:M14"/>
    <mergeCell ref="G12:G14"/>
    <mergeCell ref="H12:H14"/>
    <mergeCell ref="X11:X14"/>
    <mergeCell ref="P12:P14"/>
    <mergeCell ref="Q12:Q14"/>
    <mergeCell ref="B7:Y7"/>
    <mergeCell ref="B8:Y8"/>
    <mergeCell ref="B9:Y9"/>
    <mergeCell ref="Z46:AA46"/>
    <mergeCell ref="F12:F14"/>
    <mergeCell ref="S12:S14"/>
    <mergeCell ref="Z15:AA23"/>
    <mergeCell ref="Z26:AA31"/>
    <mergeCell ref="C11:V11"/>
    <mergeCell ref="O12:O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2016-07-02T11:30:49Z</cp:lastPrinted>
  <dcterms:created xsi:type="dcterms:W3CDTF">2010-01-29T08:37:16Z</dcterms:created>
  <dcterms:modified xsi:type="dcterms:W3CDTF">2016-07-04T13:37:53Z</dcterms:modified>
  <cp:category/>
  <cp:version/>
  <cp:contentType/>
  <cp:contentStatus/>
</cp:coreProperties>
</file>