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2240" windowHeight="7650"/>
  </bookViews>
  <sheets>
    <sheet name="Паспорт ФХП" sheetId="2" r:id="rId1"/>
    <sheet name="Додаток" sheetId="3" r:id="rId2"/>
    <sheet name="Лист1" sheetId="4" r:id="rId3"/>
  </sheets>
  <definedNames>
    <definedName name="_xlnm.Print_Area" localSheetId="1">Додаток!$A$1:$J$50</definedName>
    <definedName name="_xlnm.Print_Area" localSheetId="0">'Паспорт ФХП'!$A$1:$X$48</definedName>
  </definedNames>
  <calcPr calcId="145621"/>
</workbook>
</file>

<file path=xl/calcChain.xml><?xml version="1.0" encoding="utf-8"?>
<calcChain xmlns="http://schemas.openxmlformats.org/spreadsheetml/2006/main">
  <c r="A41" i="3" l="1"/>
  <c r="I41" i="3"/>
  <c r="L41" i="3"/>
  <c r="A42" i="3"/>
  <c r="I42" i="3"/>
  <c r="L42" i="3"/>
  <c r="A43" i="3"/>
  <c r="I43" i="3"/>
  <c r="L43" i="3"/>
  <c r="B44" i="3"/>
  <c r="C44" i="3"/>
  <c r="D44" i="3"/>
  <c r="E44" i="3"/>
  <c r="F44" i="3"/>
  <c r="G44" i="3"/>
  <c r="H44" i="3"/>
  <c r="Z30" i="2" l="1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J11" i="3"/>
  <c r="I4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J12" i="3" l="1"/>
  <c r="J13" i="3" l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I11" i="3"/>
  <c r="I16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4" i="3" l="1"/>
  <c r="J30" i="3"/>
  <c r="J31" i="3" l="1"/>
  <c r="J32" i="3" s="1"/>
  <c r="J33" i="3" s="1"/>
  <c r="J34" i="3" s="1"/>
  <c r="J35" i="3" s="1"/>
  <c r="J36" i="3" s="1"/>
  <c r="J37" i="3" s="1"/>
  <c r="J38" i="3" s="1"/>
  <c r="J39" i="3"/>
  <c r="J40" i="3" s="1"/>
  <c r="J41" i="3" s="1"/>
  <c r="J42" i="3" s="1"/>
  <c r="J43" i="3" s="1"/>
  <c r="J44" i="3" l="1"/>
</calcChain>
</file>

<file path=xl/sharedStrings.xml><?xml version="1.0" encoding="utf-8"?>
<sst xmlns="http://schemas.openxmlformats.org/spreadsheetml/2006/main" count="92" uniqueCount="70">
  <si>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</si>
  <si>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</si>
  <si>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</si>
  <si>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</si>
  <si>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</si>
  <si>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</si>
  <si>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</si>
  <si>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</si>
  <si>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</si>
  <si>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</si>
  <si>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</si>
  <si>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</si>
  <si>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</si>
  <si>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</si>
  <si>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ПАТ "ХАРКІВГАЗ"</t>
  </si>
  <si>
    <t>Головний інженер Шебелинського ЛВУМГ</t>
  </si>
  <si>
    <t>Буховцев О.Л.</t>
  </si>
  <si>
    <t>Компонентний склад, мол.%</t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</si>
  <si>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</si>
  <si>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</si>
  <si>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</si>
  <si>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</si>
  <si>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</si>
  <si>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</si>
  <si>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</si>
  <si>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</si>
  <si>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</si>
  <si>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</si>
  <si>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</si>
  <si>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</si>
  <si>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</si>
  <si>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</si>
  <si>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</si>
  <si>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</si>
  <si>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</si>
  <si>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</si>
  <si>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</si>
  <si>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</si>
  <si>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</si>
  <si>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t xml:space="preserve">ШДКРІ 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</si>
  <si>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</si>
  <si>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</si>
  <si>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</si>
  <si>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</si>
  <si>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</si>
  <si>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</si>
  <si>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</si>
  <si>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</si>
  <si>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</si>
  <si>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</si>
  <si>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</si>
  <si>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</si>
  <si>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</si>
  <si>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ПВВГ Панютине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</si>
  <si>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</si>
  <si>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</si>
  <si>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</si>
  <si>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</si>
  <si>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</si>
  <si>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</si>
  <si>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Завідувач вимірювальної хіміко-аналітичної лабораторії</t>
  </si>
  <si>
    <t>Касьянова С.В.</t>
  </si>
  <si>
    <t>Іваньков О.В.</t>
  </si>
  <si>
    <t>Пивовар Є.В.</t>
  </si>
  <si>
    <t>за період з 01.06.2016 по 30.06.2016</t>
  </si>
  <si>
    <t>ГРС Браілівка, ГРС Смирнівка, ГРС Близнюки, ГРС Лозова, ГРС Панютине, ПВВГ Панютине, ГРС Миколаївка</t>
  </si>
  <si>
    <t>ГРС Панютине</t>
  </si>
  <si>
    <t xml:space="preserve"> ГРС Близнюки, ГРС Браілівка, ГРС Лозова, </t>
  </si>
  <si>
    <t xml:space="preserve"> ГРС Миколаївка, ГРС Панютине, ГРС Смирнівка, ПВВГ Панютине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</si>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</sst>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2" xfId="0" applyFont="1" applyBorder="1"/>
    <xf numFmtId="165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Border="1"/>
    <xf numFmtId="49" fontId="4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9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49" fontId="12" fillId="0" borderId="2" xfId="0" applyNumberFormat="1" applyFont="1" applyBorder="1" applyAlignment="1">
      <alignment horizontal="left"/>
    </xf>
    <xf numFmtId="0" fontId="12" fillId="0" borderId="4" xfId="0" applyFont="1" applyBorder="1"/>
    <xf numFmtId="0" fontId="4" fillId="0" borderId="2" xfId="0" applyFont="1" applyBorder="1" applyAlignment="1"/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textRotation="90" wrapText="1"/>
    </xf>
    <xf numFmtId="2" fontId="19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2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1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7" fillId="0" borderId="0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wrapText="1"/>
    </xf>
    <xf numFmtId="0" fontId="13" fillId="0" borderId="0" xfId="0" applyFont="1" applyBorder="1"/>
    <xf numFmtId="0" fontId="21" fillId="0" borderId="0" xfId="0" applyFont="1" applyBorder="1"/>
    <xf numFmtId="0" fontId="23" fillId="0" borderId="0" xfId="0" applyFont="1" applyAlignment="1">
      <alignment vertical="top"/>
    </xf>
    <xf numFmtId="0" fontId="24" fillId="0" borderId="2" xfId="0" applyFont="1" applyBorder="1"/>
    <xf numFmtId="0" fontId="23" fillId="0" borderId="2" xfId="0" applyFont="1" applyBorder="1"/>
    <xf numFmtId="0" fontId="23" fillId="0" borderId="0" xfId="0" applyFont="1" applyBorder="1"/>
    <xf numFmtId="0" fontId="28" fillId="0" borderId="1" xfId="0" applyFont="1" applyBorder="1" applyAlignment="1">
      <alignment horizontal="center" vertical="center" textRotation="90" wrapText="1"/>
    </xf>
    <xf numFmtId="2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 wrapText="1"/>
    </xf>
    <xf numFmtId="1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2" fontId="3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1" fontId="33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8"/>
  <sheetViews>
    <sheetView tabSelected="1" topLeftCell="A7" zoomScaleNormal="100" zoomScaleSheetLayoutView="100" workbookViewId="0">
      <selection activeCell="W14" sqref="W14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5" customWidth="1"/>
    <col min="15" max="15" width="6.85546875" style="20" customWidth="1"/>
    <col min="16" max="16" width="6.85546875" style="42" customWidth="1"/>
    <col min="17" max="17" width="6.85546875" style="5" customWidth="1"/>
    <col min="18" max="18" width="6.85546875" style="42" customWidth="1"/>
    <col min="19" max="19" width="6.85546875" style="5" customWidth="1"/>
    <col min="20" max="21" width="6.5703125" style="20" customWidth="1"/>
    <col min="22" max="22" width="6.5703125" customWidth="1"/>
    <col min="23" max="23" width="6.85546875" customWidth="1"/>
    <col min="24" max="25" width="6.5703125" customWidth="1"/>
    <col min="26" max="26" width="9.140625" style="107"/>
  </cols>
  <sheetData>
    <row r="1" spans="1:26" s="39" customFormat="1" ht="9" customHeight="1" x14ac:dyDescent="0.2">
      <c r="A1" s="39" t="s">
        <v>37</v>
      </c>
      <c r="N1" s="40"/>
      <c r="O1" s="40"/>
      <c r="P1" s="40"/>
      <c r="Q1" s="40"/>
      <c r="R1" s="40"/>
      <c r="S1" s="40"/>
      <c r="T1" s="40"/>
      <c r="U1" s="40"/>
      <c r="Z1" s="106"/>
    </row>
    <row r="2" spans="1:26" s="39" customFormat="1" ht="9" customHeight="1" x14ac:dyDescent="0.2">
      <c r="A2" s="41" t="s">
        <v>38</v>
      </c>
      <c r="N2" s="40"/>
      <c r="O2" s="40"/>
      <c r="P2" s="40"/>
      <c r="Q2" s="40"/>
      <c r="R2" s="40"/>
      <c r="S2" s="40"/>
      <c r="T2" s="40"/>
      <c r="U2" s="40"/>
      <c r="Z2" s="106"/>
    </row>
    <row r="3" spans="1:26" s="39" customFormat="1" ht="9" customHeight="1" x14ac:dyDescent="0.2">
      <c r="A3" s="41"/>
      <c r="N3" s="40"/>
      <c r="O3" s="40"/>
      <c r="P3" s="40"/>
      <c r="Q3" s="40"/>
      <c r="R3" s="40"/>
      <c r="S3" s="40"/>
      <c r="T3" s="40"/>
      <c r="U3" s="40"/>
      <c r="Z3" s="106"/>
    </row>
    <row r="4" spans="1:26" ht="15.75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49" t="s">
        <v>0</v>
      </c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6" x14ac:dyDescent="0.25">
      <c r="A5" s="27" t="s">
        <v>1</v>
      </c>
      <c r="B5" s="22"/>
      <c r="C5" s="46" t="s">
        <v>2</v>
      </c>
      <c r="D5" s="28"/>
      <c r="E5" s="28"/>
      <c r="F5" s="28"/>
      <c r="G5" s="22"/>
      <c r="H5" s="23" t="s">
        <v>3</v>
      </c>
      <c r="I5" s="28" t="s">
        <v>14</v>
      </c>
      <c r="J5" s="28"/>
      <c r="K5" s="29"/>
      <c r="L5" s="28"/>
      <c r="M5" s="27" t="s">
        <v>20</v>
      </c>
      <c r="N5" s="22"/>
      <c r="O5" s="30"/>
      <c r="P5" s="30"/>
      <c r="Q5" s="30"/>
      <c r="R5" s="30"/>
      <c r="S5" s="31"/>
      <c r="T5" s="31"/>
      <c r="U5" s="31"/>
      <c r="V5" s="22"/>
      <c r="W5" s="22"/>
      <c r="X5" s="32"/>
      <c r="Y5" s="32"/>
    </row>
    <row r="6" spans="1:26" x14ac:dyDescent="0.25">
      <c r="A6" s="44" t="s">
        <v>65</v>
      </c>
      <c r="B6" s="28"/>
      <c r="C6" s="33"/>
      <c r="D6" s="28"/>
      <c r="E6" s="28"/>
      <c r="F6" s="28"/>
      <c r="G6" s="28"/>
      <c r="H6" s="28"/>
      <c r="I6" s="33"/>
      <c r="J6" s="28"/>
      <c r="K6" s="28"/>
      <c r="L6" s="28"/>
      <c r="M6" s="28"/>
      <c r="N6" s="34"/>
      <c r="O6" s="34"/>
      <c r="P6" s="34"/>
      <c r="Q6" s="34"/>
      <c r="R6" s="34"/>
      <c r="S6" s="34"/>
      <c r="T6" s="34"/>
      <c r="U6" s="34"/>
      <c r="V6" s="28"/>
      <c r="W6" s="28"/>
      <c r="X6" s="28"/>
      <c r="Y6" s="26"/>
    </row>
    <row r="7" spans="1:26" x14ac:dyDescent="0.25">
      <c r="A7" s="35" t="s">
        <v>21</v>
      </c>
      <c r="B7" s="26"/>
      <c r="C7" s="36"/>
      <c r="D7" s="45" t="s">
        <v>39</v>
      </c>
      <c r="E7" s="37"/>
      <c r="F7" s="37"/>
      <c r="G7" s="98" t="s">
        <v>64</v>
      </c>
      <c r="I7" s="36"/>
      <c r="J7" s="26"/>
      <c r="K7" s="26"/>
      <c r="L7" s="26"/>
      <c r="M7" s="26"/>
      <c r="N7" s="38"/>
      <c r="O7" s="38"/>
      <c r="P7" s="38"/>
      <c r="Q7" s="38"/>
      <c r="R7" s="38"/>
      <c r="S7" s="38"/>
      <c r="T7" s="38"/>
      <c r="U7" s="38"/>
      <c r="V7" s="26"/>
      <c r="W7" s="26"/>
      <c r="X7" s="26"/>
      <c r="Y7" s="26"/>
    </row>
    <row r="8" spans="1:26" ht="9" customHeight="1" x14ac:dyDescent="0.25">
      <c r="A8" s="2"/>
      <c r="C8" s="3"/>
      <c r="I8" s="3"/>
      <c r="N8" s="21"/>
      <c r="O8" s="21"/>
      <c r="Q8" s="21"/>
      <c r="S8" s="21"/>
      <c r="T8" s="21"/>
      <c r="U8" s="21"/>
    </row>
    <row r="9" spans="1:26" ht="15.75" customHeight="1" x14ac:dyDescent="0.25">
      <c r="A9" s="116" t="s">
        <v>4</v>
      </c>
      <c r="B9" s="114" t="s">
        <v>17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0" t="s">
        <v>22</v>
      </c>
      <c r="O9" s="110"/>
      <c r="P9" s="110"/>
      <c r="Q9" s="111"/>
      <c r="R9" s="111"/>
      <c r="S9" s="111"/>
      <c r="T9" s="112" t="s">
        <v>23</v>
      </c>
      <c r="U9" s="112" t="s">
        <v>24</v>
      </c>
      <c r="V9" s="112" t="s">
        <v>42</v>
      </c>
      <c r="W9" s="112" t="s">
        <v>43</v>
      </c>
      <c r="X9" s="112" t="s">
        <v>5</v>
      </c>
      <c r="Y9" s="102"/>
    </row>
    <row r="10" spans="1:26" ht="103.5" customHeight="1" x14ac:dyDescent="0.25">
      <c r="A10" s="113"/>
      <c r="B10" s="25" t="s">
        <v>25</v>
      </c>
      <c r="C10" s="25" t="s">
        <v>26</v>
      </c>
      <c r="D10" s="25" t="s">
        <v>27</v>
      </c>
      <c r="E10" s="25" t="s">
        <v>28</v>
      </c>
      <c r="F10" s="25" t="s">
        <v>29</v>
      </c>
      <c r="G10" s="25" t="s">
        <v>30</v>
      </c>
      <c r="H10" s="25" t="s">
        <v>31</v>
      </c>
      <c r="I10" s="25" t="s">
        <v>32</v>
      </c>
      <c r="J10" s="25" t="s">
        <v>33</v>
      </c>
      <c r="K10" s="25" t="s">
        <v>34</v>
      </c>
      <c r="L10" s="25" t="s">
        <v>35</v>
      </c>
      <c r="M10" s="25" t="s">
        <v>36</v>
      </c>
      <c r="N10" s="25" t="s">
        <v>13</v>
      </c>
      <c r="O10" s="81" t="s">
        <v>59</v>
      </c>
      <c r="P10" s="43" t="s">
        <v>40</v>
      </c>
      <c r="Q10" s="25" t="s">
        <v>18</v>
      </c>
      <c r="R10" s="43" t="s">
        <v>41</v>
      </c>
      <c r="S10" s="25" t="s">
        <v>19</v>
      </c>
      <c r="T10" s="115"/>
      <c r="U10" s="115"/>
      <c r="V10" s="113"/>
      <c r="W10" s="113"/>
      <c r="X10" s="113"/>
      <c r="Y10" s="103"/>
    </row>
    <row r="11" spans="1:26" x14ac:dyDescent="0.25">
      <c r="A11" s="94">
        <v>1</v>
      </c>
      <c r="B11" s="87">
        <v>95.079899999999995</v>
      </c>
      <c r="C11" s="87">
        <v>2.7269000000000001</v>
      </c>
      <c r="D11" s="87">
        <v>0.88949999999999996</v>
      </c>
      <c r="E11" s="87">
        <v>0.1411</v>
      </c>
      <c r="F11" s="87">
        <v>0.1454</v>
      </c>
      <c r="G11" s="87">
        <v>1.9E-3</v>
      </c>
      <c r="H11" s="87">
        <v>0.311</v>
      </c>
      <c r="I11" s="87">
        <v>0.24199999999999999</v>
      </c>
      <c r="J11" s="87">
        <v>2.5899999999999999E-2</v>
      </c>
      <c r="K11" s="87">
        <v>6.8999999999999999E-3</v>
      </c>
      <c r="L11" s="87">
        <v>0.67779999999999996</v>
      </c>
      <c r="M11" s="87">
        <v>0.2492</v>
      </c>
      <c r="N11" s="87">
        <v>0.70809999999999995</v>
      </c>
      <c r="O11" s="88">
        <v>34.607300000000002</v>
      </c>
      <c r="P11" s="89">
        <v>8266</v>
      </c>
      <c r="Q11" s="48">
        <v>38.345300000000002</v>
      </c>
      <c r="R11" s="89">
        <v>9159</v>
      </c>
      <c r="S11" s="48">
        <v>50.009500000000003</v>
      </c>
      <c r="T11" s="90">
        <v>-17.7</v>
      </c>
      <c r="U11" s="91">
        <v>0.5</v>
      </c>
      <c r="V11" s="24"/>
      <c r="W11" s="87"/>
      <c r="X11" s="47"/>
      <c r="Y11" s="104"/>
      <c r="Z11" s="108">
        <f>SUM(B11:M11)</f>
        <v>100.4975</v>
      </c>
    </row>
    <row r="12" spans="1:26" x14ac:dyDescent="0.25">
      <c r="A12" s="94">
        <v>2</v>
      </c>
      <c r="B12" s="87">
        <v>95.1952</v>
      </c>
      <c r="C12" s="87">
        <v>2.6897000000000002</v>
      </c>
      <c r="D12" s="87">
        <v>0.87060000000000004</v>
      </c>
      <c r="E12" s="87">
        <v>0.1399</v>
      </c>
      <c r="F12" s="87">
        <v>0.14449999999999999</v>
      </c>
      <c r="G12" s="87">
        <v>2E-3</v>
      </c>
      <c r="H12" s="87">
        <v>3.1399999999999997E-2</v>
      </c>
      <c r="I12" s="87">
        <v>2.46E-2</v>
      </c>
      <c r="J12" s="87">
        <v>2.5100000000000001E-2</v>
      </c>
      <c r="K12" s="87">
        <v>7.4999999999999997E-3</v>
      </c>
      <c r="L12" s="87">
        <v>0.63349999999999995</v>
      </c>
      <c r="M12" s="87">
        <v>0.23599999999999999</v>
      </c>
      <c r="N12" s="87">
        <v>0.70730000000000004</v>
      </c>
      <c r="O12" s="88">
        <v>34.604900000000001</v>
      </c>
      <c r="P12" s="89">
        <v>8265</v>
      </c>
      <c r="Q12" s="48">
        <v>38.343400000000003</v>
      </c>
      <c r="R12" s="89">
        <v>9158</v>
      </c>
      <c r="S12" s="48">
        <v>50.037300000000002</v>
      </c>
      <c r="T12" s="90">
        <v>-18.100000000000001</v>
      </c>
      <c r="U12" s="92">
        <v>0.1</v>
      </c>
      <c r="V12" s="19"/>
      <c r="W12" s="87"/>
      <c r="X12" s="47"/>
      <c r="Y12" s="104"/>
      <c r="Z12" s="108">
        <f t="shared" ref="Z12:Z43" si="0">SUM(B12:M12)</f>
        <v>99.999999999999986</v>
      </c>
    </row>
    <row r="13" spans="1:26" x14ac:dyDescent="0.25">
      <c r="A13" s="94">
        <v>3</v>
      </c>
      <c r="B13" s="87">
        <v>93.258600000000001</v>
      </c>
      <c r="C13" s="87">
        <v>3.9453</v>
      </c>
      <c r="D13" s="87">
        <v>1.2755000000000001</v>
      </c>
      <c r="E13" s="87">
        <v>0.19989999999999999</v>
      </c>
      <c r="F13" s="87">
        <v>0.2001</v>
      </c>
      <c r="G13" s="87">
        <v>2.0999999999999999E-3</v>
      </c>
      <c r="H13" s="87">
        <v>4.02E-2</v>
      </c>
      <c r="I13" s="87">
        <v>3.0599999999999999E-2</v>
      </c>
      <c r="J13" s="87">
        <v>2.8400000000000002E-2</v>
      </c>
      <c r="K13" s="87">
        <v>6.4000000000000003E-3</v>
      </c>
      <c r="L13" s="87">
        <v>0.63080000000000003</v>
      </c>
      <c r="M13" s="87">
        <v>0.38219999999999998</v>
      </c>
      <c r="N13" s="87">
        <v>0.72360000000000002</v>
      </c>
      <c r="O13" s="88">
        <v>35.206299999999999</v>
      </c>
      <c r="P13" s="89">
        <v>8409</v>
      </c>
      <c r="Q13" s="48">
        <v>38.985599999999998</v>
      </c>
      <c r="R13" s="89">
        <v>9312</v>
      </c>
      <c r="S13" s="48">
        <v>50.299199999999999</v>
      </c>
      <c r="T13" s="90">
        <v>-17.3</v>
      </c>
      <c r="U13" s="92">
        <v>0.3</v>
      </c>
      <c r="V13" s="19"/>
      <c r="W13" s="87"/>
      <c r="X13" s="47"/>
      <c r="Y13" s="104"/>
      <c r="Z13" s="108">
        <f t="shared" si="0"/>
        <v>100.0001</v>
      </c>
    </row>
    <row r="14" spans="1:26" x14ac:dyDescent="0.25">
      <c r="A14" s="94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89"/>
      <c r="Q14" s="48"/>
      <c r="R14" s="89"/>
      <c r="S14" s="94"/>
      <c r="T14" s="90"/>
      <c r="U14" s="92"/>
      <c r="V14" s="19"/>
      <c r="W14" s="87"/>
      <c r="X14" s="47"/>
      <c r="Y14" s="104"/>
      <c r="Z14" s="108">
        <f t="shared" si="0"/>
        <v>0</v>
      </c>
    </row>
    <row r="15" spans="1:26" x14ac:dyDescent="0.25">
      <c r="A15" s="94">
        <v>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8"/>
      <c r="P15" s="89"/>
      <c r="Q15" s="48"/>
      <c r="R15" s="89"/>
      <c r="S15" s="48"/>
      <c r="T15" s="90"/>
      <c r="U15" s="92"/>
      <c r="V15" s="47"/>
      <c r="W15" s="87"/>
      <c r="X15" s="47"/>
      <c r="Y15" s="104"/>
      <c r="Z15" s="108">
        <f t="shared" si="0"/>
        <v>0</v>
      </c>
    </row>
    <row r="16" spans="1:26" x14ac:dyDescent="0.25">
      <c r="A16" s="94">
        <v>6</v>
      </c>
      <c r="B16" s="87">
        <v>93.659599999999998</v>
      </c>
      <c r="C16" s="87">
        <v>3.7069000000000001</v>
      </c>
      <c r="D16" s="87">
        <v>1.1735</v>
      </c>
      <c r="E16" s="87">
        <v>0.18329999999999999</v>
      </c>
      <c r="F16" s="87">
        <v>0.1847</v>
      </c>
      <c r="G16" s="87">
        <v>2.0999999999999999E-3</v>
      </c>
      <c r="H16" s="87">
        <v>3.7400000000000003E-2</v>
      </c>
      <c r="I16" s="87">
        <v>2.8799999999999999E-2</v>
      </c>
      <c r="J16" s="87">
        <v>2.69E-2</v>
      </c>
      <c r="K16" s="87">
        <v>5.7999999999999996E-3</v>
      </c>
      <c r="L16" s="87">
        <v>0.62490000000000001</v>
      </c>
      <c r="M16" s="87">
        <v>0.36599999999999999</v>
      </c>
      <c r="N16" s="87">
        <v>0.72</v>
      </c>
      <c r="O16" s="88">
        <v>35.066899999999997</v>
      </c>
      <c r="P16" s="89">
        <v>8376</v>
      </c>
      <c r="Q16" s="48">
        <v>38.8367</v>
      </c>
      <c r="R16" s="89">
        <v>9276</v>
      </c>
      <c r="S16" s="94">
        <v>50.229799999999997</v>
      </c>
      <c r="T16" s="90">
        <v>-17.600000000000001</v>
      </c>
      <c r="U16" s="92">
        <v>-0.2</v>
      </c>
      <c r="V16" s="19"/>
      <c r="W16" s="87"/>
      <c r="X16" s="47" t="s">
        <v>69</v>
      </c>
      <c r="Y16" s="104"/>
      <c r="Z16" s="108">
        <f t="shared" si="0"/>
        <v>99.999900000000011</v>
      </c>
    </row>
    <row r="17" spans="1:42" x14ac:dyDescent="0.25">
      <c r="A17" s="94">
        <v>7</v>
      </c>
      <c r="B17" s="87">
        <v>93.316699999999997</v>
      </c>
      <c r="C17" s="87">
        <v>3.9205999999999999</v>
      </c>
      <c r="D17" s="87">
        <v>1.2473000000000001</v>
      </c>
      <c r="E17" s="87">
        <v>0.1951</v>
      </c>
      <c r="F17" s="87">
        <v>0.1958</v>
      </c>
      <c r="G17" s="87">
        <v>2.0999999999999999E-3</v>
      </c>
      <c r="H17" s="87">
        <v>3.9100000000000003E-2</v>
      </c>
      <c r="I17" s="87">
        <v>0.03</v>
      </c>
      <c r="J17" s="87">
        <v>2.8299999999999999E-2</v>
      </c>
      <c r="K17" s="87">
        <v>6.4000000000000003E-3</v>
      </c>
      <c r="L17" s="87">
        <v>0.63800000000000001</v>
      </c>
      <c r="M17" s="87">
        <v>0.38040000000000002</v>
      </c>
      <c r="N17" s="87">
        <v>0.72289999999999999</v>
      </c>
      <c r="O17" s="88">
        <v>35.174500000000002</v>
      </c>
      <c r="P17" s="89">
        <v>8401</v>
      </c>
      <c r="Q17" s="48">
        <v>38.951500000000003</v>
      </c>
      <c r="R17" s="89">
        <v>9303</v>
      </c>
      <c r="S17" s="48">
        <v>50.278100000000002</v>
      </c>
      <c r="T17" s="90">
        <v>-17.5</v>
      </c>
      <c r="U17" s="92">
        <v>-4.9000000000000004</v>
      </c>
      <c r="V17" s="19"/>
      <c r="W17" s="87"/>
      <c r="X17" s="19"/>
      <c r="Y17" s="105"/>
      <c r="Z17" s="108">
        <f t="shared" si="0"/>
        <v>99.999799999999993</v>
      </c>
    </row>
    <row r="18" spans="1:42" x14ac:dyDescent="0.25">
      <c r="A18" s="94">
        <v>8</v>
      </c>
      <c r="B18" s="87">
        <v>93.801500000000004</v>
      </c>
      <c r="C18" s="87">
        <v>3.6147999999999998</v>
      </c>
      <c r="D18" s="87">
        <v>1.1417999999999999</v>
      </c>
      <c r="E18" s="87">
        <v>0.1792</v>
      </c>
      <c r="F18" s="87">
        <v>0.18079999999999999</v>
      </c>
      <c r="G18" s="87">
        <v>2.0999999999999999E-3</v>
      </c>
      <c r="H18" s="87">
        <v>3.7100000000000001E-2</v>
      </c>
      <c r="I18" s="87">
        <v>2.8500000000000001E-2</v>
      </c>
      <c r="J18" s="87">
        <v>2.69E-2</v>
      </c>
      <c r="K18" s="87">
        <v>7.4000000000000003E-3</v>
      </c>
      <c r="L18" s="87">
        <v>0.62939999999999996</v>
      </c>
      <c r="M18" s="87">
        <v>0.35039999999999999</v>
      </c>
      <c r="N18" s="87">
        <v>0.71879999999999999</v>
      </c>
      <c r="O18" s="88">
        <v>35.022599999999997</v>
      </c>
      <c r="P18" s="89">
        <v>8365</v>
      </c>
      <c r="Q18" s="48">
        <v>38.789400000000001</v>
      </c>
      <c r="R18" s="89">
        <v>9265</v>
      </c>
      <c r="S18" s="48">
        <v>50.211100000000002</v>
      </c>
      <c r="T18" s="90">
        <v>-18.600000000000001</v>
      </c>
      <c r="U18" s="92">
        <v>-4.8</v>
      </c>
      <c r="V18" s="19"/>
      <c r="W18" s="87"/>
      <c r="X18" s="47"/>
      <c r="Y18" s="104"/>
      <c r="Z18" s="108">
        <f t="shared" si="0"/>
        <v>99.999899999999997</v>
      </c>
    </row>
    <row r="19" spans="1:42" x14ac:dyDescent="0.25">
      <c r="A19" s="94">
        <v>9</v>
      </c>
      <c r="B19" s="87">
        <v>93.518299999999996</v>
      </c>
      <c r="C19" s="87">
        <v>3.8022999999999998</v>
      </c>
      <c r="D19" s="87">
        <v>1.2007000000000001</v>
      </c>
      <c r="E19" s="87">
        <v>0.18809999999999999</v>
      </c>
      <c r="F19" s="87">
        <v>0.18840000000000001</v>
      </c>
      <c r="G19" s="87">
        <v>2.0999999999999999E-3</v>
      </c>
      <c r="H19" s="87">
        <v>3.8199999999999998E-2</v>
      </c>
      <c r="I19" s="87">
        <v>2.9399999999999999E-2</v>
      </c>
      <c r="J19" s="87">
        <v>2.8400000000000002E-2</v>
      </c>
      <c r="K19" s="87">
        <v>6.1000000000000004E-3</v>
      </c>
      <c r="L19" s="87">
        <v>0.62109999999999999</v>
      </c>
      <c r="M19" s="87">
        <v>0.377</v>
      </c>
      <c r="N19" s="87">
        <v>0.72119999999999995</v>
      </c>
      <c r="O19" s="88">
        <v>35.113399999999999</v>
      </c>
      <c r="P19" s="89">
        <v>8387</v>
      </c>
      <c r="Q19" s="48">
        <v>38.886400000000002</v>
      </c>
      <c r="R19" s="89">
        <v>9288</v>
      </c>
      <c r="S19" s="48">
        <v>50.251800000000003</v>
      </c>
      <c r="T19" s="90">
        <v>-18</v>
      </c>
      <c r="U19" s="92">
        <v>-0.6</v>
      </c>
      <c r="V19" s="19"/>
      <c r="W19" s="87"/>
      <c r="X19" s="47"/>
      <c r="Y19" s="104"/>
      <c r="Z19" s="108">
        <f t="shared" si="0"/>
        <v>100.0001</v>
      </c>
    </row>
    <row r="20" spans="1:42" x14ac:dyDescent="0.25">
      <c r="A20" s="94">
        <v>10</v>
      </c>
      <c r="B20" s="87">
        <v>93.160600000000002</v>
      </c>
      <c r="C20" s="87">
        <v>4.0347999999999997</v>
      </c>
      <c r="D20" s="87">
        <v>1.2639</v>
      </c>
      <c r="E20" s="87">
        <v>0.1968</v>
      </c>
      <c r="F20" s="87">
        <v>0.19620000000000001</v>
      </c>
      <c r="G20" s="87">
        <v>2.0999999999999999E-3</v>
      </c>
      <c r="H20" s="87">
        <v>3.9300000000000002E-2</v>
      </c>
      <c r="I20" s="87">
        <v>3.0300000000000001E-2</v>
      </c>
      <c r="J20" s="87">
        <v>2.8799999999999999E-2</v>
      </c>
      <c r="K20" s="87">
        <v>6.0000000000000001E-3</v>
      </c>
      <c r="L20" s="87">
        <v>0.63019999999999998</v>
      </c>
      <c r="M20" s="87">
        <v>0.41039999999999999</v>
      </c>
      <c r="N20" s="87">
        <v>0.72409999999999997</v>
      </c>
      <c r="O20" s="88">
        <v>35.208399999999997</v>
      </c>
      <c r="P20" s="89">
        <v>8409</v>
      </c>
      <c r="Q20" s="48">
        <v>38.987499999999997</v>
      </c>
      <c r="R20" s="89">
        <v>9312</v>
      </c>
      <c r="S20" s="48">
        <v>50.281500000000001</v>
      </c>
      <c r="T20" s="90">
        <v>-17.899999999999999</v>
      </c>
      <c r="U20" s="92">
        <v>-0.4</v>
      </c>
      <c r="V20" s="19"/>
      <c r="W20" s="90"/>
      <c r="X20" s="47"/>
      <c r="Y20" s="104"/>
      <c r="Z20" s="108">
        <f t="shared" si="0"/>
        <v>99.999400000000009</v>
      </c>
    </row>
    <row r="21" spans="1:42" x14ac:dyDescent="0.25">
      <c r="A21" s="94">
        <v>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89"/>
      <c r="Q21" s="94"/>
      <c r="R21" s="89"/>
      <c r="S21" s="94"/>
      <c r="T21" s="90"/>
      <c r="U21" s="92"/>
      <c r="V21" s="19"/>
      <c r="W21" s="87"/>
      <c r="X21" s="47"/>
      <c r="Y21" s="104"/>
      <c r="Z21" s="108">
        <f t="shared" si="0"/>
        <v>0</v>
      </c>
    </row>
    <row r="22" spans="1:42" x14ac:dyDescent="0.25">
      <c r="A22" s="94">
        <v>12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89"/>
      <c r="Q22" s="48"/>
      <c r="R22" s="89"/>
      <c r="S22" s="48"/>
      <c r="T22" s="90"/>
      <c r="U22" s="92"/>
      <c r="V22" s="19"/>
      <c r="W22" s="87"/>
      <c r="X22" s="47"/>
      <c r="Y22" s="104"/>
      <c r="Z22" s="108">
        <f t="shared" si="0"/>
        <v>0</v>
      </c>
    </row>
    <row r="23" spans="1:42" x14ac:dyDescent="0.25">
      <c r="A23" s="94">
        <v>13</v>
      </c>
      <c r="B23" s="87">
        <v>93.148499999999999</v>
      </c>
      <c r="C23" s="87">
        <v>4.0345000000000004</v>
      </c>
      <c r="D23" s="87">
        <v>1.2649999999999999</v>
      </c>
      <c r="E23" s="87">
        <v>0.19689999999999999</v>
      </c>
      <c r="F23" s="87">
        <v>0.19819999999999999</v>
      </c>
      <c r="G23" s="87">
        <v>2.0999999999999999E-3</v>
      </c>
      <c r="H23" s="87">
        <v>4.0099999999999997E-2</v>
      </c>
      <c r="I23" s="87">
        <v>3.1199999999999999E-2</v>
      </c>
      <c r="J23" s="87">
        <v>2.98E-2</v>
      </c>
      <c r="K23" s="87">
        <v>5.7999999999999996E-3</v>
      </c>
      <c r="L23" s="87">
        <v>0.63149999999999995</v>
      </c>
      <c r="M23" s="87">
        <v>0.4163</v>
      </c>
      <c r="N23" s="87">
        <v>0.72430000000000005</v>
      </c>
      <c r="O23" s="88">
        <v>35.211399999999998</v>
      </c>
      <c r="P23" s="89">
        <v>8410</v>
      </c>
      <c r="Q23" s="48">
        <v>38.990600000000001</v>
      </c>
      <c r="R23" s="89">
        <v>9313</v>
      </c>
      <c r="S23" s="48">
        <v>50.279000000000003</v>
      </c>
      <c r="T23" s="90">
        <v>-18.2</v>
      </c>
      <c r="U23" s="92">
        <v>-1.3</v>
      </c>
      <c r="V23" s="19"/>
      <c r="W23" s="87"/>
      <c r="X23" s="47"/>
      <c r="Y23" s="104"/>
      <c r="Z23" s="108">
        <f t="shared" si="0"/>
        <v>99.999899999999982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94">
        <v>14</v>
      </c>
      <c r="B24" s="87">
        <v>93.466899999999995</v>
      </c>
      <c r="C24" s="87">
        <v>3.8445</v>
      </c>
      <c r="D24" s="87">
        <v>1.2199</v>
      </c>
      <c r="E24" s="87">
        <v>0.19040000000000001</v>
      </c>
      <c r="F24" s="87">
        <v>0.19139999999999999</v>
      </c>
      <c r="G24" s="87">
        <v>2.0999999999999999E-3</v>
      </c>
      <c r="H24" s="87">
        <v>3.9199999999999999E-2</v>
      </c>
      <c r="I24" s="87">
        <v>3.0300000000000001E-2</v>
      </c>
      <c r="J24" s="87">
        <v>2.9700000000000001E-2</v>
      </c>
      <c r="K24" s="87">
        <v>5.7000000000000002E-3</v>
      </c>
      <c r="L24" s="87">
        <v>0.61480000000000001</v>
      </c>
      <c r="M24" s="87">
        <v>0.36509999999999998</v>
      </c>
      <c r="N24" s="87">
        <v>0.72170000000000001</v>
      </c>
      <c r="O24" s="88">
        <v>35.148499999999999</v>
      </c>
      <c r="P24" s="89">
        <v>8395</v>
      </c>
      <c r="Q24" s="94">
        <v>38.924199999999999</v>
      </c>
      <c r="R24" s="89">
        <v>9297</v>
      </c>
      <c r="S24" s="48">
        <v>50.283999999999999</v>
      </c>
      <c r="T24" s="90">
        <v>-18.2</v>
      </c>
      <c r="U24" s="92">
        <v>-1.3</v>
      </c>
      <c r="V24" s="19" t="s">
        <v>69</v>
      </c>
      <c r="W24" s="90">
        <v>1</v>
      </c>
      <c r="X24" s="19"/>
      <c r="Y24" s="105"/>
      <c r="Z24" s="108">
        <f t="shared" si="0"/>
        <v>99.999999999999986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94">
        <v>15</v>
      </c>
      <c r="B25" s="87">
        <v>93.546499999999995</v>
      </c>
      <c r="C25" s="87">
        <v>3.3610000000000002</v>
      </c>
      <c r="D25" s="87">
        <v>1.0259</v>
      </c>
      <c r="E25" s="87">
        <v>0.1426</v>
      </c>
      <c r="F25" s="87">
        <v>0.16550000000000001</v>
      </c>
      <c r="G25" s="87">
        <v>1.5E-3</v>
      </c>
      <c r="H25" s="87">
        <v>3.0700000000000002E-2</v>
      </c>
      <c r="I25" s="87">
        <v>2.4199999999999999E-2</v>
      </c>
      <c r="J25" s="87">
        <v>2.2700000000000001E-2</v>
      </c>
      <c r="K25" s="87">
        <v>8.6E-3</v>
      </c>
      <c r="L25" s="87">
        <v>1.3783000000000001</v>
      </c>
      <c r="M25" s="87">
        <v>0.29249999999999998</v>
      </c>
      <c r="N25" s="87">
        <v>0.7177</v>
      </c>
      <c r="O25" s="88">
        <v>34.606299999999997</v>
      </c>
      <c r="P25" s="89">
        <v>8266</v>
      </c>
      <c r="Q25" s="94">
        <v>38.334499999999998</v>
      </c>
      <c r="R25" s="89">
        <v>9156</v>
      </c>
      <c r="S25" s="94">
        <v>49.660400000000003</v>
      </c>
      <c r="T25" s="90">
        <v>-18.100000000000001</v>
      </c>
      <c r="U25" s="92">
        <v>-1.6</v>
      </c>
      <c r="V25" s="19"/>
      <c r="W25" s="87"/>
      <c r="X25" s="47"/>
      <c r="Y25" s="104"/>
      <c r="Z25" s="108">
        <f t="shared" si="0"/>
        <v>99.999999999999986</v>
      </c>
      <c r="AA25" s="7"/>
      <c r="AB25" s="7"/>
      <c r="AC25" s="7"/>
      <c r="AD25" s="7"/>
      <c r="AE25" s="7"/>
      <c r="AF25" s="7"/>
      <c r="AG25" s="7"/>
      <c r="AH25" s="7"/>
      <c r="AI25" s="7"/>
      <c r="AJ25" s="8"/>
      <c r="AK25" s="7"/>
      <c r="AL25" s="17"/>
      <c r="AM25" s="17"/>
      <c r="AN25" s="9"/>
      <c r="AO25" s="9"/>
      <c r="AP25" s="9"/>
    </row>
    <row r="26" spans="1:42" x14ac:dyDescent="0.25">
      <c r="A26" s="94">
        <v>16</v>
      </c>
      <c r="B26" s="87">
        <v>93.394300000000001</v>
      </c>
      <c r="C26" s="87">
        <v>3.3677999999999999</v>
      </c>
      <c r="D26" s="87">
        <v>1.0126999999999999</v>
      </c>
      <c r="E26" s="87">
        <v>0.13519999999999999</v>
      </c>
      <c r="F26" s="87">
        <v>0.16059999999999999</v>
      </c>
      <c r="G26" s="87">
        <v>1.4E-3</v>
      </c>
      <c r="H26" s="87">
        <v>3.85E-2</v>
      </c>
      <c r="I26" s="87">
        <v>2.2599999999999999E-2</v>
      </c>
      <c r="J26" s="87">
        <v>2.0500000000000001E-2</v>
      </c>
      <c r="K26" s="87">
        <v>8.6E-3</v>
      </c>
      <c r="L26" s="87">
        <v>1.5502</v>
      </c>
      <c r="M26" s="87">
        <v>0.29749999999999999</v>
      </c>
      <c r="N26" s="87">
        <v>0.71809999999999996</v>
      </c>
      <c r="O26" s="88">
        <v>34.525500000000001</v>
      </c>
      <c r="P26" s="89">
        <v>8246</v>
      </c>
      <c r="Q26" s="48">
        <v>38.245699999999999</v>
      </c>
      <c r="R26" s="89">
        <v>9135</v>
      </c>
      <c r="S26" s="48">
        <v>49.530700000000003</v>
      </c>
      <c r="T26" s="90">
        <v>-17.100000000000001</v>
      </c>
      <c r="U26" s="92">
        <v>-1</v>
      </c>
      <c r="V26" s="19"/>
      <c r="W26" s="87"/>
      <c r="X26" s="47"/>
      <c r="Y26" s="104"/>
      <c r="Z26" s="108">
        <f t="shared" si="0"/>
        <v>100.0099</v>
      </c>
      <c r="AA26" s="7"/>
      <c r="AB26" s="7"/>
      <c r="AC26" s="7"/>
      <c r="AD26" s="7"/>
      <c r="AE26" s="7"/>
      <c r="AF26" s="7"/>
      <c r="AG26" s="7"/>
      <c r="AH26" s="7"/>
      <c r="AI26" s="7"/>
      <c r="AJ26" s="8"/>
      <c r="AK26" s="7"/>
      <c r="AL26" s="17"/>
      <c r="AM26" s="17"/>
      <c r="AN26" s="9"/>
      <c r="AO26" s="9"/>
      <c r="AP26" s="9"/>
    </row>
    <row r="27" spans="1:42" x14ac:dyDescent="0.25">
      <c r="A27" s="94">
        <v>17</v>
      </c>
      <c r="B27" s="87">
        <v>93.091300000000004</v>
      </c>
      <c r="C27" s="87">
        <v>3.5815999999999999</v>
      </c>
      <c r="D27" s="87">
        <v>1.0929</v>
      </c>
      <c r="E27" s="87">
        <v>0.15049999999999999</v>
      </c>
      <c r="F27" s="87">
        <v>0.1789</v>
      </c>
      <c r="G27" s="87">
        <v>1.5E-3</v>
      </c>
      <c r="H27" s="87">
        <v>3.27E-2</v>
      </c>
      <c r="I27" s="87">
        <v>2.5700000000000001E-2</v>
      </c>
      <c r="J27" s="87">
        <v>2.3199999999999998E-2</v>
      </c>
      <c r="K27" s="87">
        <v>8.0000000000000002E-3</v>
      </c>
      <c r="L27" s="87">
        <v>1.5394000000000001</v>
      </c>
      <c r="M27" s="87">
        <v>0.27429999999999999</v>
      </c>
      <c r="N27" s="87">
        <v>0.7208</v>
      </c>
      <c r="O27" s="88">
        <v>34.671999999999997</v>
      </c>
      <c r="P27" s="89">
        <v>8281</v>
      </c>
      <c r="Q27" s="48">
        <v>38.402999999999999</v>
      </c>
      <c r="R27" s="89">
        <v>9172</v>
      </c>
      <c r="S27" s="48">
        <v>49.640700000000002</v>
      </c>
      <c r="T27" s="90">
        <v>-17.7</v>
      </c>
      <c r="U27" s="92">
        <v>-1.2</v>
      </c>
      <c r="V27" s="19"/>
      <c r="W27" s="87"/>
      <c r="X27" s="47"/>
      <c r="Y27" s="104"/>
      <c r="Z27" s="108">
        <f t="shared" si="0"/>
        <v>99.999999999999986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5">
      <c r="A28" s="94">
        <v>18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89"/>
      <c r="Q28" s="94"/>
      <c r="R28" s="89"/>
      <c r="S28" s="94"/>
      <c r="T28" s="90"/>
      <c r="U28" s="92"/>
      <c r="V28" s="19"/>
      <c r="W28" s="90"/>
      <c r="X28" s="47"/>
      <c r="Y28" s="104"/>
      <c r="Z28" s="108">
        <f t="shared" si="0"/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94">
        <v>19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89"/>
      <c r="Q29" s="94"/>
      <c r="R29" s="89"/>
      <c r="S29" s="48"/>
      <c r="T29" s="90"/>
      <c r="U29" s="92"/>
      <c r="V29" s="47"/>
      <c r="W29" s="87"/>
      <c r="X29" s="47"/>
      <c r="Y29" s="104"/>
      <c r="Z29" s="108">
        <f t="shared" si="0"/>
        <v>0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94">
        <v>20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95"/>
      <c r="P30" s="96"/>
      <c r="Q30" s="94"/>
      <c r="R30" s="96"/>
      <c r="S30" s="94"/>
      <c r="T30" s="90"/>
      <c r="U30" s="92"/>
      <c r="V30" s="19"/>
      <c r="W30" s="87"/>
      <c r="X30" s="19"/>
      <c r="Y30" s="105"/>
      <c r="Z30" s="108">
        <f t="shared" si="0"/>
        <v>0</v>
      </c>
    </row>
    <row r="31" spans="1:42" x14ac:dyDescent="0.25">
      <c r="A31" s="94">
        <v>21</v>
      </c>
      <c r="B31" s="87">
        <v>93.247699999999995</v>
      </c>
      <c r="C31" s="87">
        <v>3.5141</v>
      </c>
      <c r="D31" s="87">
        <v>1.0869</v>
      </c>
      <c r="E31" s="87">
        <v>0.151</v>
      </c>
      <c r="F31" s="87">
        <v>0.1777</v>
      </c>
      <c r="G31" s="87">
        <v>1.6999999999999999E-3</v>
      </c>
      <c r="H31" s="87">
        <v>3.2899999999999999E-2</v>
      </c>
      <c r="I31" s="87">
        <v>2.6100000000000002E-2</v>
      </c>
      <c r="J31" s="87">
        <v>2.6800000000000001E-2</v>
      </c>
      <c r="K31" s="87">
        <v>7.6E-3</v>
      </c>
      <c r="L31" s="87">
        <v>1.4298</v>
      </c>
      <c r="M31" s="87">
        <v>0.29759999999999998</v>
      </c>
      <c r="N31" s="87">
        <v>0.72019999999999995</v>
      </c>
      <c r="O31" s="88">
        <v>34.685200000000002</v>
      </c>
      <c r="P31" s="89">
        <v>8284</v>
      </c>
      <c r="Q31" s="48">
        <v>38.418300000000002</v>
      </c>
      <c r="R31" s="89">
        <v>9176</v>
      </c>
      <c r="S31" s="48">
        <v>49.682200000000002</v>
      </c>
      <c r="T31" s="90">
        <v>-17</v>
      </c>
      <c r="U31" s="92">
        <v>-1</v>
      </c>
      <c r="V31" s="19"/>
      <c r="W31" s="87"/>
      <c r="X31" s="47"/>
      <c r="Y31" s="104"/>
      <c r="Z31" s="108">
        <f t="shared" si="0"/>
        <v>99.999899999999982</v>
      </c>
    </row>
    <row r="32" spans="1:42" x14ac:dyDescent="0.25">
      <c r="A32" s="94">
        <v>22</v>
      </c>
      <c r="B32" s="87">
        <v>93.322500000000005</v>
      </c>
      <c r="C32" s="87">
        <v>3.4611999999999998</v>
      </c>
      <c r="D32" s="87">
        <v>1.0591999999999999</v>
      </c>
      <c r="E32" s="87">
        <v>0.15</v>
      </c>
      <c r="F32" s="87">
        <v>0.1784</v>
      </c>
      <c r="G32" s="87">
        <v>1.6999999999999999E-3</v>
      </c>
      <c r="H32" s="87">
        <v>3.2300000000000002E-2</v>
      </c>
      <c r="I32" s="87">
        <v>2.5899999999999999E-2</v>
      </c>
      <c r="J32" s="87">
        <v>2.46E-2</v>
      </c>
      <c r="K32" s="87">
        <v>7.7000000000000002E-3</v>
      </c>
      <c r="L32" s="87">
        <v>1.4601999999999999</v>
      </c>
      <c r="M32" s="87">
        <v>0.27629999999999999</v>
      </c>
      <c r="N32" s="87">
        <v>0.71940000000000004</v>
      </c>
      <c r="O32" s="88">
        <v>34.65</v>
      </c>
      <c r="P32" s="89">
        <v>8276</v>
      </c>
      <c r="Q32" s="48">
        <v>38.380400000000002</v>
      </c>
      <c r="R32" s="89">
        <v>9167</v>
      </c>
      <c r="S32" s="48">
        <v>49.661499999999997</v>
      </c>
      <c r="T32" s="90">
        <v>-16.100000000000001</v>
      </c>
      <c r="U32" s="92">
        <v>-0.2</v>
      </c>
      <c r="V32" s="19"/>
      <c r="W32" s="87"/>
      <c r="X32" s="47" t="s">
        <v>69</v>
      </c>
      <c r="Y32" s="104"/>
      <c r="Z32" s="108">
        <f t="shared" si="0"/>
        <v>100.00000000000003</v>
      </c>
    </row>
    <row r="33" spans="1:42" x14ac:dyDescent="0.25">
      <c r="A33" s="94">
        <v>23</v>
      </c>
      <c r="B33" s="87">
        <v>93.390900000000002</v>
      </c>
      <c r="C33" s="87">
        <v>3.3420999999999998</v>
      </c>
      <c r="D33" s="87">
        <v>1.0596000000000001</v>
      </c>
      <c r="E33" s="87">
        <v>0.14849999999999999</v>
      </c>
      <c r="F33" s="87">
        <v>0.18049999999999999</v>
      </c>
      <c r="G33" s="87">
        <v>1.6000000000000001E-3</v>
      </c>
      <c r="H33" s="87">
        <v>3.4000000000000002E-2</v>
      </c>
      <c r="I33" s="87">
        <v>2.75E-2</v>
      </c>
      <c r="J33" s="87">
        <v>2.6200000000000001E-2</v>
      </c>
      <c r="K33" s="87">
        <v>7.6E-3</v>
      </c>
      <c r="L33" s="87">
        <v>1.4873000000000001</v>
      </c>
      <c r="M33" s="87">
        <v>0.29430000000000001</v>
      </c>
      <c r="N33" s="87">
        <v>0.71919999999999995</v>
      </c>
      <c r="O33" s="95">
        <v>34.6098</v>
      </c>
      <c r="P33" s="89">
        <v>8266</v>
      </c>
      <c r="Q33" s="48">
        <v>38.336799999999997</v>
      </c>
      <c r="R33" s="89">
        <v>9157</v>
      </c>
      <c r="S33" s="48">
        <v>49.6126</v>
      </c>
      <c r="T33" s="90">
        <v>-15.9</v>
      </c>
      <c r="U33" s="92">
        <v>-1.3</v>
      </c>
      <c r="V33" s="19"/>
      <c r="W33" s="87"/>
      <c r="X33" s="47"/>
      <c r="Y33" s="104"/>
      <c r="Z33" s="108">
        <f t="shared" si="0"/>
        <v>100.00010000000002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94">
        <v>24</v>
      </c>
      <c r="B34" s="87">
        <v>93.060299999999998</v>
      </c>
      <c r="C34" s="87">
        <v>3.8908999999999998</v>
      </c>
      <c r="D34" s="87">
        <v>1.2184999999999999</v>
      </c>
      <c r="E34" s="87">
        <v>0.18190000000000001</v>
      </c>
      <c r="F34" s="87">
        <v>0.1946</v>
      </c>
      <c r="G34" s="87">
        <v>2E-3</v>
      </c>
      <c r="H34" s="87">
        <v>3.85E-2</v>
      </c>
      <c r="I34" s="87">
        <v>0.03</v>
      </c>
      <c r="J34" s="87">
        <v>2.9100000000000001E-2</v>
      </c>
      <c r="K34" s="87">
        <v>6.6E-3</v>
      </c>
      <c r="L34" s="87">
        <v>0.96589999999999998</v>
      </c>
      <c r="M34" s="87">
        <v>0.38169999999999998</v>
      </c>
      <c r="N34" s="87">
        <v>0.7238</v>
      </c>
      <c r="O34" s="95">
        <v>35.0304</v>
      </c>
      <c r="P34" s="89">
        <v>8367</v>
      </c>
      <c r="Q34" s="48">
        <v>38.792999999999999</v>
      </c>
      <c r="R34" s="89">
        <v>9266</v>
      </c>
      <c r="S34" s="48">
        <v>50.0428</v>
      </c>
      <c r="T34" s="90">
        <v>-11.8</v>
      </c>
      <c r="U34" s="92">
        <v>-1.7</v>
      </c>
      <c r="V34" s="19"/>
      <c r="W34" s="94"/>
      <c r="X34" s="47"/>
      <c r="Y34" s="104"/>
      <c r="Z34" s="108">
        <f t="shared" si="0"/>
        <v>100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94">
        <v>25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95"/>
      <c r="P35" s="96"/>
      <c r="Q35" s="94"/>
      <c r="R35" s="96"/>
      <c r="S35" s="94"/>
      <c r="T35" s="90"/>
      <c r="U35" s="92"/>
      <c r="V35" s="19"/>
      <c r="W35" s="87"/>
      <c r="X35" s="47"/>
      <c r="Y35" s="104"/>
      <c r="Z35" s="108">
        <f t="shared" si="0"/>
        <v>0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94">
        <v>26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95"/>
      <c r="P36" s="96"/>
      <c r="Q36" s="94"/>
      <c r="R36" s="96"/>
      <c r="S36" s="94"/>
      <c r="T36" s="90"/>
      <c r="U36" s="92"/>
      <c r="V36" s="19"/>
      <c r="W36" s="87"/>
      <c r="X36" s="47"/>
      <c r="Y36" s="104"/>
      <c r="Z36" s="108">
        <f t="shared" si="0"/>
        <v>0</v>
      </c>
    </row>
    <row r="37" spans="1:42" x14ac:dyDescent="0.25">
      <c r="A37" s="94">
        <v>27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95"/>
      <c r="P37" s="96"/>
      <c r="Q37" s="94"/>
      <c r="R37" s="96"/>
      <c r="S37" s="94"/>
      <c r="T37" s="90"/>
      <c r="U37" s="92"/>
      <c r="V37" s="19"/>
      <c r="W37" s="87"/>
      <c r="X37" s="47"/>
      <c r="Y37" s="104"/>
      <c r="Z37" s="108">
        <f t="shared" si="0"/>
        <v>0</v>
      </c>
    </row>
    <row r="38" spans="1:42" x14ac:dyDescent="0.25">
      <c r="A38" s="94">
        <v>28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P38" s="96"/>
      <c r="Q38" s="48"/>
      <c r="R38" s="96"/>
      <c r="S38" s="48"/>
      <c r="T38" s="90"/>
      <c r="U38" s="92"/>
      <c r="V38" s="19"/>
      <c r="W38" s="93"/>
      <c r="X38" s="19"/>
      <c r="Y38" s="105"/>
      <c r="Z38" s="108">
        <f t="shared" si="0"/>
        <v>0</v>
      </c>
    </row>
    <row r="39" spans="1:42" x14ac:dyDescent="0.25">
      <c r="A39" s="94">
        <v>29</v>
      </c>
      <c r="B39" s="87">
        <v>93.406199999999998</v>
      </c>
      <c r="C39" s="87">
        <v>3.4207000000000001</v>
      </c>
      <c r="D39" s="87">
        <v>1.0441</v>
      </c>
      <c r="E39" s="87">
        <v>0.154</v>
      </c>
      <c r="F39" s="87">
        <v>0.18340000000000001</v>
      </c>
      <c r="G39" s="87">
        <v>1.8E-3</v>
      </c>
      <c r="H39" s="87">
        <v>3.3500000000000002E-2</v>
      </c>
      <c r="I39" s="87">
        <v>2.69E-2</v>
      </c>
      <c r="J39" s="87">
        <v>2.7199999999999998E-2</v>
      </c>
      <c r="K39" s="87">
        <v>7.1000000000000004E-3</v>
      </c>
      <c r="L39" s="87">
        <v>1.4381999999999999</v>
      </c>
      <c r="M39" s="87">
        <v>0.25700000000000001</v>
      </c>
      <c r="N39" s="87">
        <v>0.71889999999999998</v>
      </c>
      <c r="O39" s="88">
        <v>34.658099999999997</v>
      </c>
      <c r="P39" s="89">
        <v>8278</v>
      </c>
      <c r="Q39" s="94">
        <v>38.389699999999998</v>
      </c>
      <c r="R39" s="89">
        <v>9169</v>
      </c>
      <c r="S39" s="94">
        <v>49.689700000000002</v>
      </c>
      <c r="T39" s="90">
        <v>-12.1</v>
      </c>
      <c r="U39" s="92">
        <v>-1.1000000000000001</v>
      </c>
      <c r="V39" s="19" t="s">
        <v>69</v>
      </c>
      <c r="W39" s="90">
        <v>0.7</v>
      </c>
      <c r="X39" s="47"/>
      <c r="Y39" s="104"/>
      <c r="Z39" s="108">
        <f t="shared" si="0"/>
        <v>100.00009999999999</v>
      </c>
    </row>
    <row r="40" spans="1:42" x14ac:dyDescent="0.25">
      <c r="A40" s="94">
        <v>30</v>
      </c>
      <c r="B40" s="87">
        <v>93.374300000000005</v>
      </c>
      <c r="C40" s="87">
        <v>3.4876999999999998</v>
      </c>
      <c r="D40" s="87">
        <v>1.0713999999999999</v>
      </c>
      <c r="E40" s="87">
        <v>0.1583</v>
      </c>
      <c r="F40" s="87">
        <v>0.1883</v>
      </c>
      <c r="G40" s="87">
        <v>1.9E-3</v>
      </c>
      <c r="H40" s="87">
        <v>3.5299999999999998E-2</v>
      </c>
      <c r="I40" s="87">
        <v>2.8000000000000001E-2</v>
      </c>
      <c r="J40" s="87">
        <v>2.9700000000000001E-2</v>
      </c>
      <c r="K40" s="87">
        <v>6.7999999999999996E-3</v>
      </c>
      <c r="L40" s="87">
        <v>1.3537999999999999</v>
      </c>
      <c r="M40" s="87">
        <v>0.26450000000000001</v>
      </c>
      <c r="N40" s="87">
        <v>0.71960000000000002</v>
      </c>
      <c r="O40" s="88">
        <v>34.729399999999998</v>
      </c>
      <c r="P40" s="89">
        <v>8295</v>
      </c>
      <c r="Q40" s="94">
        <v>38.466999999999999</v>
      </c>
      <c r="R40" s="89">
        <v>9188</v>
      </c>
      <c r="S40" s="48">
        <v>49.765999999999998</v>
      </c>
      <c r="T40" s="90">
        <v>-12</v>
      </c>
      <c r="U40" s="92">
        <v>-1.9</v>
      </c>
      <c r="V40" s="19"/>
      <c r="W40" s="87"/>
      <c r="X40" s="47"/>
      <c r="Y40" s="104"/>
      <c r="Z40" s="108">
        <f t="shared" si="0"/>
        <v>100.00000000000003</v>
      </c>
    </row>
    <row r="41" spans="1:42" hidden="1" x14ac:dyDescent="0.25">
      <c r="A41" s="94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8"/>
      <c r="P41" s="96"/>
      <c r="Q41" s="94"/>
      <c r="R41" s="96"/>
      <c r="S41" s="48"/>
      <c r="T41" s="90"/>
      <c r="U41" s="92"/>
      <c r="V41" s="19"/>
      <c r="W41" s="93"/>
      <c r="X41" s="19"/>
      <c r="Y41" s="105"/>
      <c r="Z41" s="108">
        <f t="shared" si="0"/>
        <v>0</v>
      </c>
    </row>
    <row r="42" spans="1:42" hidden="1" x14ac:dyDescent="0.25">
      <c r="A42" s="94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8"/>
      <c r="P42" s="96"/>
      <c r="Q42" s="48"/>
      <c r="R42" s="96"/>
      <c r="S42" s="48"/>
      <c r="T42" s="90"/>
      <c r="U42" s="92"/>
      <c r="V42" s="19"/>
      <c r="W42" s="93"/>
      <c r="X42" s="19"/>
      <c r="Y42" s="105"/>
      <c r="Z42" s="108">
        <f t="shared" si="0"/>
        <v>0</v>
      </c>
    </row>
    <row r="43" spans="1:42" hidden="1" x14ac:dyDescent="0.25">
      <c r="A43" s="94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  <c r="P43" s="96"/>
      <c r="Q43" s="48"/>
      <c r="R43" s="96"/>
      <c r="S43" s="48"/>
      <c r="T43" s="90"/>
      <c r="U43" s="92"/>
      <c r="V43" s="19"/>
      <c r="W43" s="87"/>
      <c r="X43" s="47"/>
      <c r="Y43" s="104"/>
      <c r="Z43" s="108">
        <f t="shared" si="0"/>
        <v>0</v>
      </c>
    </row>
    <row r="44" spans="1:42" ht="7.5" customHeight="1" x14ac:dyDescent="0.25">
      <c r="A44" s="1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7"/>
      <c r="P44" s="17"/>
      <c r="Q44" s="17"/>
      <c r="R44" s="17"/>
      <c r="S44" s="17"/>
      <c r="T44" s="17"/>
      <c r="U44" s="17"/>
      <c r="V44" s="9"/>
      <c r="W44" s="9"/>
      <c r="X44" s="9"/>
      <c r="Y44" s="9"/>
    </row>
    <row r="45" spans="1:42" x14ac:dyDescent="0.25">
      <c r="A45" s="2" t="s">
        <v>6</v>
      </c>
      <c r="E45" s="10" t="s">
        <v>15</v>
      </c>
      <c r="F45" s="10"/>
      <c r="G45" s="10"/>
      <c r="H45" s="10"/>
      <c r="I45" s="10"/>
      <c r="J45" s="10"/>
      <c r="K45" s="10"/>
      <c r="L45" s="10"/>
      <c r="M45" s="10"/>
      <c r="N45" s="10" t="s">
        <v>16</v>
      </c>
      <c r="O45" s="11"/>
      <c r="P45" s="11"/>
      <c r="Q45" s="11"/>
      <c r="R45" s="11"/>
      <c r="S45" s="11"/>
      <c r="T45" s="11"/>
      <c r="U45" s="11"/>
      <c r="V45" s="10"/>
      <c r="W45" s="10"/>
      <c r="X45" s="10"/>
      <c r="Y45" s="4"/>
    </row>
    <row r="46" spans="1:42" s="3" customFormat="1" ht="12.75" x14ac:dyDescent="0.2">
      <c r="A46" s="12"/>
      <c r="E46" s="13" t="s">
        <v>7</v>
      </c>
      <c r="N46" s="3" t="s">
        <v>10</v>
      </c>
      <c r="O46" s="14"/>
      <c r="P46" s="14"/>
      <c r="Q46" s="15"/>
      <c r="R46" s="15"/>
      <c r="S46" s="15" t="s">
        <v>12</v>
      </c>
      <c r="T46" s="15"/>
      <c r="U46" s="15"/>
      <c r="V46" s="13" t="s">
        <v>11</v>
      </c>
      <c r="W46" s="13"/>
      <c r="Z46" s="109"/>
    </row>
    <row r="47" spans="1:42" x14ac:dyDescent="0.25">
      <c r="A47" s="2" t="s">
        <v>8</v>
      </c>
      <c r="E47" s="10" t="s">
        <v>60</v>
      </c>
      <c r="F47" s="10"/>
      <c r="G47" s="10"/>
      <c r="H47" s="10"/>
      <c r="I47" s="10"/>
      <c r="J47" s="10"/>
      <c r="K47" s="10"/>
      <c r="L47" s="10"/>
      <c r="M47" s="10"/>
      <c r="N47" s="10" t="s">
        <v>61</v>
      </c>
      <c r="O47" s="11"/>
      <c r="P47" s="11"/>
      <c r="Q47" s="16"/>
      <c r="R47" s="16"/>
      <c r="S47" s="16"/>
      <c r="T47" s="16"/>
      <c r="U47" s="16"/>
      <c r="V47" s="6"/>
      <c r="W47" s="6"/>
      <c r="X47" s="10"/>
      <c r="Y47" s="4"/>
    </row>
    <row r="48" spans="1:42" s="3" customFormat="1" ht="12.75" x14ac:dyDescent="0.2">
      <c r="A48" s="12"/>
      <c r="E48" s="13" t="s">
        <v>9</v>
      </c>
      <c r="N48" s="3" t="s">
        <v>10</v>
      </c>
      <c r="O48" s="14"/>
      <c r="P48" s="14"/>
      <c r="Q48" s="15"/>
      <c r="R48" s="15"/>
      <c r="S48" s="15" t="s">
        <v>12</v>
      </c>
      <c r="T48" s="15"/>
      <c r="U48" s="15"/>
      <c r="V48" s="13" t="s">
        <v>11</v>
      </c>
      <c r="W48" s="13"/>
      <c r="Z48" s="109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28" zoomScale="130" zoomScaleNormal="115" zoomScaleSheetLayoutView="130" workbookViewId="0">
      <selection activeCell="M44" sqref="M44"/>
    </sheetView>
  </sheetViews>
  <sheetFormatPr defaultRowHeight="15" x14ac:dyDescent="0.25"/>
  <cols>
    <col min="1" max="1" width="12.42578125" customWidth="1"/>
    <col min="2" max="8" width="9.28515625" customWidth="1"/>
    <col min="9" max="10" width="10.140625" customWidth="1"/>
    <col min="11" max="11" width="9.140625" customWidth="1"/>
    <col min="12" max="13" width="9.5703125" customWidth="1"/>
    <col min="14" max="14" width="10" customWidth="1"/>
    <col min="15" max="15" width="9.140625" style="52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39" customFormat="1" ht="24.75" customHeight="1" x14ac:dyDescent="0.2">
      <c r="A1" s="64" t="s">
        <v>37</v>
      </c>
      <c r="K1" s="40"/>
      <c r="L1" s="40"/>
    </row>
    <row r="2" spans="1:16" x14ac:dyDescent="0.25">
      <c r="C2" s="50"/>
      <c r="E2" s="53" t="s">
        <v>44</v>
      </c>
      <c r="F2" s="53"/>
      <c r="H2" s="50"/>
      <c r="I2" s="65"/>
      <c r="K2" s="50"/>
      <c r="L2" s="50"/>
      <c r="M2" s="50"/>
      <c r="N2" s="50"/>
      <c r="O2"/>
    </row>
    <row r="3" spans="1:16" x14ac:dyDescent="0.25">
      <c r="A3" s="27" t="s">
        <v>1</v>
      </c>
      <c r="B3" s="22"/>
      <c r="C3" s="46" t="s">
        <v>2</v>
      </c>
      <c r="D3" s="28"/>
      <c r="E3" s="26"/>
      <c r="F3" s="26"/>
      <c r="G3" s="23" t="s">
        <v>3</v>
      </c>
      <c r="H3" s="28" t="s">
        <v>14</v>
      </c>
      <c r="I3" s="10"/>
      <c r="K3" s="50"/>
      <c r="L3" s="50"/>
      <c r="M3" s="50"/>
      <c r="N3" s="50"/>
      <c r="O3"/>
    </row>
    <row r="4" spans="1:16" x14ac:dyDescent="0.25">
      <c r="A4" s="27" t="s">
        <v>20</v>
      </c>
      <c r="F4" s="10" t="s">
        <v>67</v>
      </c>
      <c r="G4" s="10"/>
      <c r="H4" s="10"/>
      <c r="I4" s="10"/>
      <c r="J4" s="10"/>
      <c r="K4" s="31"/>
      <c r="L4" s="31"/>
      <c r="M4" s="22"/>
      <c r="N4" s="32"/>
      <c r="O4"/>
    </row>
    <row r="5" spans="1:16" x14ac:dyDescent="0.25">
      <c r="A5" s="44" t="s">
        <v>68</v>
      </c>
      <c r="B5" s="28"/>
      <c r="C5" s="33"/>
      <c r="D5" s="28"/>
      <c r="E5" s="28"/>
      <c r="F5" s="28"/>
      <c r="G5" s="28"/>
      <c r="H5" s="28"/>
      <c r="I5" s="28"/>
      <c r="J5" s="33"/>
      <c r="K5" s="38"/>
      <c r="L5" s="38"/>
      <c r="M5" s="26"/>
      <c r="N5" s="26"/>
      <c r="O5"/>
    </row>
    <row r="6" spans="1:16" x14ac:dyDescent="0.25">
      <c r="A6" s="99" t="s">
        <v>21</v>
      </c>
      <c r="B6" s="26"/>
      <c r="C6" s="70" t="s">
        <v>39</v>
      </c>
      <c r="D6" s="10"/>
      <c r="E6" s="100" t="s">
        <v>64</v>
      </c>
      <c r="F6" s="51"/>
      <c r="J6" s="36"/>
      <c r="K6" s="38"/>
      <c r="L6" s="38"/>
      <c r="M6" s="26"/>
      <c r="N6" s="26"/>
      <c r="O6"/>
    </row>
    <row r="7" spans="1:16" ht="14.2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4"/>
      <c r="L7" s="54"/>
      <c r="M7" s="54"/>
      <c r="N7" s="54"/>
    </row>
    <row r="8" spans="1:16" ht="30" customHeight="1" x14ac:dyDescent="0.25">
      <c r="A8" s="117" t="s">
        <v>4</v>
      </c>
      <c r="B8" s="126" t="s">
        <v>57</v>
      </c>
      <c r="C8" s="127"/>
      <c r="D8" s="127"/>
      <c r="E8" s="127"/>
      <c r="F8" s="127"/>
      <c r="G8" s="127"/>
      <c r="H8" s="127"/>
      <c r="I8" s="120" t="s">
        <v>45</v>
      </c>
      <c r="J8" s="121" t="s">
        <v>58</v>
      </c>
      <c r="K8" s="72"/>
      <c r="L8" s="72"/>
      <c r="M8" s="73"/>
      <c r="N8" s="57"/>
      <c r="O8" s="73"/>
      <c r="P8" s="73"/>
    </row>
    <row r="9" spans="1:16" ht="45" customHeight="1" x14ac:dyDescent="0.25">
      <c r="A9" s="118"/>
      <c r="B9" s="124" t="s">
        <v>51</v>
      </c>
      <c r="C9" s="128" t="s">
        <v>49</v>
      </c>
      <c r="D9" s="128" t="s">
        <v>52</v>
      </c>
      <c r="E9" s="128" t="s">
        <v>54</v>
      </c>
      <c r="F9" s="117" t="s">
        <v>66</v>
      </c>
      <c r="G9" s="128" t="s">
        <v>50</v>
      </c>
      <c r="H9" s="124" t="s">
        <v>53</v>
      </c>
      <c r="I9" s="120"/>
      <c r="J9" s="122"/>
      <c r="K9" s="71"/>
      <c r="L9" s="71"/>
      <c r="M9" s="73"/>
      <c r="N9" s="57"/>
      <c r="O9" s="73"/>
      <c r="P9" s="73"/>
    </row>
    <row r="10" spans="1:16" ht="45" customHeight="1" x14ac:dyDescent="0.25">
      <c r="A10" s="119"/>
      <c r="B10" s="124"/>
      <c r="C10" s="128"/>
      <c r="D10" s="128"/>
      <c r="E10" s="128"/>
      <c r="F10" s="129"/>
      <c r="G10" s="128"/>
      <c r="H10" s="124"/>
      <c r="I10" s="120"/>
      <c r="J10" s="123"/>
      <c r="K10" s="71"/>
      <c r="L10" s="71"/>
      <c r="M10" s="73"/>
      <c r="N10" s="57"/>
      <c r="O10" s="73"/>
      <c r="P10" s="73"/>
    </row>
    <row r="11" spans="1:16" ht="15" customHeight="1" x14ac:dyDescent="0.25">
      <c r="A11" s="66">
        <f>'Паспорт ФХП'!A11</f>
        <v>1</v>
      </c>
      <c r="B11" s="83">
        <v>1000000</v>
      </c>
      <c r="C11" s="83">
        <v>1000000</v>
      </c>
      <c r="D11" s="83">
        <v>1000000</v>
      </c>
      <c r="E11" s="83">
        <v>1000000</v>
      </c>
      <c r="F11" s="83">
        <v>1000000</v>
      </c>
      <c r="G11" s="83">
        <v>1000000</v>
      </c>
      <c r="H11" s="83">
        <v>1000000</v>
      </c>
      <c r="I11" s="84">
        <f t="shared" ref="I11:I39" si="0">SUM(B11:H11)</f>
        <v>7000000</v>
      </c>
      <c r="J11" s="82">
        <f>IF('Паспорт ФХП'!O11&gt;0,'Паспорт ФХП'!O11,J10)</f>
        <v>34.607300000000002</v>
      </c>
      <c r="K11" s="68"/>
      <c r="L11" s="101">
        <f>'Паспорт ФХП'!O11</f>
        <v>34.607300000000002</v>
      </c>
      <c r="N11" s="58"/>
    </row>
    <row r="12" spans="1:16" ht="15" customHeight="1" x14ac:dyDescent="0.25">
      <c r="A12" s="66">
        <f>'Паспорт ФХП'!A12</f>
        <v>2</v>
      </c>
      <c r="B12" s="83">
        <v>1000000</v>
      </c>
      <c r="C12" s="83">
        <v>1000000</v>
      </c>
      <c r="D12" s="83">
        <v>1000000</v>
      </c>
      <c r="E12" s="83">
        <v>1000000</v>
      </c>
      <c r="F12" s="83">
        <v>1000000</v>
      </c>
      <c r="G12" s="83">
        <v>1000000</v>
      </c>
      <c r="H12" s="83">
        <v>1000000</v>
      </c>
      <c r="I12" s="84">
        <f t="shared" si="0"/>
        <v>7000000</v>
      </c>
      <c r="J12" s="82">
        <f>IF('Паспорт ФХП'!O12&gt;0,'Паспорт ФХП'!O12,J11)</f>
        <v>34.604900000000001</v>
      </c>
      <c r="K12" s="68"/>
      <c r="L12" s="101">
        <f>'Паспорт ФХП'!O12</f>
        <v>34.604900000000001</v>
      </c>
      <c r="N12" s="58"/>
    </row>
    <row r="13" spans="1:16" ht="15" customHeight="1" x14ac:dyDescent="0.25">
      <c r="A13" s="66">
        <f>'Паспорт ФХП'!A13</f>
        <v>3</v>
      </c>
      <c r="B13" s="83">
        <v>1000000</v>
      </c>
      <c r="C13" s="83">
        <v>1000000</v>
      </c>
      <c r="D13" s="83">
        <v>1000000</v>
      </c>
      <c r="E13" s="83">
        <v>1000000</v>
      </c>
      <c r="F13" s="83">
        <v>1000000</v>
      </c>
      <c r="G13" s="83">
        <v>1000000</v>
      </c>
      <c r="H13" s="83">
        <v>1000000</v>
      </c>
      <c r="I13" s="84">
        <f t="shared" si="0"/>
        <v>7000000</v>
      </c>
      <c r="J13" s="82">
        <f>IF('Паспорт ФХП'!O13&gt;0,'Паспорт ФХП'!O13,J12)</f>
        <v>35.206299999999999</v>
      </c>
      <c r="K13" s="68"/>
      <c r="L13" s="101">
        <f>'Паспорт ФХП'!O13</f>
        <v>35.206299999999999</v>
      </c>
      <c r="N13" s="58"/>
    </row>
    <row r="14" spans="1:16" ht="15" customHeight="1" x14ac:dyDescent="0.25">
      <c r="A14" s="66">
        <f>'Паспорт ФХП'!A14</f>
        <v>4</v>
      </c>
      <c r="B14" s="83">
        <v>1000000</v>
      </c>
      <c r="C14" s="83">
        <v>1000000</v>
      </c>
      <c r="D14" s="83">
        <v>1000000</v>
      </c>
      <c r="E14" s="83">
        <v>1000000</v>
      </c>
      <c r="F14" s="83">
        <v>1000000</v>
      </c>
      <c r="G14" s="83">
        <v>1000000</v>
      </c>
      <c r="H14" s="83">
        <v>1000000</v>
      </c>
      <c r="I14" s="84">
        <f t="shared" si="0"/>
        <v>7000000</v>
      </c>
      <c r="J14" s="82">
        <f>IF('Паспорт ФХП'!O14&gt;0,'Паспорт ФХП'!O14,J13)</f>
        <v>35.206299999999999</v>
      </c>
      <c r="K14" s="68"/>
      <c r="L14" s="101">
        <f>'Паспорт ФХП'!O14</f>
        <v>0</v>
      </c>
      <c r="N14" s="58"/>
    </row>
    <row r="15" spans="1:16" ht="15" customHeight="1" x14ac:dyDescent="0.25">
      <c r="A15" s="66">
        <f>'Паспорт ФХП'!A15</f>
        <v>5</v>
      </c>
      <c r="B15" s="83">
        <v>1000000</v>
      </c>
      <c r="C15" s="83">
        <v>1000000</v>
      </c>
      <c r="D15" s="83">
        <v>1000000</v>
      </c>
      <c r="E15" s="83">
        <v>1000000</v>
      </c>
      <c r="F15" s="83">
        <v>1000000</v>
      </c>
      <c r="G15" s="83">
        <v>1000000</v>
      </c>
      <c r="H15" s="83">
        <v>1000000</v>
      </c>
      <c r="I15" s="84">
        <f t="shared" si="0"/>
        <v>7000000</v>
      </c>
      <c r="J15" s="82">
        <f>IF('Паспорт ФХП'!O15&gt;0,'Паспорт ФХП'!O15,J14)</f>
        <v>35.206299999999999</v>
      </c>
      <c r="K15" s="68"/>
      <c r="L15" s="101">
        <f>'Паспорт ФХП'!O15</f>
        <v>0</v>
      </c>
      <c r="N15" s="58"/>
    </row>
    <row r="16" spans="1:16" ht="15" customHeight="1" x14ac:dyDescent="0.25">
      <c r="A16" s="66">
        <f>'Паспорт ФХП'!A16</f>
        <v>6</v>
      </c>
      <c r="B16" s="83">
        <v>1000000</v>
      </c>
      <c r="C16" s="83">
        <v>1000000</v>
      </c>
      <c r="D16" s="83">
        <v>1000000</v>
      </c>
      <c r="E16" s="83">
        <v>1000000</v>
      </c>
      <c r="F16" s="83">
        <v>1000000</v>
      </c>
      <c r="G16" s="83">
        <v>1000000</v>
      </c>
      <c r="H16" s="83">
        <v>1000000</v>
      </c>
      <c r="I16" s="84">
        <f t="shared" si="0"/>
        <v>7000000</v>
      </c>
      <c r="J16" s="82">
        <f>IF('Паспорт ФХП'!O16&gt;0,'Паспорт ФХП'!O16,J15)</f>
        <v>35.066899999999997</v>
      </c>
      <c r="K16" s="68"/>
      <c r="L16" s="101">
        <f>'Паспорт ФХП'!O16</f>
        <v>35.066899999999997</v>
      </c>
      <c r="N16" s="58"/>
    </row>
    <row r="17" spans="1:15" ht="15" customHeight="1" x14ac:dyDescent="0.25">
      <c r="A17" s="66">
        <f>'Паспорт ФХП'!A17</f>
        <v>7</v>
      </c>
      <c r="B17" s="83">
        <v>1000000</v>
      </c>
      <c r="C17" s="83">
        <v>1000000</v>
      </c>
      <c r="D17" s="83">
        <v>1000000</v>
      </c>
      <c r="E17" s="83">
        <v>1000000</v>
      </c>
      <c r="F17" s="83">
        <v>1000000</v>
      </c>
      <c r="G17" s="83">
        <v>1000000</v>
      </c>
      <c r="H17" s="83">
        <v>1000000</v>
      </c>
      <c r="I17" s="84">
        <f t="shared" si="0"/>
        <v>7000000</v>
      </c>
      <c r="J17" s="82">
        <f>IF('Паспорт ФХП'!O17&gt;0,'Паспорт ФХП'!O17,J16)</f>
        <v>35.174500000000002</v>
      </c>
      <c r="K17" s="68"/>
      <c r="L17" s="101">
        <f>'Паспорт ФХП'!O17</f>
        <v>35.174500000000002</v>
      </c>
      <c r="N17" s="58"/>
    </row>
    <row r="18" spans="1:15" ht="15" customHeight="1" x14ac:dyDescent="0.25">
      <c r="A18" s="66">
        <f>'Паспорт ФХП'!A18</f>
        <v>8</v>
      </c>
      <c r="B18" s="83">
        <v>1000000</v>
      </c>
      <c r="C18" s="83">
        <v>1000000</v>
      </c>
      <c r="D18" s="83">
        <v>1000000</v>
      </c>
      <c r="E18" s="83">
        <v>1000000</v>
      </c>
      <c r="F18" s="83">
        <v>1000000</v>
      </c>
      <c r="G18" s="83">
        <v>1000000</v>
      </c>
      <c r="H18" s="83">
        <v>1000000</v>
      </c>
      <c r="I18" s="84">
        <f t="shared" si="0"/>
        <v>7000000</v>
      </c>
      <c r="J18" s="82">
        <f>IF('Паспорт ФХП'!O18&gt;0,'Паспорт ФХП'!O18,J17)</f>
        <v>35.022599999999997</v>
      </c>
      <c r="K18" s="68"/>
      <c r="L18" s="101">
        <f>'Паспорт ФХП'!O18</f>
        <v>35.022599999999997</v>
      </c>
      <c r="N18" s="58"/>
    </row>
    <row r="19" spans="1:15" ht="15" customHeight="1" x14ac:dyDescent="0.25">
      <c r="A19" s="66">
        <f>'Паспорт ФХП'!A19</f>
        <v>9</v>
      </c>
      <c r="B19" s="83">
        <v>1000000</v>
      </c>
      <c r="C19" s="83">
        <v>1000000</v>
      </c>
      <c r="D19" s="83">
        <v>1000000</v>
      </c>
      <c r="E19" s="83">
        <v>1000000</v>
      </c>
      <c r="F19" s="83">
        <v>1000000</v>
      </c>
      <c r="G19" s="83">
        <v>1000000</v>
      </c>
      <c r="H19" s="83">
        <v>1000000</v>
      </c>
      <c r="I19" s="84">
        <f t="shared" si="0"/>
        <v>7000000</v>
      </c>
      <c r="J19" s="82">
        <f>IF('Паспорт ФХП'!O19&gt;0,'Паспорт ФХП'!O19,J18)</f>
        <v>35.113399999999999</v>
      </c>
      <c r="K19" s="68"/>
      <c r="L19" s="101">
        <f>'Паспорт ФХП'!O19</f>
        <v>35.113399999999999</v>
      </c>
      <c r="N19" s="58"/>
      <c r="O19" s="59"/>
    </row>
    <row r="20" spans="1:15" ht="15" customHeight="1" x14ac:dyDescent="0.25">
      <c r="A20" s="66">
        <f>'Паспорт ФХП'!A20</f>
        <v>10</v>
      </c>
      <c r="B20" s="83">
        <v>1000000</v>
      </c>
      <c r="C20" s="83">
        <v>1000000</v>
      </c>
      <c r="D20" s="83">
        <v>1000000</v>
      </c>
      <c r="E20" s="83">
        <v>1000000</v>
      </c>
      <c r="F20" s="83">
        <v>1000000</v>
      </c>
      <c r="G20" s="83">
        <v>1000000</v>
      </c>
      <c r="H20" s="83">
        <v>1000000</v>
      </c>
      <c r="I20" s="84">
        <f t="shared" si="0"/>
        <v>7000000</v>
      </c>
      <c r="J20" s="82">
        <f>IF('Паспорт ФХП'!O20&gt;0,'Паспорт ФХП'!O20,J19)</f>
        <v>35.208399999999997</v>
      </c>
      <c r="K20" s="68"/>
      <c r="L20" s="101">
        <f>'Паспорт ФХП'!O20</f>
        <v>35.208399999999997</v>
      </c>
      <c r="N20" s="58"/>
      <c r="O20" s="59"/>
    </row>
    <row r="21" spans="1:15" ht="15" customHeight="1" x14ac:dyDescent="0.25">
      <c r="A21" s="66">
        <f>'Паспорт ФХП'!A21</f>
        <v>11</v>
      </c>
      <c r="B21" s="83">
        <v>1000000</v>
      </c>
      <c r="C21" s="83">
        <v>1000000</v>
      </c>
      <c r="D21" s="83">
        <v>1000000</v>
      </c>
      <c r="E21" s="83">
        <v>1000000</v>
      </c>
      <c r="F21" s="83">
        <v>1000000</v>
      </c>
      <c r="G21" s="83">
        <v>1000000</v>
      </c>
      <c r="H21" s="83">
        <v>1000000</v>
      </c>
      <c r="I21" s="84">
        <f t="shared" si="0"/>
        <v>7000000</v>
      </c>
      <c r="J21" s="82">
        <f>IF('Паспорт ФХП'!O21&gt;0,'Паспорт ФХП'!O21,J20)</f>
        <v>35.208399999999997</v>
      </c>
      <c r="K21" s="68"/>
      <c r="L21" s="101">
        <f>'Паспорт ФХП'!O21</f>
        <v>0</v>
      </c>
      <c r="N21" s="58"/>
      <c r="O21" s="59"/>
    </row>
    <row r="22" spans="1:15" ht="15" customHeight="1" x14ac:dyDescent="0.25">
      <c r="A22" s="66">
        <f>'Паспорт ФХП'!A22</f>
        <v>12</v>
      </c>
      <c r="B22" s="83">
        <v>1000000</v>
      </c>
      <c r="C22" s="83">
        <v>1000000</v>
      </c>
      <c r="D22" s="83">
        <v>1000000</v>
      </c>
      <c r="E22" s="83">
        <v>1000000</v>
      </c>
      <c r="F22" s="83">
        <v>1000000</v>
      </c>
      <c r="G22" s="83">
        <v>1000000</v>
      </c>
      <c r="H22" s="83">
        <v>1000000</v>
      </c>
      <c r="I22" s="84">
        <f t="shared" si="0"/>
        <v>7000000</v>
      </c>
      <c r="J22" s="82">
        <f>IF('Паспорт ФХП'!O22&gt;0,'Паспорт ФХП'!O22,J21)</f>
        <v>35.208399999999997</v>
      </c>
      <c r="K22" s="68"/>
      <c r="L22" s="101">
        <f>'Паспорт ФХП'!O22</f>
        <v>0</v>
      </c>
      <c r="N22" s="58"/>
      <c r="O22" s="59"/>
    </row>
    <row r="23" spans="1:15" ht="15" customHeight="1" x14ac:dyDescent="0.25">
      <c r="A23" s="66">
        <f>'Паспорт ФХП'!A23</f>
        <v>13</v>
      </c>
      <c r="B23" s="83">
        <v>1000000</v>
      </c>
      <c r="C23" s="83">
        <v>1000000</v>
      </c>
      <c r="D23" s="83">
        <v>1000000</v>
      </c>
      <c r="E23" s="83">
        <v>1000000</v>
      </c>
      <c r="F23" s="83">
        <v>1000000</v>
      </c>
      <c r="G23" s="83">
        <v>1000000</v>
      </c>
      <c r="H23" s="83">
        <v>1000000</v>
      </c>
      <c r="I23" s="84">
        <f t="shared" si="0"/>
        <v>7000000</v>
      </c>
      <c r="J23" s="82">
        <f>IF('Паспорт ФХП'!O23&gt;0,'Паспорт ФХП'!O23,J22)</f>
        <v>35.211399999999998</v>
      </c>
      <c r="K23" s="68"/>
      <c r="L23" s="101">
        <f>'Паспорт ФХП'!O23</f>
        <v>35.211399999999998</v>
      </c>
      <c r="N23" s="58"/>
      <c r="O23" s="59"/>
    </row>
    <row r="24" spans="1:15" ht="15" customHeight="1" x14ac:dyDescent="0.25">
      <c r="A24" s="66">
        <f>'Паспорт ФХП'!A24</f>
        <v>14</v>
      </c>
      <c r="B24" s="83">
        <v>1000000</v>
      </c>
      <c r="C24" s="83">
        <v>1000000</v>
      </c>
      <c r="D24" s="83">
        <v>1000000</v>
      </c>
      <c r="E24" s="83">
        <v>1000000</v>
      </c>
      <c r="F24" s="83">
        <v>1000000</v>
      </c>
      <c r="G24" s="83">
        <v>1000000</v>
      </c>
      <c r="H24" s="83">
        <v>1000000</v>
      </c>
      <c r="I24" s="84">
        <f t="shared" si="0"/>
        <v>7000000</v>
      </c>
      <c r="J24" s="82">
        <f>IF('Паспорт ФХП'!O24&gt;0,'Паспорт ФХП'!O24,J23)</f>
        <v>35.148499999999999</v>
      </c>
      <c r="K24" s="68"/>
      <c r="L24" s="101">
        <f>'Паспорт ФХП'!O24</f>
        <v>35.148499999999999</v>
      </c>
      <c r="N24" s="58"/>
      <c r="O24" s="59"/>
    </row>
    <row r="25" spans="1:15" ht="15" customHeight="1" x14ac:dyDescent="0.25">
      <c r="A25" s="66">
        <f>'Паспорт ФХП'!A25</f>
        <v>15</v>
      </c>
      <c r="B25" s="83">
        <v>1000000</v>
      </c>
      <c r="C25" s="83">
        <v>1000000</v>
      </c>
      <c r="D25" s="83">
        <v>1000000</v>
      </c>
      <c r="E25" s="83">
        <v>1000000</v>
      </c>
      <c r="F25" s="83">
        <v>1000000</v>
      </c>
      <c r="G25" s="83">
        <v>1000000</v>
      </c>
      <c r="H25" s="83">
        <v>1000000</v>
      </c>
      <c r="I25" s="84">
        <f t="shared" si="0"/>
        <v>7000000</v>
      </c>
      <c r="J25" s="82">
        <f>IF('Паспорт ФХП'!O25&gt;0,'Паспорт ФХП'!O25,J24)</f>
        <v>34.606299999999997</v>
      </c>
      <c r="K25" s="68"/>
      <c r="L25" s="101">
        <f>'Паспорт ФХП'!O25</f>
        <v>34.606299999999997</v>
      </c>
      <c r="N25" s="58"/>
      <c r="O25" s="59"/>
    </row>
    <row r="26" spans="1:15" ht="15" customHeight="1" x14ac:dyDescent="0.25">
      <c r="A26" s="67">
        <f>'Паспорт ФХП'!A26</f>
        <v>16</v>
      </c>
      <c r="B26" s="83">
        <v>1000000</v>
      </c>
      <c r="C26" s="83">
        <v>1000000</v>
      </c>
      <c r="D26" s="83">
        <v>1000000</v>
      </c>
      <c r="E26" s="83">
        <v>1000000</v>
      </c>
      <c r="F26" s="83">
        <v>1000000</v>
      </c>
      <c r="G26" s="83">
        <v>1000000</v>
      </c>
      <c r="H26" s="83">
        <v>1000000</v>
      </c>
      <c r="I26" s="84">
        <f t="shared" si="0"/>
        <v>7000000</v>
      </c>
      <c r="J26" s="82">
        <f>IF('Паспорт ФХП'!O26&gt;0,'Паспорт ФХП'!O26,J25)</f>
        <v>34.525500000000001</v>
      </c>
      <c r="K26" s="68"/>
      <c r="L26" s="101">
        <f>'Паспорт ФХП'!O26</f>
        <v>34.525500000000001</v>
      </c>
      <c r="N26" s="58"/>
      <c r="O26" s="59"/>
    </row>
    <row r="27" spans="1:15" ht="15" customHeight="1" x14ac:dyDescent="0.25">
      <c r="A27" s="67">
        <f>'Паспорт ФХП'!A27</f>
        <v>17</v>
      </c>
      <c r="B27" s="83">
        <v>1000000</v>
      </c>
      <c r="C27" s="83">
        <v>1000000</v>
      </c>
      <c r="D27" s="83">
        <v>1000000</v>
      </c>
      <c r="E27" s="83">
        <v>1000000</v>
      </c>
      <c r="F27" s="83">
        <v>1000000</v>
      </c>
      <c r="G27" s="83">
        <v>1000000</v>
      </c>
      <c r="H27" s="83">
        <v>1000000</v>
      </c>
      <c r="I27" s="84">
        <f t="shared" si="0"/>
        <v>7000000</v>
      </c>
      <c r="J27" s="82">
        <f>IF('Паспорт ФХП'!O27&gt;0,'Паспорт ФХП'!O27,J26)</f>
        <v>34.671999999999997</v>
      </c>
      <c r="K27" s="68"/>
      <c r="L27" s="101">
        <f>'Паспорт ФХП'!O27</f>
        <v>34.671999999999997</v>
      </c>
      <c r="N27" s="58"/>
      <c r="O27" s="59"/>
    </row>
    <row r="28" spans="1:15" ht="15" customHeight="1" x14ac:dyDescent="0.25">
      <c r="A28" s="67">
        <f>'Паспорт ФХП'!A28</f>
        <v>18</v>
      </c>
      <c r="B28" s="83">
        <v>1000000</v>
      </c>
      <c r="C28" s="83">
        <v>1000000</v>
      </c>
      <c r="D28" s="83">
        <v>1000000</v>
      </c>
      <c r="E28" s="83">
        <v>1000000</v>
      </c>
      <c r="F28" s="83">
        <v>1000000</v>
      </c>
      <c r="G28" s="83">
        <v>1000000</v>
      </c>
      <c r="H28" s="83">
        <v>1000000</v>
      </c>
      <c r="I28" s="84">
        <f t="shared" si="0"/>
        <v>7000000</v>
      </c>
      <c r="J28" s="82">
        <f>IF('Паспорт ФХП'!O28&gt;0,'Паспорт ФХП'!O28,J27)</f>
        <v>34.671999999999997</v>
      </c>
      <c r="K28" s="68"/>
      <c r="L28" s="101">
        <f>'Паспорт ФХП'!O28</f>
        <v>0</v>
      </c>
      <c r="N28" s="58"/>
      <c r="O28" s="59"/>
    </row>
    <row r="29" spans="1:15" ht="15" customHeight="1" x14ac:dyDescent="0.25">
      <c r="A29" s="67">
        <f>'Паспорт ФХП'!A29</f>
        <v>19</v>
      </c>
      <c r="B29" s="83">
        <v>1000000</v>
      </c>
      <c r="C29" s="83">
        <v>1000000</v>
      </c>
      <c r="D29" s="83">
        <v>1000000</v>
      </c>
      <c r="E29" s="83">
        <v>1000000</v>
      </c>
      <c r="F29" s="83">
        <v>1000000</v>
      </c>
      <c r="G29" s="83">
        <v>1000000</v>
      </c>
      <c r="H29" s="83">
        <v>1000000</v>
      </c>
      <c r="I29" s="84">
        <f t="shared" si="0"/>
        <v>7000000</v>
      </c>
      <c r="J29" s="82">
        <f>IF('Паспорт ФХП'!O29&gt;0,'Паспорт ФХП'!O29,J28)</f>
        <v>34.671999999999997</v>
      </c>
      <c r="K29" s="68"/>
      <c r="L29" s="101">
        <f>'Паспорт ФХП'!O29</f>
        <v>0</v>
      </c>
      <c r="N29" s="58"/>
      <c r="O29" s="59"/>
    </row>
    <row r="30" spans="1:15" ht="15" customHeight="1" x14ac:dyDescent="0.25">
      <c r="A30" s="67">
        <f>'Паспорт ФХП'!A30</f>
        <v>20</v>
      </c>
      <c r="B30" s="83">
        <v>1000000</v>
      </c>
      <c r="C30" s="83">
        <v>1000000</v>
      </c>
      <c r="D30" s="83">
        <v>1000000</v>
      </c>
      <c r="E30" s="83">
        <v>1000000</v>
      </c>
      <c r="F30" s="83">
        <v>1000000</v>
      </c>
      <c r="G30" s="83">
        <v>1000000</v>
      </c>
      <c r="H30" s="83">
        <v>1000000</v>
      </c>
      <c r="I30" s="84">
        <f t="shared" si="0"/>
        <v>7000000</v>
      </c>
      <c r="J30" s="82">
        <f>IF('Паспорт ФХП'!O30&gt;0,'Паспорт ФХП'!O30,J29)</f>
        <v>34.671999999999997</v>
      </c>
      <c r="K30" s="68"/>
      <c r="L30" s="101">
        <f>'Паспорт ФХП'!O30</f>
        <v>0</v>
      </c>
      <c r="N30" s="58"/>
      <c r="O30" s="59"/>
    </row>
    <row r="31" spans="1:15" ht="15" customHeight="1" x14ac:dyDescent="0.25">
      <c r="A31" s="67">
        <f>'Паспорт ФХП'!A31</f>
        <v>21</v>
      </c>
      <c r="B31" s="83">
        <v>1000000</v>
      </c>
      <c r="C31" s="83">
        <v>1000000</v>
      </c>
      <c r="D31" s="83">
        <v>1000000</v>
      </c>
      <c r="E31" s="83">
        <v>1000000</v>
      </c>
      <c r="F31" s="83">
        <v>1000000</v>
      </c>
      <c r="G31" s="83">
        <v>1000000</v>
      </c>
      <c r="H31" s="83">
        <v>1000000</v>
      </c>
      <c r="I31" s="84">
        <f t="shared" si="0"/>
        <v>7000000</v>
      </c>
      <c r="J31" s="82">
        <f>IF('Паспорт ФХП'!O31&gt;0,'Паспорт ФХП'!O31,J30)</f>
        <v>34.685200000000002</v>
      </c>
      <c r="K31" s="68"/>
      <c r="L31" s="101">
        <f>'Паспорт ФХП'!O31</f>
        <v>34.685200000000002</v>
      </c>
      <c r="N31" s="58"/>
      <c r="O31" s="59"/>
    </row>
    <row r="32" spans="1:15" ht="15" customHeight="1" x14ac:dyDescent="0.25">
      <c r="A32" s="67">
        <f>'Паспорт ФХП'!A32</f>
        <v>22</v>
      </c>
      <c r="B32" s="83">
        <v>1000000</v>
      </c>
      <c r="C32" s="83">
        <v>1000000</v>
      </c>
      <c r="D32" s="83">
        <v>1000000</v>
      </c>
      <c r="E32" s="83">
        <v>1000000</v>
      </c>
      <c r="F32" s="83">
        <v>1000000</v>
      </c>
      <c r="G32" s="83">
        <v>1000000</v>
      </c>
      <c r="H32" s="83">
        <v>1000000</v>
      </c>
      <c r="I32" s="84">
        <f t="shared" si="0"/>
        <v>7000000</v>
      </c>
      <c r="J32" s="82">
        <f>IF('Паспорт ФХП'!O32&gt;0,'Паспорт ФХП'!O32,J31)</f>
        <v>34.65</v>
      </c>
      <c r="K32" s="68"/>
      <c r="L32" s="101">
        <f>'Паспорт ФХП'!O32</f>
        <v>34.65</v>
      </c>
      <c r="N32" s="58"/>
      <c r="O32" s="59"/>
    </row>
    <row r="33" spans="1:16" ht="15" customHeight="1" x14ac:dyDescent="0.25">
      <c r="A33" s="67">
        <f>'Паспорт ФХП'!A33</f>
        <v>23</v>
      </c>
      <c r="B33" s="83">
        <v>1000000</v>
      </c>
      <c r="C33" s="83">
        <v>1000000</v>
      </c>
      <c r="D33" s="83">
        <v>1000000</v>
      </c>
      <c r="E33" s="83">
        <v>1000000</v>
      </c>
      <c r="F33" s="83">
        <v>1000000</v>
      </c>
      <c r="G33" s="83">
        <v>1000000</v>
      </c>
      <c r="H33" s="83">
        <v>1000000</v>
      </c>
      <c r="I33" s="84">
        <f t="shared" si="0"/>
        <v>7000000</v>
      </c>
      <c r="J33" s="82">
        <f>IF('Паспорт ФХП'!O33&gt;0,'Паспорт ФХП'!O33,J32)</f>
        <v>34.6098</v>
      </c>
      <c r="K33" s="68"/>
      <c r="L33" s="101">
        <f>'Паспорт ФХП'!O33</f>
        <v>34.6098</v>
      </c>
      <c r="N33" s="58"/>
      <c r="O33" s="59"/>
    </row>
    <row r="34" spans="1:16" ht="15" customHeight="1" x14ac:dyDescent="0.25">
      <c r="A34" s="67">
        <f>'Паспорт ФХП'!A34</f>
        <v>24</v>
      </c>
      <c r="B34" s="83">
        <v>1000000</v>
      </c>
      <c r="C34" s="83">
        <v>1000000</v>
      </c>
      <c r="D34" s="83">
        <v>1000000</v>
      </c>
      <c r="E34" s="83">
        <v>1000000</v>
      </c>
      <c r="F34" s="83">
        <v>1000000</v>
      </c>
      <c r="G34" s="83">
        <v>1000000</v>
      </c>
      <c r="H34" s="83">
        <v>1000000</v>
      </c>
      <c r="I34" s="84">
        <f t="shared" si="0"/>
        <v>7000000</v>
      </c>
      <c r="J34" s="82">
        <f>IF('Паспорт ФХП'!O34&gt;0,'Паспорт ФХП'!O34,J33)</f>
        <v>35.0304</v>
      </c>
      <c r="K34" s="68"/>
      <c r="L34" s="101">
        <f>'Паспорт ФХП'!O34</f>
        <v>35.0304</v>
      </c>
      <c r="N34" s="58"/>
      <c r="O34" s="59"/>
    </row>
    <row r="35" spans="1:16" ht="15" customHeight="1" x14ac:dyDescent="0.25">
      <c r="A35" s="67">
        <f>'Паспорт ФХП'!A35</f>
        <v>25</v>
      </c>
      <c r="B35" s="83">
        <v>1000000</v>
      </c>
      <c r="C35" s="83">
        <v>1000000</v>
      </c>
      <c r="D35" s="83">
        <v>1000000</v>
      </c>
      <c r="E35" s="83">
        <v>1000000</v>
      </c>
      <c r="F35" s="83">
        <v>1000000</v>
      </c>
      <c r="G35" s="83">
        <v>1000000</v>
      </c>
      <c r="H35" s="83">
        <v>1000000</v>
      </c>
      <c r="I35" s="84">
        <f t="shared" si="0"/>
        <v>7000000</v>
      </c>
      <c r="J35" s="82">
        <f>IF('Паспорт ФХП'!O35&gt;0,'Паспорт ФХП'!O35,J34)</f>
        <v>35.0304</v>
      </c>
      <c r="K35" s="68"/>
      <c r="L35" s="101">
        <f>'Паспорт ФХП'!O35</f>
        <v>0</v>
      </c>
      <c r="N35" s="58"/>
      <c r="O35" s="59"/>
    </row>
    <row r="36" spans="1:16" ht="15" customHeight="1" x14ac:dyDescent="0.25">
      <c r="A36" s="67">
        <f>'Паспорт ФХП'!A36</f>
        <v>26</v>
      </c>
      <c r="B36" s="83">
        <v>1000000</v>
      </c>
      <c r="C36" s="83">
        <v>1000000</v>
      </c>
      <c r="D36" s="83">
        <v>1000000</v>
      </c>
      <c r="E36" s="83">
        <v>1000000</v>
      </c>
      <c r="F36" s="83">
        <v>1000000</v>
      </c>
      <c r="G36" s="83">
        <v>1000000</v>
      </c>
      <c r="H36" s="83">
        <v>1000000</v>
      </c>
      <c r="I36" s="84">
        <f t="shared" si="0"/>
        <v>7000000</v>
      </c>
      <c r="J36" s="82">
        <f>IF('Паспорт ФХП'!O36&gt;0,'Паспорт ФХП'!O36,J35)</f>
        <v>35.0304</v>
      </c>
      <c r="K36" s="68"/>
      <c r="L36" s="101">
        <f>'Паспорт ФХП'!O36</f>
        <v>0</v>
      </c>
      <c r="N36" s="58"/>
      <c r="O36" s="59"/>
    </row>
    <row r="37" spans="1:16" ht="15" customHeight="1" x14ac:dyDescent="0.25">
      <c r="A37" s="67">
        <f>'Паспорт ФХП'!A37</f>
        <v>27</v>
      </c>
      <c r="B37" s="83">
        <v>1000000</v>
      </c>
      <c r="C37" s="83">
        <v>1000000</v>
      </c>
      <c r="D37" s="83">
        <v>1000000</v>
      </c>
      <c r="E37" s="83">
        <v>1000000</v>
      </c>
      <c r="F37" s="83">
        <v>1000000</v>
      </c>
      <c r="G37" s="83">
        <v>1000000</v>
      </c>
      <c r="H37" s="83">
        <v>1000000</v>
      </c>
      <c r="I37" s="84">
        <f t="shared" si="0"/>
        <v>7000000</v>
      </c>
      <c r="J37" s="82">
        <f>IF('Паспорт ФХП'!O37&gt;0,'Паспорт ФХП'!O37,J36)</f>
        <v>35.0304</v>
      </c>
      <c r="K37" s="68"/>
      <c r="L37" s="101">
        <f>'Паспорт ФХП'!O37</f>
        <v>0</v>
      </c>
      <c r="N37" s="58"/>
      <c r="O37" s="59"/>
    </row>
    <row r="38" spans="1:16" ht="15" customHeight="1" x14ac:dyDescent="0.25">
      <c r="A38" s="67">
        <f>'Паспорт ФХП'!A38</f>
        <v>28</v>
      </c>
      <c r="B38" s="83">
        <v>1000000</v>
      </c>
      <c r="C38" s="83">
        <v>1000000</v>
      </c>
      <c r="D38" s="83">
        <v>1000000</v>
      </c>
      <c r="E38" s="83">
        <v>1000000</v>
      </c>
      <c r="F38" s="83">
        <v>1000000</v>
      </c>
      <c r="G38" s="83">
        <v>1000000</v>
      </c>
      <c r="H38" s="83">
        <v>1000000</v>
      </c>
      <c r="I38" s="84">
        <f t="shared" si="0"/>
        <v>7000000</v>
      </c>
      <c r="J38" s="82">
        <f>IF('Паспорт ФХП'!O38&gt;0,'Паспорт ФХП'!O38,J37)</f>
        <v>35.0304</v>
      </c>
      <c r="K38" s="68"/>
      <c r="L38" s="101">
        <f>'Паспорт ФХП'!O38</f>
        <v>0</v>
      </c>
      <c r="N38" s="58"/>
      <c r="O38" s="59"/>
    </row>
    <row r="39" spans="1:16" ht="15" customHeight="1" x14ac:dyDescent="0.25">
      <c r="A39" s="67">
        <f>'Паспорт ФХП'!A39</f>
        <v>29</v>
      </c>
      <c r="B39" s="83">
        <v>1000000</v>
      </c>
      <c r="C39" s="83">
        <v>1000000</v>
      </c>
      <c r="D39" s="83">
        <v>1000000</v>
      </c>
      <c r="E39" s="83">
        <v>1000000</v>
      </c>
      <c r="F39" s="83">
        <v>1000000</v>
      </c>
      <c r="G39" s="83">
        <v>1000000</v>
      </c>
      <c r="H39" s="83">
        <v>1000000</v>
      </c>
      <c r="I39" s="84">
        <f t="shared" si="0"/>
        <v>7000000</v>
      </c>
      <c r="J39" s="82">
        <f>IF('Паспорт ФХП'!O39&gt;0,'Паспорт ФХП'!O39,J38)</f>
        <v>34.658099999999997</v>
      </c>
      <c r="K39" s="68"/>
      <c r="L39" s="101">
        <f>'Паспорт ФХП'!O39</f>
        <v>34.658099999999997</v>
      </c>
      <c r="N39" s="58"/>
      <c r="O39" s="59"/>
    </row>
    <row r="40" spans="1:16" ht="15" customHeight="1" x14ac:dyDescent="0.25">
      <c r="A40" s="67">
        <f>'Паспорт ФХП'!A40</f>
        <v>30</v>
      </c>
      <c r="B40" s="83">
        <v>1000000</v>
      </c>
      <c r="C40" s="83">
        <v>1000000</v>
      </c>
      <c r="D40" s="83">
        <v>1000000</v>
      </c>
      <c r="E40" s="83">
        <v>1000000</v>
      </c>
      <c r="F40" s="83">
        <v>1000000</v>
      </c>
      <c r="G40" s="83">
        <v>1000000</v>
      </c>
      <c r="H40" s="83">
        <v>1000000</v>
      </c>
      <c r="I40" s="84">
        <f t="shared" ref="I40:I42" si="1">SUM(B40:H40)</f>
        <v>7000000</v>
      </c>
      <c r="J40" s="82">
        <f>IF('Паспорт ФХП'!O40&gt;0,'Паспорт ФХП'!O40,J39)</f>
        <v>34.729399999999998</v>
      </c>
      <c r="K40" s="68"/>
      <c r="L40" s="101">
        <f>'Паспорт ФХП'!O40</f>
        <v>34.729399999999998</v>
      </c>
      <c r="N40" s="58"/>
      <c r="O40" s="59"/>
    </row>
    <row r="41" spans="1:16" ht="15" hidden="1" customHeight="1" x14ac:dyDescent="0.25">
      <c r="A41" s="67">
        <f>'Паспорт ФХП'!A41</f>
        <v>0</v>
      </c>
      <c r="B41" s="83">
        <v>1000000</v>
      </c>
      <c r="C41" s="83">
        <v>1000000</v>
      </c>
      <c r="D41" s="83">
        <v>1000000</v>
      </c>
      <c r="E41" s="83">
        <v>1000000</v>
      </c>
      <c r="F41" s="83">
        <v>1000000</v>
      </c>
      <c r="G41" s="83">
        <v>1000000</v>
      </c>
      <c r="H41" s="83">
        <v>1000000</v>
      </c>
      <c r="I41" s="84">
        <f t="shared" si="1"/>
        <v>7000000</v>
      </c>
      <c r="J41" s="82">
        <f>IF('Паспорт ФХП'!O41&gt;0,'Паспорт ФХП'!O41,J40)</f>
        <v>34.729399999999998</v>
      </c>
      <c r="K41" s="68"/>
      <c r="L41" s="101">
        <f>'Паспорт ФХП'!O41</f>
        <v>0</v>
      </c>
      <c r="N41" s="58"/>
      <c r="O41" s="59"/>
    </row>
    <row r="42" spans="1:16" ht="15" hidden="1" customHeight="1" x14ac:dyDescent="0.25">
      <c r="A42" s="67">
        <f>'Паспорт ФХП'!A42</f>
        <v>0</v>
      </c>
      <c r="B42" s="83">
        <v>1000000</v>
      </c>
      <c r="C42" s="83">
        <v>1000000</v>
      </c>
      <c r="D42" s="83">
        <v>1000000</v>
      </c>
      <c r="E42" s="83">
        <v>1000000</v>
      </c>
      <c r="F42" s="83">
        <v>1000000</v>
      </c>
      <c r="G42" s="83">
        <v>1000000</v>
      </c>
      <c r="H42" s="83">
        <v>1000000</v>
      </c>
      <c r="I42" s="84">
        <f t="shared" si="1"/>
        <v>7000000</v>
      </c>
      <c r="J42" s="82">
        <f>IF('Паспорт ФХП'!O42&gt;0,'Паспорт ФХП'!O42,J41)</f>
        <v>34.729399999999998</v>
      </c>
      <c r="K42" s="68"/>
      <c r="L42" s="101">
        <f>'Паспорт ФХП'!O42</f>
        <v>0</v>
      </c>
      <c r="N42" s="58"/>
      <c r="O42" s="59"/>
    </row>
    <row r="43" spans="1:16" ht="15" hidden="1" customHeight="1" x14ac:dyDescent="0.25">
      <c r="A43" s="67">
        <f>'Паспорт ФХП'!A43</f>
        <v>0</v>
      </c>
      <c r="B43" s="83">
        <v>1000000</v>
      </c>
      <c r="C43" s="83">
        <v>1000000</v>
      </c>
      <c r="D43" s="83">
        <v>1000000</v>
      </c>
      <c r="E43" s="83">
        <v>1000000</v>
      </c>
      <c r="F43" s="83">
        <v>1000000</v>
      </c>
      <c r="G43" s="83">
        <v>1000000</v>
      </c>
      <c r="H43" s="83">
        <v>1000000</v>
      </c>
      <c r="I43" s="84">
        <f>SUM(B43:H43)</f>
        <v>7000000</v>
      </c>
      <c r="J43" s="82">
        <f>IF('Паспорт ФХП'!O43&gt;0,'Паспорт ФХП'!O43,J42)</f>
        <v>34.729399999999998</v>
      </c>
      <c r="K43" s="68"/>
      <c r="L43" s="101">
        <f>'Паспорт ФХП'!O43</f>
        <v>0</v>
      </c>
      <c r="N43" s="58"/>
      <c r="O43" s="59"/>
    </row>
    <row r="44" spans="1:16" ht="37.5" customHeight="1" x14ac:dyDescent="0.25">
      <c r="A44" s="67" t="s">
        <v>55</v>
      </c>
      <c r="B44" s="85">
        <f>SUM(B11:B40)</f>
        <v>30000000</v>
      </c>
      <c r="C44" s="85">
        <f t="shared" ref="C44:H44" si="2">SUM(C11:C40)</f>
        <v>30000000</v>
      </c>
      <c r="D44" s="85">
        <f t="shared" si="2"/>
        <v>30000000</v>
      </c>
      <c r="E44" s="85">
        <f t="shared" si="2"/>
        <v>30000000</v>
      </c>
      <c r="F44" s="85">
        <f t="shared" si="2"/>
        <v>30000000</v>
      </c>
      <c r="G44" s="85">
        <f t="shared" si="2"/>
        <v>30000000</v>
      </c>
      <c r="H44" s="85">
        <f t="shared" si="2"/>
        <v>30000000</v>
      </c>
      <c r="I44" s="85">
        <f>SUM(I11:I40)</f>
        <v>210000000</v>
      </c>
      <c r="J44" s="86">
        <f>SUMPRODUCT(J11:J40,I11:I40)/SUM(I11:I40)</f>
        <v>34.916596666666663</v>
      </c>
      <c r="K44" s="69"/>
      <c r="L44" s="97"/>
      <c r="M44" s="4"/>
      <c r="N44" s="60"/>
      <c r="O44" s="125"/>
      <c r="P44" s="125"/>
    </row>
    <row r="45" spans="1:16" x14ac:dyDescent="0.25">
      <c r="B45" s="74"/>
      <c r="C45" s="74"/>
      <c r="D45" s="74"/>
      <c r="E45" s="74"/>
      <c r="F45" s="74"/>
      <c r="G45" s="74"/>
      <c r="H45" s="74"/>
      <c r="I45" s="74"/>
      <c r="J45" s="74"/>
      <c r="K45" s="61"/>
      <c r="L45" s="61"/>
      <c r="M45" s="61"/>
      <c r="N45" s="61"/>
      <c r="O45" s="4"/>
      <c r="P45" s="4"/>
    </row>
    <row r="46" spans="1:16" x14ac:dyDescent="0.25">
      <c r="A46" s="79" t="s">
        <v>56</v>
      </c>
      <c r="B46" s="78"/>
      <c r="C46" s="78"/>
      <c r="D46" s="78"/>
      <c r="E46" s="79" t="s">
        <v>62</v>
      </c>
      <c r="F46" s="79"/>
      <c r="G46" s="33"/>
      <c r="H46" s="33"/>
      <c r="I46" s="33"/>
      <c r="J46" s="33"/>
      <c r="K46" s="4"/>
      <c r="L46" s="4"/>
      <c r="M46" s="4"/>
      <c r="N46" s="4"/>
      <c r="O46" s="75"/>
      <c r="P46" s="4"/>
    </row>
    <row r="47" spans="1:16" ht="11.25" customHeight="1" x14ac:dyDescent="0.25">
      <c r="A47" s="77" t="s">
        <v>46</v>
      </c>
      <c r="B47" s="13"/>
      <c r="C47" s="13"/>
      <c r="D47" s="13"/>
      <c r="E47" s="13" t="s">
        <v>10</v>
      </c>
      <c r="F47" s="13"/>
      <c r="H47" s="15" t="s">
        <v>12</v>
      </c>
      <c r="I47" s="80"/>
      <c r="J47" s="13" t="s">
        <v>11</v>
      </c>
      <c r="K47" s="63"/>
      <c r="L47" s="63"/>
      <c r="M47" s="63"/>
      <c r="N47" s="62"/>
      <c r="O47" s="75"/>
      <c r="P47" s="4"/>
    </row>
    <row r="48" spans="1:16" ht="11.25" customHeight="1" x14ac:dyDescent="0.25">
      <c r="A48" s="77"/>
      <c r="B48" s="13"/>
      <c r="C48" s="13"/>
      <c r="D48" s="13"/>
      <c r="E48" s="13"/>
      <c r="F48" s="13"/>
      <c r="G48" s="13"/>
      <c r="H48" s="80"/>
      <c r="I48" s="80"/>
      <c r="J48" s="80"/>
      <c r="K48" s="63"/>
      <c r="L48" s="63"/>
      <c r="M48" s="63"/>
      <c r="N48" s="62"/>
      <c r="O48" s="75"/>
      <c r="P48" s="4"/>
    </row>
    <row r="49" spans="1:16" x14ac:dyDescent="0.25">
      <c r="A49" s="79" t="s">
        <v>47</v>
      </c>
      <c r="B49" s="79"/>
      <c r="C49" s="79"/>
      <c r="D49" s="79"/>
      <c r="E49" s="79" t="s">
        <v>63</v>
      </c>
      <c r="F49" s="79"/>
      <c r="G49" s="33"/>
      <c r="H49" s="33"/>
      <c r="I49" s="33"/>
      <c r="J49" s="33"/>
      <c r="K49" s="4"/>
      <c r="L49" s="4"/>
      <c r="M49" s="4"/>
      <c r="N49" s="76"/>
      <c r="O49" s="75"/>
      <c r="P49" s="4"/>
    </row>
    <row r="50" spans="1:16" ht="12" customHeight="1" x14ac:dyDescent="0.25">
      <c r="A50" s="77" t="s">
        <v>48</v>
      </c>
      <c r="B50" s="13"/>
      <c r="C50" s="13"/>
      <c r="D50" s="13"/>
      <c r="E50" s="13" t="s">
        <v>10</v>
      </c>
      <c r="F50" s="13"/>
      <c r="H50" s="15" t="s">
        <v>12</v>
      </c>
      <c r="I50" s="80"/>
      <c r="J50" s="13" t="s">
        <v>11</v>
      </c>
      <c r="K50" s="63"/>
      <c r="L50" s="63"/>
      <c r="M50" s="63"/>
      <c r="N50" s="63"/>
      <c r="O50" s="75"/>
      <c r="P50" s="4"/>
    </row>
    <row r="51" spans="1:16" x14ac:dyDescent="0.25">
      <c r="H51" s="4"/>
      <c r="I51" s="4"/>
      <c r="J51" s="4"/>
      <c r="K51" s="4"/>
      <c r="L51" s="4"/>
      <c r="M51" s="4"/>
      <c r="N51" s="76"/>
      <c r="O51" s="75"/>
      <c r="P51" s="4"/>
    </row>
    <row r="52" spans="1:16" x14ac:dyDescent="0.25">
      <c r="K52" s="4"/>
      <c r="L52" s="4"/>
      <c r="M52" s="4"/>
      <c r="N52" s="4"/>
      <c r="O52" s="75"/>
      <c r="P52" s="4"/>
    </row>
  </sheetData>
  <mergeCells count="12">
    <mergeCell ref="A8:A10"/>
    <mergeCell ref="I8:I10"/>
    <mergeCell ref="J8:J10"/>
    <mergeCell ref="B9:B10"/>
    <mergeCell ref="O44:P44"/>
    <mergeCell ref="B8:H8"/>
    <mergeCell ref="C9:C10"/>
    <mergeCell ref="D9:D10"/>
    <mergeCell ref="E9:E10"/>
    <mergeCell ref="G9:G10"/>
    <mergeCell ref="H9:H10"/>
    <mergeCell ref="F9:F10"/>
  </mergeCells>
  <pageMargins left="0.78740157480314965" right="0.39370078740157483" top="0.59055118110236227" bottom="0.59055118110236227" header="0.31496062992125984" footer="0.31496062992125984"/>
  <pageSetup paperSize="9" scale="91" orientation="portrait" horizontalDpi="0" verticalDpi="0" r:id="rId1"/>
  <ignoredErrors>
    <ignoredError sqref="I11:I39 C44:H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9">
        <v>34.322400000000002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 ФХП</vt:lpstr>
      <vt:lpstr>Додаток</vt:lpstr>
      <vt:lpstr>Лист1</vt:lpstr>
      <vt:lpstr>Додаток!Область_печати</vt:lpstr>
      <vt:lpstr>'Паспорт ФХП'!Область_печати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2016-07-01T11:52:31Z</dcterms:modified>
</cp:coreProperties>
</file>