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<sst xmlns="http://schemas.openxmlformats.org/spreadsheetml/2006/main" count="75" uniqueCount="67">
  <si>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</si>
  <si>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</si>
  <si>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</si>
  <si>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</si>
  <si>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</si>
  <si>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</si>
  <si>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</si>
  <si>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</si>
  <si>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</si>
  <si>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</si>
  <si>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</si>
  <si>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</si>
  <si>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</si>
  <si>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</si>
  <si>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</si>
  <si>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</si>
  <si>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</si>
  <si>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</si>
  <si>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</si>
  <si>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</si>
  <si>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</si>
  <si>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</si>
  <si>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</si>
  <si>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</si>
  <si>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</si>
  <si>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</si>
  <si>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</si>
  <si>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</si>
  <si>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</si>
  <si>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</si>
  <si>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</si>
  <si>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</si>
  <si>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</si>
  <si>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</si>
  <si>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</si>
  <si>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</si>
  <si>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</si>
  <si>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</si>
  <si>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</si>
  <si>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</si>
  <si>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</si>
  <si>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</si>
  <si>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</si>
  <si>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</si>
  <si>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</si>
  <si>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</si>
  <si>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</si>
  <si>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</si>
  <si>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</si>
  <si>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</si>
  <si>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</si>
  <si>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</si>
  <si>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</si>
  <si>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по ГРС "Попівка", "Коноплянівка", "Сватове",  "Коломийчиха" з  магістрального газопроводу  "НОВОПСКОВ-ШЕБЕЛИНКА"</t>
  </si>
  <si>
    <t>ГРС "Попівка"</t>
  </si>
  <si>
    <t>ГРС  "Коноплянівка"</t>
  </si>
  <si>
    <t>ГРС  "Сватове"</t>
  </si>
  <si>
    <t>ГРС  "Коломийчиха"</t>
  </si>
  <si>
    <t>переданого ''УМГ"Харківтрансгаз" проммайданчик КС Борова Первомайського ЛВУМГ та прийнятого ПАТ "Луганськгаз"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</si>
  <si>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"Луганськгаз"</t>
    </r>
  </si>
  <si>
    <r>
      <t xml:space="preserve">по ГРС </t>
    </r>
    <r>
      <rPr>
        <b/>
        <sz val="10"/>
        <rFont val="Arial"/>
        <family val="2"/>
      </rPr>
      <t xml:space="preserve">"Попівка", "Коноплянівка", "Сватове",  "Коломийчиха" </t>
    </r>
    <r>
      <rPr>
        <sz val="10"/>
        <rFont val="Arial"/>
        <family val="2"/>
      </rPr>
      <t xml:space="preserve">з  магістрального газопроводу  </t>
    </r>
    <r>
      <rPr>
        <b/>
        <sz val="10"/>
        <rFont val="Arial"/>
        <family val="2"/>
      </rPr>
      <t>"НОВОПСКОВ-ШЕБЕЛИНКА"</t>
    </r>
  </si>
  <si>
    <t>Свідоцтво про атестацію № 100-037/2013 дійсне до  24.10.2017 р.</t>
  </si>
  <si>
    <t xml:space="preserve"> ПАСПОРТ ФІЗИКО-ХІМІЧНИХ ПОКАЗНИКІВ ПРИРОДНОГО ГАЗУ № 11-7 червень</t>
  </si>
  <si>
    <r>
      <t xml:space="preserve"> з </t>
    </r>
    <r>
      <rPr>
        <b/>
        <sz val="10"/>
        <rFont val="Arial"/>
        <family val="2"/>
      </rPr>
      <t xml:space="preserve"> 01.06.2016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30.06.2016 р.</t>
    </r>
  </si>
  <si>
    <t>02 липня  2016 р.</t>
  </si>
  <si>
    <t>02 липня 2016 р.</t>
  </si>
  <si>
    <t>Додаток до  ПАСПОРТА ФІЗИКО-ХІМІЧНИХ ПОКАЗНИКІВ ПРИРОДНОГО ГАЗУ № 11-7 червень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</si>
</sst>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#,##0.0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9"/>
      <color indexed="57"/>
      <name val="Times New Roman"/>
      <family val="1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9"/>
      <color rgb="FF17994C"/>
      <name val="Times New Roman"/>
      <family val="1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81" fillId="0" borderId="10" xfId="0" applyNumberFormat="1" applyFont="1" applyBorder="1" applyAlignment="1">
      <alignment horizontal="center" wrapText="1"/>
    </xf>
    <xf numFmtId="169" fontId="81" fillId="0" borderId="10" xfId="0" applyNumberFormat="1" applyFont="1" applyBorder="1" applyAlignment="1">
      <alignment horizontal="center" wrapText="1"/>
    </xf>
    <xf numFmtId="171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1" fontId="2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93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4" fillId="0" borderId="22" xfId="0" applyFont="1" applyBorder="1" applyAlignment="1">
      <alignment horizontal="center" vertical="center" textRotation="90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view="pageBreakPreview" zoomScaleSheetLayoutView="100" zoomScalePageLayoutView="0" workbookViewId="0" topLeftCell="A1">
      <selection activeCell="U50" sqref="U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3" width="8.00390625" style="0" customWidth="1"/>
    <col min="14" max="14" width="7.875" style="0" customWidth="1"/>
    <col min="15" max="15" width="7.375" style="0" customWidth="1"/>
    <col min="16" max="17" width="7.75390625" style="0" customWidth="1"/>
    <col min="18" max="19" width="7.375" style="0" customWidth="1"/>
    <col min="20" max="20" width="8.125" style="0" customWidth="1"/>
    <col min="21" max="21" width="7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4" t="s">
        <v>25</v>
      </c>
      <c r="T1" s="54"/>
      <c r="U1" s="54"/>
      <c r="V1" s="54"/>
      <c r="W1" s="54"/>
      <c r="X1" s="54"/>
      <c r="Y1" s="55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4" t="s">
        <v>45</v>
      </c>
      <c r="T2" s="54"/>
      <c r="U2" s="54"/>
      <c r="V2" s="54"/>
      <c r="W2" s="54"/>
      <c r="X2" s="54"/>
      <c r="Y2" s="55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4" t="s">
        <v>46</v>
      </c>
      <c r="T3" s="54"/>
      <c r="U3" s="54"/>
      <c r="V3" s="54"/>
      <c r="W3" s="54"/>
      <c r="X3" s="54"/>
      <c r="Y3" s="56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4" t="s">
        <v>26</v>
      </c>
      <c r="T4" s="54"/>
      <c r="U4" s="54"/>
      <c r="V4" s="54"/>
      <c r="W4" s="54"/>
      <c r="X4" s="54"/>
      <c r="Y4" s="56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4" t="s">
        <v>61</v>
      </c>
      <c r="T5" s="54"/>
      <c r="U5" s="54"/>
      <c r="V5" s="54"/>
      <c r="W5" s="54"/>
      <c r="X5" s="54"/>
      <c r="Y5" s="56"/>
      <c r="AA5" s="34"/>
    </row>
    <row r="6" spans="2:27" ht="15" hidden="1">
      <c r="B6" s="3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1:27" ht="18" customHeight="1">
      <c r="A7" s="100" t="s">
        <v>62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34"/>
      <c r="AA7" s="34"/>
    </row>
    <row r="8" spans="1:27" ht="18" customHeight="1">
      <c r="A8" s="101" t="s">
        <v>59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34"/>
      <c r="AA8" s="34"/>
    </row>
    <row r="9" spans="1:27" ht="18" customHeight="1">
      <c r="A9" s="102" t="s">
        <v>60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34"/>
    </row>
    <row r="10" spans="1:27" ht="18" customHeight="1">
      <c r="A10" s="102" t="s">
        <v>63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57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7" t="s">
        <v>24</v>
      </c>
      <c r="C12" s="104" t="s">
        <v>16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104" t="s">
        <v>5</v>
      </c>
      <c r="P12" s="105"/>
      <c r="Q12" s="105"/>
      <c r="R12" s="105"/>
      <c r="S12" s="105"/>
      <c r="T12" s="105"/>
      <c r="U12" s="110" t="s">
        <v>20</v>
      </c>
      <c r="V12" s="97" t="s">
        <v>21</v>
      </c>
      <c r="W12" s="97" t="s">
        <v>29</v>
      </c>
      <c r="X12" s="97" t="s">
        <v>23</v>
      </c>
      <c r="Y12" s="109" t="s">
        <v>22</v>
      </c>
      <c r="Z12" s="47"/>
      <c r="AB12" s="5"/>
      <c r="AC12"/>
    </row>
    <row r="13" spans="2:29" ht="48.75" customHeight="1">
      <c r="B13" s="98"/>
      <c r="C13" s="108" t="s">
        <v>1</v>
      </c>
      <c r="D13" s="96" t="s">
        <v>2</v>
      </c>
      <c r="E13" s="96" t="s">
        <v>3</v>
      </c>
      <c r="F13" s="96" t="s">
        <v>4</v>
      </c>
      <c r="G13" s="96" t="s">
        <v>7</v>
      </c>
      <c r="H13" s="96" t="s">
        <v>8</v>
      </c>
      <c r="I13" s="96" t="s">
        <v>9</v>
      </c>
      <c r="J13" s="96" t="s">
        <v>10</v>
      </c>
      <c r="K13" s="96" t="s">
        <v>11</v>
      </c>
      <c r="L13" s="96" t="s">
        <v>12</v>
      </c>
      <c r="M13" s="97" t="s">
        <v>13</v>
      </c>
      <c r="N13" s="97" t="s">
        <v>14</v>
      </c>
      <c r="O13" s="97" t="s">
        <v>6</v>
      </c>
      <c r="P13" s="97" t="s">
        <v>17</v>
      </c>
      <c r="Q13" s="97" t="s">
        <v>27</v>
      </c>
      <c r="R13" s="97" t="s">
        <v>18</v>
      </c>
      <c r="S13" s="97" t="s">
        <v>28</v>
      </c>
      <c r="T13" s="97" t="s">
        <v>19</v>
      </c>
      <c r="U13" s="111"/>
      <c r="V13" s="98"/>
      <c r="W13" s="98"/>
      <c r="X13" s="98"/>
      <c r="Y13" s="98"/>
      <c r="Z13" s="2"/>
      <c r="AB13" s="5"/>
      <c r="AC13"/>
    </row>
    <row r="14" spans="2:29" ht="15.75" customHeight="1">
      <c r="B14" s="98"/>
      <c r="C14" s="108"/>
      <c r="D14" s="96"/>
      <c r="E14" s="96"/>
      <c r="F14" s="96"/>
      <c r="G14" s="96"/>
      <c r="H14" s="96"/>
      <c r="I14" s="96"/>
      <c r="J14" s="96"/>
      <c r="K14" s="96"/>
      <c r="L14" s="96"/>
      <c r="M14" s="98"/>
      <c r="N14" s="98"/>
      <c r="O14" s="98"/>
      <c r="P14" s="98"/>
      <c r="Q14" s="98"/>
      <c r="R14" s="98"/>
      <c r="S14" s="98"/>
      <c r="T14" s="98"/>
      <c r="U14" s="111"/>
      <c r="V14" s="98"/>
      <c r="W14" s="98"/>
      <c r="X14" s="98"/>
      <c r="Y14" s="98"/>
      <c r="Z14" s="2"/>
      <c r="AB14" s="5"/>
      <c r="AC14"/>
    </row>
    <row r="15" spans="2:29" ht="30" customHeight="1">
      <c r="B15" s="103"/>
      <c r="C15" s="108"/>
      <c r="D15" s="96"/>
      <c r="E15" s="96"/>
      <c r="F15" s="96"/>
      <c r="G15" s="96"/>
      <c r="H15" s="96"/>
      <c r="I15" s="96"/>
      <c r="J15" s="96"/>
      <c r="K15" s="96"/>
      <c r="L15" s="96"/>
      <c r="M15" s="99"/>
      <c r="N15" s="99"/>
      <c r="O15" s="99"/>
      <c r="P15" s="99"/>
      <c r="Q15" s="99"/>
      <c r="R15" s="99"/>
      <c r="S15" s="99"/>
      <c r="T15" s="99"/>
      <c r="U15" s="112"/>
      <c r="V15" s="99"/>
      <c r="W15" s="99"/>
      <c r="X15" s="99"/>
      <c r="Y15" s="99"/>
      <c r="Z15" s="2"/>
      <c r="AB15" s="5"/>
      <c r="AC15"/>
    </row>
    <row r="16" spans="2:29" ht="12.75">
      <c r="B16" s="14">
        <v>1</v>
      </c>
      <c r="C16" s="83">
        <v>92.4988</v>
      </c>
      <c r="D16" s="84">
        <v>4.1042</v>
      </c>
      <c r="E16" s="84">
        <v>0.9757</v>
      </c>
      <c r="F16" s="84">
        <v>0.124</v>
      </c>
      <c r="G16" s="84">
        <v>0.1985</v>
      </c>
      <c r="H16" s="84">
        <v>0.0129</v>
      </c>
      <c r="I16" s="84">
        <v>0.0599</v>
      </c>
      <c r="J16" s="84">
        <v>0.0457</v>
      </c>
      <c r="K16" s="84">
        <v>0.1109</v>
      </c>
      <c r="L16" s="84">
        <v>0.0094</v>
      </c>
      <c r="M16" s="84">
        <v>1.6431</v>
      </c>
      <c r="N16" s="84">
        <v>0.2169</v>
      </c>
      <c r="O16" s="84">
        <v>0.7262</v>
      </c>
      <c r="P16" s="85">
        <v>34.9007</v>
      </c>
      <c r="Q16" s="85">
        <v>8335.89</v>
      </c>
      <c r="R16" s="85">
        <v>38.6473</v>
      </c>
      <c r="S16" s="85">
        <v>9230.75</v>
      </c>
      <c r="T16" s="85">
        <v>49.7711</v>
      </c>
      <c r="U16" s="8"/>
      <c r="V16" s="8"/>
      <c r="W16" s="84"/>
      <c r="X16" s="35"/>
      <c r="Y16" s="15"/>
      <c r="AA16" s="3">
        <f aca="true" t="shared" si="0" ref="AA16:AA46">SUM(C16:N16)</f>
        <v>100</v>
      </c>
      <c r="AB16" s="29" t="str">
        <f>IF(AA16=100,"ОК"," ")</f>
        <v>ОК</v>
      </c>
      <c r="AC16"/>
    </row>
    <row r="17" spans="2:29" ht="12.75">
      <c r="B17" s="14">
        <v>2</v>
      </c>
      <c r="C17" s="83">
        <v>92.5152</v>
      </c>
      <c r="D17" s="84">
        <v>4.1099</v>
      </c>
      <c r="E17" s="84">
        <v>0.9623</v>
      </c>
      <c r="F17" s="84">
        <v>0.1229</v>
      </c>
      <c r="G17" s="84">
        <v>0.198</v>
      </c>
      <c r="H17" s="84">
        <v>0.0133</v>
      </c>
      <c r="I17" s="84">
        <v>0.0604</v>
      </c>
      <c r="J17" s="84">
        <v>0.0468</v>
      </c>
      <c r="K17" s="84">
        <v>0.1161</v>
      </c>
      <c r="L17" s="84">
        <v>0.0092</v>
      </c>
      <c r="M17" s="84">
        <v>1.643</v>
      </c>
      <c r="N17" s="84">
        <v>0.2029</v>
      </c>
      <c r="O17" s="84">
        <v>0.7261</v>
      </c>
      <c r="P17" s="85">
        <v>34.9076</v>
      </c>
      <c r="Q17" s="85">
        <v>8337.54</v>
      </c>
      <c r="R17" s="85">
        <v>38.6549</v>
      </c>
      <c r="S17" s="85">
        <v>9232.56</v>
      </c>
      <c r="T17" s="85">
        <v>49.7849</v>
      </c>
      <c r="U17" s="8"/>
      <c r="V17" s="8"/>
      <c r="W17" s="84"/>
      <c r="X17" s="35"/>
      <c r="Y17" s="15"/>
      <c r="AA17" s="3">
        <f t="shared" si="0"/>
        <v>100</v>
      </c>
      <c r="AB17" s="29" t="str">
        <f>IF(AA17=100,"ОК"," ")</f>
        <v>ОК</v>
      </c>
      <c r="AC17"/>
    </row>
    <row r="18" spans="2:29" ht="12.75">
      <c r="B18" s="14">
        <v>3</v>
      </c>
      <c r="C18" s="83">
        <v>92.4753</v>
      </c>
      <c r="D18" s="84">
        <v>4.1176</v>
      </c>
      <c r="E18" s="84">
        <v>0.9757</v>
      </c>
      <c r="F18" s="84">
        <v>0.1245</v>
      </c>
      <c r="G18" s="84">
        <v>0.2003</v>
      </c>
      <c r="H18" s="84">
        <v>0.0134</v>
      </c>
      <c r="I18" s="84">
        <v>0.0605</v>
      </c>
      <c r="J18" s="84">
        <v>0.0468</v>
      </c>
      <c r="K18" s="84">
        <v>0.1116</v>
      </c>
      <c r="L18" s="84">
        <v>0.0095</v>
      </c>
      <c r="M18" s="84">
        <v>1.637</v>
      </c>
      <c r="N18" s="84">
        <v>0.2278</v>
      </c>
      <c r="O18" s="84">
        <v>0.7265</v>
      </c>
      <c r="P18" s="85">
        <v>34.9076</v>
      </c>
      <c r="Q18" s="85">
        <v>8337.54</v>
      </c>
      <c r="R18" s="85">
        <v>38.6547</v>
      </c>
      <c r="S18" s="85">
        <v>9232.52</v>
      </c>
      <c r="T18" s="85">
        <v>49.7707</v>
      </c>
      <c r="U18" s="8"/>
      <c r="V18" s="8"/>
      <c r="W18" s="84"/>
      <c r="X18" s="15"/>
      <c r="Y18" s="15"/>
      <c r="AA18" s="3">
        <f t="shared" si="0"/>
        <v>100.00000000000001</v>
      </c>
      <c r="AB18" s="29" t="str">
        <f>IF(AA18=100,"ОК"," ")</f>
        <v>ОК</v>
      </c>
      <c r="AC18"/>
    </row>
    <row r="19" spans="2:28" s="90" customFormat="1" ht="12">
      <c r="B19" s="88">
        <v>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5"/>
      <c r="S19" s="85"/>
      <c r="T19" s="85"/>
      <c r="U19" s="89"/>
      <c r="V19" s="89"/>
      <c r="W19" s="84"/>
      <c r="X19" s="15"/>
      <c r="Y19" s="15"/>
      <c r="AA19" s="91">
        <f t="shared" si="0"/>
        <v>0</v>
      </c>
      <c r="AB19" s="92" t="str">
        <f aca="true" t="shared" si="1" ref="AB19:AB46">IF(AA19=100,"ОК"," ")</f>
        <v> </v>
      </c>
    </row>
    <row r="20" spans="2:29" ht="12.75">
      <c r="B20" s="14">
        <v>5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5"/>
      <c r="S20" s="85"/>
      <c r="T20" s="85"/>
      <c r="U20" s="8"/>
      <c r="V20" s="8"/>
      <c r="W20" s="84"/>
      <c r="X20" s="35"/>
      <c r="Y20" s="15"/>
      <c r="AA20" s="3">
        <f t="shared" si="0"/>
        <v>0</v>
      </c>
      <c r="AB20" s="29" t="str">
        <f t="shared" si="1"/>
        <v> </v>
      </c>
      <c r="AC20"/>
    </row>
    <row r="21" spans="2:29" ht="12.75">
      <c r="B21" s="14">
        <v>6</v>
      </c>
      <c r="C21" s="83">
        <v>92.5854</v>
      </c>
      <c r="D21" s="84">
        <v>4.0532</v>
      </c>
      <c r="E21" s="84">
        <v>0.9555</v>
      </c>
      <c r="F21" s="84">
        <v>0.1212</v>
      </c>
      <c r="G21" s="84">
        <v>0.195</v>
      </c>
      <c r="H21" s="84">
        <v>0.0125</v>
      </c>
      <c r="I21" s="84">
        <v>0.0589</v>
      </c>
      <c r="J21" s="84">
        <v>0.0462</v>
      </c>
      <c r="K21" s="84">
        <v>0.1105</v>
      </c>
      <c r="L21" s="84">
        <v>0.0107</v>
      </c>
      <c r="M21" s="84">
        <v>1.6234</v>
      </c>
      <c r="N21" s="84">
        <v>0.2276</v>
      </c>
      <c r="O21" s="84">
        <v>0.7256</v>
      </c>
      <c r="P21" s="85">
        <v>34.731</v>
      </c>
      <c r="Q21" s="85">
        <v>8329.3</v>
      </c>
      <c r="R21" s="85">
        <v>38.6179</v>
      </c>
      <c r="S21" s="85">
        <v>9223.73</v>
      </c>
      <c r="T21" s="85">
        <v>49.7553</v>
      </c>
      <c r="U21" s="8">
        <v>-14.9</v>
      </c>
      <c r="V21" s="8"/>
      <c r="W21" s="84"/>
      <c r="X21" s="35"/>
      <c r="Y21" s="15"/>
      <c r="AA21" s="3">
        <f t="shared" si="0"/>
        <v>100.0001</v>
      </c>
      <c r="AB21" s="29" t="str">
        <f t="shared" si="1"/>
        <v> </v>
      </c>
      <c r="AC21"/>
    </row>
    <row r="22" spans="2:29" ht="12.75">
      <c r="B22" s="14">
        <v>7</v>
      </c>
      <c r="C22" s="83">
        <v>92.4875</v>
      </c>
      <c r="D22" s="84">
        <v>4.1054</v>
      </c>
      <c r="E22" s="84">
        <v>0.9707</v>
      </c>
      <c r="F22" s="84">
        <v>0.1238</v>
      </c>
      <c r="G22" s="84">
        <v>0.1998</v>
      </c>
      <c r="H22" s="84">
        <v>0.0128</v>
      </c>
      <c r="I22" s="84">
        <v>0.0603</v>
      </c>
      <c r="J22" s="84">
        <v>0.0473</v>
      </c>
      <c r="K22" s="84">
        <v>0.1162</v>
      </c>
      <c r="L22" s="84">
        <v>0.0097</v>
      </c>
      <c r="M22" s="84">
        <v>1.6305</v>
      </c>
      <c r="N22" s="84">
        <v>0.2359</v>
      </c>
      <c r="O22" s="84">
        <v>0.7266</v>
      </c>
      <c r="P22" s="85">
        <v>34.906</v>
      </c>
      <c r="Q22" s="85">
        <v>8337.15</v>
      </c>
      <c r="R22" s="85">
        <v>38.6529</v>
      </c>
      <c r="S22" s="85">
        <v>9232.09</v>
      </c>
      <c r="T22" s="85">
        <v>49.767</v>
      </c>
      <c r="U22" s="8"/>
      <c r="V22" s="8"/>
      <c r="W22" s="84"/>
      <c r="X22" s="35"/>
      <c r="Y22" s="15"/>
      <c r="AA22" s="3">
        <f t="shared" si="0"/>
        <v>99.9999</v>
      </c>
      <c r="AB22" s="29" t="str">
        <f t="shared" si="1"/>
        <v> </v>
      </c>
      <c r="AC22"/>
    </row>
    <row r="23" spans="2:29" ht="12.75">
      <c r="B23" s="14">
        <v>8</v>
      </c>
      <c r="C23" s="83">
        <v>92.3851</v>
      </c>
      <c r="D23" s="84">
        <v>4.1393</v>
      </c>
      <c r="E23" s="84">
        <v>0.969</v>
      </c>
      <c r="F23" s="84">
        <v>0.1246</v>
      </c>
      <c r="G23" s="84">
        <v>0.2014</v>
      </c>
      <c r="H23" s="84">
        <v>0.013</v>
      </c>
      <c r="I23" s="84">
        <v>0.0612</v>
      </c>
      <c r="J23" s="84">
        <v>0.0476</v>
      </c>
      <c r="K23" s="84">
        <v>0.1245</v>
      </c>
      <c r="L23" s="84">
        <v>0.0091</v>
      </c>
      <c r="M23" s="84">
        <v>1.6234</v>
      </c>
      <c r="N23" s="84">
        <v>0.3015</v>
      </c>
      <c r="O23" s="84">
        <v>0.7278</v>
      </c>
      <c r="P23" s="85">
        <v>34.909</v>
      </c>
      <c r="Q23" s="85">
        <v>8337.87</v>
      </c>
      <c r="R23" s="85">
        <v>38.6553</v>
      </c>
      <c r="S23" s="85">
        <v>9232.66</v>
      </c>
      <c r="T23" s="85">
        <v>49.728</v>
      </c>
      <c r="U23" s="8"/>
      <c r="V23" s="8"/>
      <c r="W23" s="84"/>
      <c r="X23" s="35"/>
      <c r="Y23" s="15"/>
      <c r="AA23" s="3">
        <f t="shared" si="0"/>
        <v>99.99970000000002</v>
      </c>
      <c r="AB23" s="29" t="str">
        <f t="shared" si="1"/>
        <v> </v>
      </c>
      <c r="AC23"/>
    </row>
    <row r="24" spans="2:29" ht="15" customHeight="1">
      <c r="B24" s="14">
        <v>9</v>
      </c>
      <c r="C24" s="83">
        <v>92.4421</v>
      </c>
      <c r="D24" s="84">
        <v>4.1294</v>
      </c>
      <c r="E24" s="84">
        <v>0.9672</v>
      </c>
      <c r="F24" s="84">
        <v>0.1233</v>
      </c>
      <c r="G24" s="84">
        <v>0.198</v>
      </c>
      <c r="H24" s="84">
        <v>0.0141</v>
      </c>
      <c r="I24" s="84">
        <v>0.0604</v>
      </c>
      <c r="J24" s="84">
        <v>0.0465</v>
      </c>
      <c r="K24" s="84">
        <v>0.1113</v>
      </c>
      <c r="L24" s="84">
        <v>0.011</v>
      </c>
      <c r="M24" s="84">
        <v>1.6488</v>
      </c>
      <c r="N24" s="84">
        <v>0.2479</v>
      </c>
      <c r="O24" s="84">
        <v>0.7267</v>
      </c>
      <c r="P24" s="85">
        <v>34.8923</v>
      </c>
      <c r="Q24" s="85">
        <v>8333.88</v>
      </c>
      <c r="R24" s="85">
        <v>38.6378</v>
      </c>
      <c r="S24" s="85">
        <v>9228.48</v>
      </c>
      <c r="T24" s="85">
        <v>49.7418</v>
      </c>
      <c r="U24" s="8"/>
      <c r="V24" s="8"/>
      <c r="W24" s="94"/>
      <c r="X24" s="37"/>
      <c r="Y24" s="37"/>
      <c r="AA24" s="3">
        <f t="shared" si="0"/>
        <v>99.99999999999999</v>
      </c>
      <c r="AB24" s="29" t="str">
        <f t="shared" si="1"/>
        <v>ОК</v>
      </c>
      <c r="AC24"/>
    </row>
    <row r="25" spans="2:29" ht="12.75">
      <c r="B25" s="14">
        <v>10</v>
      </c>
      <c r="C25" s="83">
        <v>92.4747</v>
      </c>
      <c r="D25" s="84">
        <v>4.1398</v>
      </c>
      <c r="E25" s="84">
        <v>0.9699</v>
      </c>
      <c r="F25" s="84">
        <v>0.1225</v>
      </c>
      <c r="G25" s="84">
        <v>0.1961</v>
      </c>
      <c r="H25" s="84">
        <v>0.0124</v>
      </c>
      <c r="I25" s="84">
        <v>0.0594</v>
      </c>
      <c r="J25" s="84">
        <v>0.0463</v>
      </c>
      <c r="K25" s="84">
        <v>0.1141</v>
      </c>
      <c r="L25" s="84">
        <v>0.0098</v>
      </c>
      <c r="M25" s="84">
        <v>1.6307</v>
      </c>
      <c r="N25" s="84">
        <v>0.2242</v>
      </c>
      <c r="O25" s="84">
        <v>0.7264</v>
      </c>
      <c r="P25" s="85">
        <v>34.9095</v>
      </c>
      <c r="Q25" s="85">
        <v>8337.99</v>
      </c>
      <c r="R25" s="85">
        <v>38.6568</v>
      </c>
      <c r="S25" s="85">
        <v>9233.02</v>
      </c>
      <c r="T25" s="85">
        <v>49.777</v>
      </c>
      <c r="U25" s="8"/>
      <c r="V25" s="8"/>
      <c r="W25" s="84"/>
      <c r="X25" s="35"/>
      <c r="Y25" s="15"/>
      <c r="AA25" s="3">
        <f t="shared" si="0"/>
        <v>99.99989999999998</v>
      </c>
      <c r="AB25" s="29" t="str">
        <f t="shared" si="1"/>
        <v> </v>
      </c>
      <c r="AC25"/>
    </row>
    <row r="26" spans="2:29" ht="12.75">
      <c r="B26" s="14">
        <v>11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78"/>
      <c r="R26" s="78"/>
      <c r="S26" s="78"/>
      <c r="T26" s="78"/>
      <c r="U26" s="80"/>
      <c r="V26" s="8"/>
      <c r="W26" s="84"/>
      <c r="X26" s="35"/>
      <c r="Y26" s="15"/>
      <c r="AA26" s="3">
        <f t="shared" si="0"/>
        <v>0</v>
      </c>
      <c r="AB26" s="29" t="str">
        <f t="shared" si="1"/>
        <v> </v>
      </c>
      <c r="AC26"/>
    </row>
    <row r="27" spans="2:29" ht="12.75">
      <c r="B27" s="14">
        <v>12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5"/>
      <c r="S27" s="85"/>
      <c r="T27" s="85"/>
      <c r="U27" s="84"/>
      <c r="V27" s="8"/>
      <c r="W27" s="84"/>
      <c r="X27" s="35"/>
      <c r="Y27" s="15"/>
      <c r="AA27" s="3">
        <f t="shared" si="0"/>
        <v>0</v>
      </c>
      <c r="AB27" s="29" t="str">
        <f t="shared" si="1"/>
        <v> </v>
      </c>
      <c r="AC27"/>
    </row>
    <row r="28" spans="2:29" ht="12.75">
      <c r="B28" s="14">
        <v>13</v>
      </c>
      <c r="C28" s="77">
        <v>92.5523</v>
      </c>
      <c r="D28" s="77">
        <v>4.1152</v>
      </c>
      <c r="E28" s="77">
        <v>0.9682</v>
      </c>
      <c r="F28" s="77">
        <v>0.1229</v>
      </c>
      <c r="G28" s="77">
        <v>0.196</v>
      </c>
      <c r="H28" s="77">
        <v>0.0125</v>
      </c>
      <c r="I28" s="77">
        <v>0.0585</v>
      </c>
      <c r="J28" s="77">
        <v>0.0457</v>
      </c>
      <c r="K28" s="77">
        <v>0.0991</v>
      </c>
      <c r="L28" s="77">
        <v>0.0128</v>
      </c>
      <c r="M28" s="77">
        <v>1.6388</v>
      </c>
      <c r="N28" s="77">
        <v>0.178</v>
      </c>
      <c r="O28" s="77">
        <v>0.7253</v>
      </c>
      <c r="P28" s="78">
        <v>34.893</v>
      </c>
      <c r="Q28" s="78">
        <v>8334.05</v>
      </c>
      <c r="R28" s="78">
        <v>38.6396</v>
      </c>
      <c r="S28" s="78">
        <v>9228.91</v>
      </c>
      <c r="T28" s="78">
        <v>49.7931</v>
      </c>
      <c r="U28" s="80">
        <v>-16.6</v>
      </c>
      <c r="V28" s="8">
        <v>-18.2</v>
      </c>
      <c r="W28" s="84"/>
      <c r="X28" s="35"/>
      <c r="Y28" s="15"/>
      <c r="AA28" s="3">
        <f t="shared" si="0"/>
        <v>100</v>
      </c>
      <c r="AB28" s="29" t="str">
        <f t="shared" si="1"/>
        <v>ОК</v>
      </c>
      <c r="AC28"/>
    </row>
    <row r="29" spans="2:29" ht="12.75">
      <c r="B29" s="14">
        <v>14</v>
      </c>
      <c r="C29" s="77">
        <v>92.4809</v>
      </c>
      <c r="D29" s="77">
        <v>4.0976</v>
      </c>
      <c r="E29" s="77">
        <v>0.9823</v>
      </c>
      <c r="F29" s="77">
        <v>0.1242</v>
      </c>
      <c r="G29" s="77">
        <v>0.1989</v>
      </c>
      <c r="H29" s="77">
        <v>0.0133</v>
      </c>
      <c r="I29" s="77">
        <v>0.0595</v>
      </c>
      <c r="J29" s="77">
        <v>0.0465</v>
      </c>
      <c r="K29" s="77">
        <v>0.1</v>
      </c>
      <c r="L29" s="77">
        <v>0.0089</v>
      </c>
      <c r="M29" s="77">
        <v>1.6523</v>
      </c>
      <c r="N29" s="77">
        <v>0.2356</v>
      </c>
      <c r="O29" s="77">
        <v>0.7262</v>
      </c>
      <c r="P29" s="78">
        <v>34.8805</v>
      </c>
      <c r="Q29" s="78">
        <v>8331.06</v>
      </c>
      <c r="R29" s="78">
        <v>38.6253</v>
      </c>
      <c r="S29" s="78">
        <v>9225.49</v>
      </c>
      <c r="T29" s="78">
        <v>49.7425</v>
      </c>
      <c r="U29" s="79"/>
      <c r="V29" s="8"/>
      <c r="W29" s="84"/>
      <c r="X29" s="35"/>
      <c r="Y29" s="15"/>
      <c r="AA29" s="3">
        <f t="shared" si="0"/>
        <v>99.99999999999999</v>
      </c>
      <c r="AB29" s="29" t="str">
        <f t="shared" si="1"/>
        <v>ОК</v>
      </c>
      <c r="AC29"/>
    </row>
    <row r="30" spans="2:29" ht="12.75">
      <c r="B30" s="14">
        <v>15</v>
      </c>
      <c r="C30" s="83">
        <v>92.5399</v>
      </c>
      <c r="D30" s="84">
        <v>4.0598</v>
      </c>
      <c r="E30" s="84">
        <v>0.9679</v>
      </c>
      <c r="F30" s="84">
        <v>0.1227</v>
      </c>
      <c r="G30" s="84">
        <v>0.1964</v>
      </c>
      <c r="H30" s="84">
        <v>0.0125</v>
      </c>
      <c r="I30" s="84">
        <v>0.059</v>
      </c>
      <c r="J30" s="84">
        <v>0.0459</v>
      </c>
      <c r="K30" s="84">
        <v>0.1054</v>
      </c>
      <c r="L30" s="84">
        <v>0.0108</v>
      </c>
      <c r="M30" s="84">
        <v>1.6519</v>
      </c>
      <c r="N30" s="84">
        <v>0.2275</v>
      </c>
      <c r="O30" s="84">
        <v>0.7258</v>
      </c>
      <c r="P30" s="85">
        <v>34.8674</v>
      </c>
      <c r="Q30" s="85">
        <v>8327.94</v>
      </c>
      <c r="R30" s="85">
        <v>38.6114</v>
      </c>
      <c r="S30" s="85">
        <v>9222.17</v>
      </c>
      <c r="T30" s="85">
        <v>49.7391</v>
      </c>
      <c r="U30" s="84"/>
      <c r="V30" s="8"/>
      <c r="W30" s="84"/>
      <c r="X30" s="35"/>
      <c r="Y30" s="15"/>
      <c r="AA30" s="3">
        <f t="shared" si="0"/>
        <v>99.9997</v>
      </c>
      <c r="AB30" s="29" t="str">
        <f t="shared" si="1"/>
        <v> </v>
      </c>
      <c r="AC30"/>
    </row>
    <row r="31" spans="2:29" ht="12.75">
      <c r="B31" s="16">
        <v>16</v>
      </c>
      <c r="C31" s="86">
        <v>92.5594</v>
      </c>
      <c r="D31" s="84">
        <v>4.0702</v>
      </c>
      <c r="E31" s="84">
        <v>0.9564</v>
      </c>
      <c r="F31" s="84">
        <v>0.1217</v>
      </c>
      <c r="G31" s="84">
        <v>0.1945</v>
      </c>
      <c r="H31" s="84">
        <v>0.0122</v>
      </c>
      <c r="I31" s="84">
        <v>0.0586</v>
      </c>
      <c r="J31" s="84">
        <v>0.0458</v>
      </c>
      <c r="K31" s="84">
        <v>0.1003</v>
      </c>
      <c r="L31" s="84">
        <v>0.012</v>
      </c>
      <c r="M31" s="84">
        <v>1.6544</v>
      </c>
      <c r="N31" s="84">
        <v>0.2145</v>
      </c>
      <c r="O31" s="84">
        <v>0.7254</v>
      </c>
      <c r="P31" s="85">
        <v>34.8573</v>
      </c>
      <c r="Q31" s="85">
        <v>8325.52</v>
      </c>
      <c r="R31" s="85">
        <v>38.6007</v>
      </c>
      <c r="S31" s="85">
        <v>9219.62</v>
      </c>
      <c r="T31" s="85">
        <v>49.7402</v>
      </c>
      <c r="U31" s="8"/>
      <c r="V31" s="8"/>
      <c r="W31" s="84"/>
      <c r="X31" s="35"/>
      <c r="Y31" s="15"/>
      <c r="AA31" s="3">
        <f t="shared" si="0"/>
        <v>100.00000000000001</v>
      </c>
      <c r="AB31" s="29" t="str">
        <f t="shared" si="1"/>
        <v>ОК</v>
      </c>
      <c r="AC31"/>
    </row>
    <row r="32" spans="2:29" ht="12.75">
      <c r="B32" s="16">
        <v>17</v>
      </c>
      <c r="C32" s="86">
        <v>92.4674</v>
      </c>
      <c r="D32" s="84">
        <v>4.1054</v>
      </c>
      <c r="E32" s="84">
        <v>0.972</v>
      </c>
      <c r="F32" s="84">
        <v>0.1232</v>
      </c>
      <c r="G32" s="84">
        <v>0.1976</v>
      </c>
      <c r="H32" s="84">
        <v>0.0123</v>
      </c>
      <c r="I32" s="84">
        <v>0.0595</v>
      </c>
      <c r="J32" s="84">
        <v>0.0464</v>
      </c>
      <c r="K32" s="84">
        <v>0.1031</v>
      </c>
      <c r="L32" s="84">
        <v>0.0112</v>
      </c>
      <c r="M32" s="84">
        <v>1.6725</v>
      </c>
      <c r="N32" s="84">
        <v>0.2293</v>
      </c>
      <c r="O32" s="84">
        <v>0.7262</v>
      </c>
      <c r="P32" s="85">
        <v>34.8728</v>
      </c>
      <c r="Q32" s="85">
        <v>8329.23</v>
      </c>
      <c r="R32" s="85">
        <v>38.6169</v>
      </c>
      <c r="S32" s="85">
        <v>9223.49</v>
      </c>
      <c r="T32" s="85">
        <v>49.7319</v>
      </c>
      <c r="U32" s="84"/>
      <c r="V32" s="8"/>
      <c r="W32" s="84"/>
      <c r="X32" s="35"/>
      <c r="Y32" s="15"/>
      <c r="AA32" s="3">
        <f t="shared" si="0"/>
        <v>99.99989999999998</v>
      </c>
      <c r="AB32" s="29" t="str">
        <f t="shared" si="1"/>
        <v> </v>
      </c>
      <c r="AC32"/>
    </row>
    <row r="33" spans="2:29" ht="12.75">
      <c r="B33" s="16">
        <v>18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78"/>
      <c r="R33" s="78"/>
      <c r="S33" s="78"/>
      <c r="T33" s="78"/>
      <c r="U33" s="80"/>
      <c r="V33" s="8"/>
      <c r="W33" s="84"/>
      <c r="X33" s="35"/>
      <c r="Y33" s="15"/>
      <c r="AA33" s="3">
        <f t="shared" si="0"/>
        <v>0</v>
      </c>
      <c r="AB33" s="29" t="str">
        <f t="shared" si="1"/>
        <v> </v>
      </c>
      <c r="AC33"/>
    </row>
    <row r="34" spans="2:29" ht="12.75">
      <c r="B34" s="16">
        <v>19</v>
      </c>
      <c r="C34" s="86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85"/>
      <c r="R34" s="85"/>
      <c r="S34" s="85"/>
      <c r="T34" s="85"/>
      <c r="U34" s="84"/>
      <c r="V34" s="36"/>
      <c r="W34" s="35"/>
      <c r="X34" s="35"/>
      <c r="Y34" s="15"/>
      <c r="AA34" s="3">
        <f t="shared" si="0"/>
        <v>0</v>
      </c>
      <c r="AB34" s="29" t="str">
        <f t="shared" si="1"/>
        <v> </v>
      </c>
      <c r="AC34"/>
    </row>
    <row r="35" spans="2:29" ht="12.75">
      <c r="B35" s="16">
        <v>20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78"/>
      <c r="R35" s="78"/>
      <c r="S35" s="78"/>
      <c r="T35" s="78"/>
      <c r="U35" s="84"/>
      <c r="V35" s="36"/>
      <c r="W35" s="35"/>
      <c r="X35" s="35"/>
      <c r="Y35" s="15"/>
      <c r="AA35" s="3">
        <f t="shared" si="0"/>
        <v>0</v>
      </c>
      <c r="AB35" s="29" t="str">
        <f t="shared" si="1"/>
        <v> </v>
      </c>
      <c r="AC35"/>
    </row>
    <row r="36" spans="2:29" ht="12.75">
      <c r="B36" s="16">
        <v>21</v>
      </c>
      <c r="C36" s="77">
        <v>92.3782</v>
      </c>
      <c r="D36" s="77">
        <v>4.1381</v>
      </c>
      <c r="E36" s="77">
        <v>0.998</v>
      </c>
      <c r="F36" s="77">
        <v>0.1268</v>
      </c>
      <c r="G36" s="77">
        <v>0.2027</v>
      </c>
      <c r="H36" s="77">
        <v>0.0117</v>
      </c>
      <c r="I36" s="77">
        <v>0.0604</v>
      </c>
      <c r="J36" s="77">
        <v>0.047</v>
      </c>
      <c r="K36" s="77">
        <v>0.106</v>
      </c>
      <c r="L36" s="77">
        <v>0.0105</v>
      </c>
      <c r="M36" s="77">
        <v>1.6641</v>
      </c>
      <c r="N36" s="77">
        <v>0.2565</v>
      </c>
      <c r="O36" s="77">
        <v>0.7273</v>
      </c>
      <c r="P36" s="78">
        <v>34.9003</v>
      </c>
      <c r="Q36" s="78">
        <v>8335.79</v>
      </c>
      <c r="R36" s="78">
        <v>38.6461</v>
      </c>
      <c r="S36" s="78">
        <v>9230.46</v>
      </c>
      <c r="T36" s="78">
        <v>49.7343</v>
      </c>
      <c r="U36" s="8">
        <v>-14.6</v>
      </c>
      <c r="V36" s="8">
        <v>-16.3</v>
      </c>
      <c r="W36" s="35"/>
      <c r="X36" s="35"/>
      <c r="Y36" s="15"/>
      <c r="AA36" s="3">
        <f t="shared" si="0"/>
        <v>100</v>
      </c>
      <c r="AB36" s="29" t="str">
        <f t="shared" si="1"/>
        <v>ОК</v>
      </c>
      <c r="AC36"/>
    </row>
    <row r="37" spans="2:29" ht="12.75">
      <c r="B37" s="16">
        <v>22</v>
      </c>
      <c r="C37" s="77">
        <v>92.3974</v>
      </c>
      <c r="D37" s="77">
        <v>4.1316</v>
      </c>
      <c r="E37" s="77">
        <v>0.9838</v>
      </c>
      <c r="F37" s="77">
        <v>0.1257</v>
      </c>
      <c r="G37" s="77">
        <v>0.2015</v>
      </c>
      <c r="H37" s="77">
        <v>0.0122</v>
      </c>
      <c r="I37" s="77">
        <v>0.0609</v>
      </c>
      <c r="J37" s="77">
        <v>0.0474</v>
      </c>
      <c r="K37" s="77">
        <v>0.1151</v>
      </c>
      <c r="L37" s="77">
        <v>0.0092</v>
      </c>
      <c r="M37" s="77">
        <v>1.6654</v>
      </c>
      <c r="N37" s="77">
        <v>0.2497</v>
      </c>
      <c r="O37" s="77">
        <v>0.7272</v>
      </c>
      <c r="P37" s="78">
        <v>34.905</v>
      </c>
      <c r="Q37" s="78">
        <v>8336.92</v>
      </c>
      <c r="R37" s="78">
        <v>38.6512</v>
      </c>
      <c r="S37" s="78">
        <v>9231.68</v>
      </c>
      <c r="T37" s="78">
        <v>49.7418</v>
      </c>
      <c r="U37" s="8"/>
      <c r="V37" s="36"/>
      <c r="W37" s="35"/>
      <c r="X37" s="35"/>
      <c r="Y37" s="15"/>
      <c r="AA37" s="3">
        <f t="shared" si="0"/>
        <v>99.99990000000003</v>
      </c>
      <c r="AB37" s="29" t="str">
        <f t="shared" si="1"/>
        <v> </v>
      </c>
      <c r="AC37"/>
    </row>
    <row r="38" spans="2:29" ht="12.75">
      <c r="B38" s="16">
        <v>23</v>
      </c>
      <c r="C38" s="86">
        <v>92.3854</v>
      </c>
      <c r="D38" s="84">
        <v>4.14</v>
      </c>
      <c r="E38" s="84">
        <v>0.9878</v>
      </c>
      <c r="F38" s="84">
        <v>0.1261</v>
      </c>
      <c r="G38" s="84">
        <v>0.2023</v>
      </c>
      <c r="H38" s="84">
        <v>0.012</v>
      </c>
      <c r="I38" s="84">
        <v>0.061</v>
      </c>
      <c r="J38" s="84">
        <v>0.048</v>
      </c>
      <c r="K38" s="84">
        <v>0.1225</v>
      </c>
      <c r="L38" s="84">
        <v>0.007</v>
      </c>
      <c r="M38" s="84">
        <v>1.6516</v>
      </c>
      <c r="N38" s="84">
        <v>0.2562</v>
      </c>
      <c r="O38" s="84">
        <v>0.7276</v>
      </c>
      <c r="P38" s="85">
        <v>34.9235</v>
      </c>
      <c r="Q38" s="85">
        <v>8341.33</v>
      </c>
      <c r="R38" s="85">
        <v>38.6712</v>
      </c>
      <c r="S38" s="85">
        <v>9236.46</v>
      </c>
      <c r="T38" s="85">
        <v>49.7558</v>
      </c>
      <c r="U38" s="8"/>
      <c r="V38" s="36"/>
      <c r="W38" s="35"/>
      <c r="X38" s="35"/>
      <c r="Y38" s="15"/>
      <c r="AA38" s="3">
        <f t="shared" si="0"/>
        <v>99.99990000000003</v>
      </c>
      <c r="AB38" s="29" t="str">
        <f t="shared" si="1"/>
        <v> </v>
      </c>
      <c r="AC38"/>
    </row>
    <row r="39" spans="2:29" ht="12.75">
      <c r="B39" s="16">
        <v>24</v>
      </c>
      <c r="C39" s="86">
        <v>92.417</v>
      </c>
      <c r="D39" s="84">
        <v>4.0999</v>
      </c>
      <c r="E39" s="84">
        <v>0.9743</v>
      </c>
      <c r="F39" s="84">
        <v>0.1254</v>
      </c>
      <c r="G39" s="84">
        <v>0.2002</v>
      </c>
      <c r="H39" s="84">
        <v>0.0131</v>
      </c>
      <c r="I39" s="84">
        <v>0.0604</v>
      </c>
      <c r="J39" s="84">
        <v>0.0466</v>
      </c>
      <c r="K39" s="84">
        <v>0.1231</v>
      </c>
      <c r="L39" s="84">
        <v>0.0084</v>
      </c>
      <c r="M39" s="84">
        <v>1.6549</v>
      </c>
      <c r="N39" s="84">
        <v>0.2766</v>
      </c>
      <c r="O39" s="84">
        <v>0.7274</v>
      </c>
      <c r="P39" s="85">
        <v>34.8953</v>
      </c>
      <c r="Q39" s="85">
        <v>8334.6</v>
      </c>
      <c r="R39" s="85">
        <v>38.6406</v>
      </c>
      <c r="S39" s="85">
        <v>9229.15</v>
      </c>
      <c r="T39" s="85">
        <v>49.7228</v>
      </c>
      <c r="U39" s="8"/>
      <c r="V39" s="36"/>
      <c r="W39" s="35"/>
      <c r="X39" s="37"/>
      <c r="Y39" s="37"/>
      <c r="AA39" s="3">
        <f t="shared" si="0"/>
        <v>99.99989999999998</v>
      </c>
      <c r="AB39" s="29" t="str">
        <f t="shared" si="1"/>
        <v> </v>
      </c>
      <c r="AC39"/>
    </row>
    <row r="40" spans="2:29" ht="12.75">
      <c r="B40" s="16">
        <v>25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78"/>
      <c r="R40" s="78"/>
      <c r="S40" s="78"/>
      <c r="T40" s="78"/>
      <c r="U40" s="79"/>
      <c r="V40" s="36"/>
      <c r="W40" s="35"/>
      <c r="X40" s="35"/>
      <c r="Y40" s="15"/>
      <c r="AA40" s="3">
        <f t="shared" si="0"/>
        <v>0</v>
      </c>
      <c r="AB40" s="29" t="str">
        <f t="shared" si="1"/>
        <v> </v>
      </c>
      <c r="AC40"/>
    </row>
    <row r="41" spans="2:29" ht="12.75">
      <c r="B41" s="16">
        <v>26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78"/>
      <c r="R41" s="78"/>
      <c r="S41" s="78"/>
      <c r="T41" s="78"/>
      <c r="U41" s="79"/>
      <c r="V41" s="36"/>
      <c r="W41" s="35"/>
      <c r="X41" s="35"/>
      <c r="Y41" s="15"/>
      <c r="AA41" s="3">
        <f t="shared" si="0"/>
        <v>0</v>
      </c>
      <c r="AB41" s="29" t="str">
        <f t="shared" si="1"/>
        <v> </v>
      </c>
      <c r="AC41"/>
    </row>
    <row r="42" spans="2:29" ht="12.75">
      <c r="B42" s="16">
        <v>27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78"/>
      <c r="R42" s="78"/>
      <c r="S42" s="78"/>
      <c r="T42" s="78"/>
      <c r="U42" s="79"/>
      <c r="V42" s="36"/>
      <c r="W42" s="35"/>
      <c r="X42" s="35"/>
      <c r="Y42" s="15"/>
      <c r="AA42" s="3">
        <f t="shared" si="0"/>
        <v>0</v>
      </c>
      <c r="AB42" s="29" t="str">
        <f t="shared" si="1"/>
        <v> </v>
      </c>
      <c r="AC42"/>
    </row>
    <row r="43" spans="2:29" ht="12.75">
      <c r="B43" s="16">
        <v>28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78"/>
      <c r="R43" s="78"/>
      <c r="S43" s="78"/>
      <c r="T43" s="78"/>
      <c r="U43" s="79"/>
      <c r="V43" s="36"/>
      <c r="W43" s="35"/>
      <c r="X43" s="35"/>
      <c r="Y43" s="15"/>
      <c r="AA43" s="3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77">
        <v>92.7188</v>
      </c>
      <c r="D44" s="77">
        <v>3.9795</v>
      </c>
      <c r="E44" s="77">
        <v>0.9232</v>
      </c>
      <c r="F44" s="77">
        <v>0.1155</v>
      </c>
      <c r="G44" s="77">
        <v>0.1878</v>
      </c>
      <c r="H44" s="77">
        <v>0.0115</v>
      </c>
      <c r="I44" s="77">
        <v>0.0579</v>
      </c>
      <c r="J44" s="77">
        <v>0.045</v>
      </c>
      <c r="K44" s="77">
        <v>0.0974</v>
      </c>
      <c r="L44" s="77">
        <v>0.0124</v>
      </c>
      <c r="M44" s="77">
        <v>1.6169</v>
      </c>
      <c r="N44" s="77">
        <v>0.234</v>
      </c>
      <c r="O44" s="77">
        <v>0.7241</v>
      </c>
      <c r="P44" s="78">
        <v>34.8063</v>
      </c>
      <c r="Q44" s="78">
        <v>8313.34</v>
      </c>
      <c r="R44" s="78">
        <v>38.5463</v>
      </c>
      <c r="S44" s="78">
        <v>9206.63</v>
      </c>
      <c r="T44" s="78">
        <v>49.7126</v>
      </c>
      <c r="U44" s="79">
        <v>-9.5</v>
      </c>
      <c r="V44" s="8">
        <v>-11.2</v>
      </c>
      <c r="W44" s="35"/>
      <c r="X44" s="35"/>
      <c r="Y44" s="15"/>
      <c r="AA44" s="3">
        <f t="shared" si="0"/>
        <v>99.99989999999998</v>
      </c>
      <c r="AB44" s="29" t="str">
        <f t="shared" si="1"/>
        <v> </v>
      </c>
      <c r="AC44"/>
    </row>
    <row r="45" spans="2:29" ht="12.75" customHeight="1">
      <c r="B45" s="16">
        <v>30</v>
      </c>
      <c r="C45" s="86">
        <v>92.5411</v>
      </c>
      <c r="D45" s="84">
        <v>4.0963</v>
      </c>
      <c r="E45" s="84">
        <v>0.9598</v>
      </c>
      <c r="F45" s="84">
        <v>0.123</v>
      </c>
      <c r="G45" s="84">
        <v>0.198</v>
      </c>
      <c r="H45" s="84">
        <v>0.0117</v>
      </c>
      <c r="I45" s="84">
        <v>0.0646</v>
      </c>
      <c r="J45" s="84">
        <v>0.0479</v>
      </c>
      <c r="K45" s="84">
        <v>0.1186</v>
      </c>
      <c r="L45" s="84">
        <v>0.0081</v>
      </c>
      <c r="M45" s="84">
        <v>1.6487</v>
      </c>
      <c r="N45" s="84">
        <v>0.1824</v>
      </c>
      <c r="O45" s="84">
        <v>0.7259</v>
      </c>
      <c r="P45" s="85">
        <v>34.915</v>
      </c>
      <c r="Q45" s="85">
        <v>8339.3</v>
      </c>
      <c r="R45" s="85">
        <v>38.663</v>
      </c>
      <c r="S45" s="85">
        <v>9234.5</v>
      </c>
      <c r="T45" s="87">
        <v>49.8011</v>
      </c>
      <c r="U45" s="8"/>
      <c r="V45" s="36"/>
      <c r="W45" s="35"/>
      <c r="X45" s="35"/>
      <c r="Y45" s="15"/>
      <c r="AA45" s="3">
        <f t="shared" si="0"/>
        <v>100.0002</v>
      </c>
      <c r="AB45" s="29" t="str">
        <f t="shared" si="1"/>
        <v> </v>
      </c>
      <c r="AC45"/>
    </row>
    <row r="46" spans="2:29" ht="12.75" customHeight="1">
      <c r="B46" s="16">
        <v>31</v>
      </c>
      <c r="C46" s="86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5"/>
      <c r="R46" s="85"/>
      <c r="S46" s="85"/>
      <c r="T46" s="85"/>
      <c r="U46" s="36"/>
      <c r="V46" s="36"/>
      <c r="W46" s="35"/>
      <c r="X46" s="35"/>
      <c r="Y46" s="15"/>
      <c r="AA46" s="3">
        <f t="shared" si="0"/>
        <v>0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AA48" s="3"/>
      <c r="AB48" s="4"/>
      <c r="AC48"/>
    </row>
    <row r="49" spans="3:4" ht="12.75">
      <c r="C49" s="1"/>
      <c r="D49" s="1"/>
    </row>
    <row r="50" spans="1:29" ht="12.75">
      <c r="A50" s="39" t="s">
        <v>43</v>
      </c>
      <c r="B50" s="39"/>
      <c r="C50" s="39"/>
      <c r="D50" s="39"/>
      <c r="E50" s="39"/>
      <c r="F50" s="39"/>
      <c r="G50" s="39"/>
      <c r="H50" s="39"/>
      <c r="I50" s="39"/>
      <c r="J50" s="39"/>
      <c r="K50" s="39" t="s">
        <v>36</v>
      </c>
      <c r="L50" s="39"/>
      <c r="N50" s="40"/>
      <c r="O50" s="39"/>
      <c r="P50" s="39"/>
      <c r="Q50" s="39"/>
      <c r="R50" s="39"/>
      <c r="S50" s="39"/>
      <c r="T50" s="39"/>
      <c r="U50" s="40" t="s">
        <v>64</v>
      </c>
      <c r="V50" s="39"/>
      <c r="X50" s="47"/>
      <c r="Y50" s="46"/>
      <c r="Z50" s="46"/>
      <c r="AA50" s="48"/>
      <c r="AB50" s="48"/>
      <c r="AC50" s="49"/>
    </row>
    <row r="51" spans="1:29" ht="12.75">
      <c r="A51" s="41" t="s">
        <v>37</v>
      </c>
      <c r="B51" s="42"/>
      <c r="C51" s="42"/>
      <c r="D51" s="42"/>
      <c r="E51" s="42"/>
      <c r="F51" s="42"/>
      <c r="G51" s="43"/>
      <c r="H51" s="43"/>
      <c r="I51" s="44"/>
      <c r="K51" s="44" t="s">
        <v>38</v>
      </c>
      <c r="M51" s="44"/>
      <c r="N51" s="44"/>
      <c r="P51" s="43"/>
      <c r="Q51" s="2"/>
      <c r="R51" s="41" t="s">
        <v>0</v>
      </c>
      <c r="S51" s="2"/>
      <c r="T51" s="2"/>
      <c r="U51" s="44" t="s">
        <v>39</v>
      </c>
      <c r="V51" s="2"/>
      <c r="X51" s="45"/>
      <c r="Y51" s="45"/>
      <c r="Z51" s="50"/>
      <c r="AA51" s="48"/>
      <c r="AB51" s="48"/>
      <c r="AC51" s="49"/>
    </row>
    <row r="52" spans="1:29" ht="18" customHeight="1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 t="s">
        <v>40</v>
      </c>
      <c r="L52" s="39"/>
      <c r="N52" s="40"/>
      <c r="O52" s="39"/>
      <c r="P52" s="39"/>
      <c r="Q52" s="39"/>
      <c r="R52" s="39"/>
      <c r="S52" s="39"/>
      <c r="T52" s="39"/>
      <c r="U52" s="40" t="s">
        <v>65</v>
      </c>
      <c r="V52" s="39"/>
      <c r="X52" s="46"/>
      <c r="Y52" s="46"/>
      <c r="Z52" s="46"/>
      <c r="AA52" s="48"/>
      <c r="AB52" s="48"/>
      <c r="AC52" s="49"/>
    </row>
    <row r="53" spans="1:26" ht="12.75">
      <c r="A53" s="43"/>
      <c r="B53" s="41" t="s">
        <v>41</v>
      </c>
      <c r="C53" s="42"/>
      <c r="D53" s="42"/>
      <c r="E53" s="42"/>
      <c r="F53" s="42"/>
      <c r="G53" s="42"/>
      <c r="H53" s="43"/>
      <c r="I53" s="43"/>
      <c r="K53" s="44" t="s">
        <v>38</v>
      </c>
      <c r="L53" s="43"/>
      <c r="M53" s="44"/>
      <c r="N53" s="44"/>
      <c r="O53" s="44"/>
      <c r="P53" s="45"/>
      <c r="Q53" s="2"/>
      <c r="R53" s="41" t="s">
        <v>0</v>
      </c>
      <c r="S53" s="2"/>
      <c r="T53" s="2"/>
      <c r="U53" s="44" t="s">
        <v>15</v>
      </c>
      <c r="V53" s="2"/>
      <c r="X53" s="46"/>
      <c r="Y53" s="46"/>
      <c r="Z53" s="46"/>
    </row>
    <row r="57" spans="3:10" ht="12.75">
      <c r="C57" s="38"/>
      <c r="D57" s="30" t="s">
        <v>33</v>
      </c>
      <c r="E57" s="30"/>
      <c r="F57" s="30"/>
      <c r="G57" s="30"/>
      <c r="H57" s="30"/>
      <c r="I57" s="30"/>
      <c r="J57" s="30"/>
    </row>
  </sheetData>
  <sheetProtection/>
  <mergeCells count="31">
    <mergeCell ref="E13:E15"/>
    <mergeCell ref="O13:O15"/>
    <mergeCell ref="R13:R15"/>
    <mergeCell ref="O12:T12"/>
    <mergeCell ref="S13:S15"/>
    <mergeCell ref="N13:N15"/>
    <mergeCell ref="Y12:Y15"/>
    <mergeCell ref="U12:U15"/>
    <mergeCell ref="J13:J15"/>
    <mergeCell ref="T13:T15"/>
    <mergeCell ref="W12:W15"/>
    <mergeCell ref="I13:I15"/>
    <mergeCell ref="M13:M15"/>
    <mergeCell ref="C48:Y48"/>
    <mergeCell ref="C13:C15"/>
    <mergeCell ref="F13:F15"/>
    <mergeCell ref="Q13:Q15"/>
    <mergeCell ref="D13:D15"/>
    <mergeCell ref="V12:V15"/>
    <mergeCell ref="X12:X15"/>
    <mergeCell ref="H13:H15"/>
    <mergeCell ref="L13:L15"/>
    <mergeCell ref="P13:P15"/>
    <mergeCell ref="A7:Y7"/>
    <mergeCell ref="A8:Y8"/>
    <mergeCell ref="A10:Y10"/>
    <mergeCell ref="A9:Z9"/>
    <mergeCell ref="K13:K15"/>
    <mergeCell ref="G13:G15"/>
    <mergeCell ref="B12:B15"/>
    <mergeCell ref="C12:N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100" t="s">
        <v>66</v>
      </c>
      <c r="B1" s="100"/>
      <c r="C1" s="100"/>
      <c r="D1" s="100"/>
      <c r="E1" s="100"/>
      <c r="F1" s="100"/>
      <c r="G1" s="100"/>
      <c r="H1" s="100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8" customHeight="1">
      <c r="A2" s="113" t="s">
        <v>58</v>
      </c>
      <c r="B2" s="113"/>
      <c r="C2" s="113"/>
      <c r="D2" s="113"/>
      <c r="E2" s="113"/>
      <c r="F2" s="113"/>
      <c r="G2" s="113"/>
      <c r="H2" s="11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5" ht="18" customHeight="1">
      <c r="A3" s="113" t="s">
        <v>53</v>
      </c>
      <c r="B3" s="113"/>
      <c r="C3" s="113"/>
      <c r="D3" s="113"/>
      <c r="E3" s="113"/>
      <c r="F3" s="113"/>
      <c r="G3" s="113"/>
      <c r="H3" s="11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9"/>
    </row>
    <row r="4" spans="1:25" ht="24" customHeight="1">
      <c r="A4" s="100" t="s">
        <v>63</v>
      </c>
      <c r="B4" s="100"/>
      <c r="C4" s="100"/>
      <c r="D4" s="100"/>
      <c r="E4" s="100"/>
      <c r="F4" s="100"/>
      <c r="G4" s="100"/>
      <c r="H4" s="10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6" ht="30" customHeight="1">
      <c r="B5" s="115" t="s">
        <v>24</v>
      </c>
      <c r="C5" s="128" t="s">
        <v>30</v>
      </c>
      <c r="D5" s="129"/>
      <c r="E5" s="129"/>
      <c r="F5" s="130"/>
      <c r="G5" s="122" t="s">
        <v>52</v>
      </c>
      <c r="H5" s="125" t="s">
        <v>34</v>
      </c>
      <c r="I5" s="20"/>
      <c r="Z5"/>
    </row>
    <row r="6" spans="2:26" ht="48.75" customHeight="1">
      <c r="B6" s="116"/>
      <c r="C6" s="118" t="s">
        <v>54</v>
      </c>
      <c r="D6" s="118" t="s">
        <v>55</v>
      </c>
      <c r="E6" s="118" t="s">
        <v>56</v>
      </c>
      <c r="F6" s="118" t="s">
        <v>57</v>
      </c>
      <c r="G6" s="123"/>
      <c r="H6" s="126"/>
      <c r="I6" s="20"/>
      <c r="Z6"/>
    </row>
    <row r="7" spans="2:26" ht="15.75" customHeight="1">
      <c r="B7" s="116"/>
      <c r="C7" s="119"/>
      <c r="D7" s="119"/>
      <c r="E7" s="119"/>
      <c r="F7" s="119"/>
      <c r="G7" s="123"/>
      <c r="H7" s="126"/>
      <c r="I7" s="20"/>
      <c r="Z7"/>
    </row>
    <row r="8" spans="2:26" ht="11.25" customHeight="1">
      <c r="B8" s="117"/>
      <c r="C8" s="120"/>
      <c r="D8" s="120"/>
      <c r="E8" s="120"/>
      <c r="F8" s="120"/>
      <c r="G8" s="124"/>
      <c r="H8" s="127"/>
      <c r="I8" s="20"/>
      <c r="Z8"/>
    </row>
    <row r="9" spans="2:26" ht="15" customHeight="1">
      <c r="B9" s="14">
        <v>1</v>
      </c>
      <c r="C9" s="95">
        <v>779</v>
      </c>
      <c r="D9" s="95">
        <v>885</v>
      </c>
      <c r="E9" s="95">
        <v>11501</v>
      </c>
      <c r="F9" s="95">
        <v>616</v>
      </c>
      <c r="G9" s="81">
        <f>SUM(C9:F9)</f>
        <v>13781</v>
      </c>
      <c r="H9" s="82">
        <v>34.9</v>
      </c>
      <c r="I9" s="21"/>
      <c r="J9" s="121" t="s">
        <v>35</v>
      </c>
      <c r="K9" s="121"/>
      <c r="Z9"/>
    </row>
    <row r="10" spans="2:26" ht="15" customHeight="1">
      <c r="B10" s="14">
        <v>2</v>
      </c>
      <c r="C10" s="95">
        <v>659</v>
      </c>
      <c r="D10" s="95">
        <v>844</v>
      </c>
      <c r="E10" s="95">
        <v>10130</v>
      </c>
      <c r="F10" s="95">
        <v>536</v>
      </c>
      <c r="G10" s="81">
        <f aca="true" t="shared" si="0" ref="G10:G38">SUM(C10:F10)</f>
        <v>12169</v>
      </c>
      <c r="H10" s="82">
        <f>IF(Паспорт!P17&gt;0,Паспорт!P17,H9)</f>
        <v>34.9076</v>
      </c>
      <c r="I10" s="21"/>
      <c r="J10" s="121"/>
      <c r="K10" s="121"/>
      <c r="Z10"/>
    </row>
    <row r="11" spans="2:26" ht="15" customHeight="1">
      <c r="B11" s="14">
        <v>3</v>
      </c>
      <c r="C11" s="95">
        <v>629</v>
      </c>
      <c r="D11" s="95">
        <v>796</v>
      </c>
      <c r="E11" s="95">
        <v>9907</v>
      </c>
      <c r="F11" s="95">
        <v>506</v>
      </c>
      <c r="G11" s="81">
        <f t="shared" si="0"/>
        <v>11838</v>
      </c>
      <c r="H11" s="82">
        <f>IF(Паспорт!P18&gt;0,Паспорт!P18,H10)</f>
        <v>34.9076</v>
      </c>
      <c r="I11" s="21"/>
      <c r="J11" s="121"/>
      <c r="K11" s="121"/>
      <c r="Z11"/>
    </row>
    <row r="12" spans="2:26" ht="15" customHeight="1">
      <c r="B12" s="14">
        <v>4</v>
      </c>
      <c r="C12" s="95">
        <v>623</v>
      </c>
      <c r="D12" s="95">
        <v>787</v>
      </c>
      <c r="E12" s="95">
        <v>9891</v>
      </c>
      <c r="F12" s="95">
        <v>529</v>
      </c>
      <c r="G12" s="81">
        <f t="shared" si="0"/>
        <v>11830</v>
      </c>
      <c r="H12" s="82">
        <f>IF(Паспорт!P19&gt;0,Паспорт!P19,H11)</f>
        <v>34.9076</v>
      </c>
      <c r="I12" s="21"/>
      <c r="J12" s="121"/>
      <c r="K12" s="121"/>
      <c r="Z12"/>
    </row>
    <row r="13" spans="2:26" ht="15" customHeight="1">
      <c r="B13" s="14">
        <v>5</v>
      </c>
      <c r="C13" s="95">
        <v>622</v>
      </c>
      <c r="D13" s="95">
        <v>779</v>
      </c>
      <c r="E13" s="95">
        <v>9895</v>
      </c>
      <c r="F13" s="95">
        <v>513</v>
      </c>
      <c r="G13" s="81">
        <f t="shared" si="0"/>
        <v>11809</v>
      </c>
      <c r="H13" s="82">
        <f>IF(Паспорт!P20&gt;0,Паспорт!P20,H12)</f>
        <v>34.9076</v>
      </c>
      <c r="I13" s="21"/>
      <c r="J13" s="121"/>
      <c r="K13" s="121"/>
      <c r="Z13"/>
    </row>
    <row r="14" spans="2:26" ht="15" customHeight="1">
      <c r="B14" s="14">
        <v>6</v>
      </c>
      <c r="C14" s="95">
        <v>660</v>
      </c>
      <c r="D14" s="95">
        <v>813</v>
      </c>
      <c r="E14" s="95">
        <v>10098</v>
      </c>
      <c r="F14" s="95">
        <v>513</v>
      </c>
      <c r="G14" s="81">
        <f t="shared" si="0"/>
        <v>12084</v>
      </c>
      <c r="H14" s="82">
        <f>IF(Паспорт!P21&gt;0,Паспорт!P21,H13)</f>
        <v>34.731</v>
      </c>
      <c r="I14" s="21"/>
      <c r="J14" s="121"/>
      <c r="K14" s="121"/>
      <c r="Z14"/>
    </row>
    <row r="15" spans="2:26" ht="15" customHeight="1">
      <c r="B15" s="14">
        <v>7</v>
      </c>
      <c r="C15" s="95">
        <v>759</v>
      </c>
      <c r="D15" s="95">
        <v>861</v>
      </c>
      <c r="E15" s="95">
        <v>11360</v>
      </c>
      <c r="F15" s="95">
        <v>601</v>
      </c>
      <c r="G15" s="81">
        <f t="shared" si="0"/>
        <v>13581</v>
      </c>
      <c r="H15" s="82">
        <f>IF(Паспорт!P22&gt;0,Паспорт!P22,H14)</f>
        <v>34.906</v>
      </c>
      <c r="I15" s="21"/>
      <c r="J15" s="121"/>
      <c r="K15" s="121"/>
      <c r="Z15"/>
    </row>
    <row r="16" spans="2:26" ht="15" customHeight="1">
      <c r="B16" s="14">
        <v>8</v>
      </c>
      <c r="C16" s="95">
        <v>875</v>
      </c>
      <c r="D16" s="95">
        <v>1010</v>
      </c>
      <c r="E16" s="95">
        <v>12809</v>
      </c>
      <c r="F16" s="95">
        <v>704</v>
      </c>
      <c r="G16" s="81">
        <f t="shared" si="0"/>
        <v>15398</v>
      </c>
      <c r="H16" s="82">
        <f>IF(Паспорт!P23&gt;0,Паспорт!P23,H15)</f>
        <v>34.909</v>
      </c>
      <c r="I16" s="21"/>
      <c r="J16" s="121"/>
      <c r="K16" s="121"/>
      <c r="Z16"/>
    </row>
    <row r="17" spans="2:26" ht="15" customHeight="1">
      <c r="B17" s="14">
        <v>9</v>
      </c>
      <c r="C17" s="95">
        <v>734</v>
      </c>
      <c r="D17" s="95">
        <v>937</v>
      </c>
      <c r="E17" s="95">
        <v>11410</v>
      </c>
      <c r="F17" s="95">
        <v>736</v>
      </c>
      <c r="G17" s="81">
        <f t="shared" si="0"/>
        <v>13817</v>
      </c>
      <c r="H17" s="82">
        <f>IF(Паспорт!P24&gt;0,Паспорт!P24,H16)</f>
        <v>34.8923</v>
      </c>
      <c r="I17" s="21"/>
      <c r="J17" s="28"/>
      <c r="Z17"/>
    </row>
    <row r="18" spans="2:26" ht="15" customHeight="1">
      <c r="B18" s="14">
        <v>10</v>
      </c>
      <c r="C18" s="95">
        <v>702</v>
      </c>
      <c r="D18" s="95">
        <v>895</v>
      </c>
      <c r="E18" s="95">
        <v>10676</v>
      </c>
      <c r="F18" s="95">
        <v>545</v>
      </c>
      <c r="G18" s="81">
        <f t="shared" si="0"/>
        <v>12818</v>
      </c>
      <c r="H18" s="82">
        <f>IF(Паспорт!P25&gt;0,Паспорт!P25,H17)</f>
        <v>34.9095</v>
      </c>
      <c r="I18" s="21"/>
      <c r="J18" s="28"/>
      <c r="Z18"/>
    </row>
    <row r="19" spans="2:26" ht="15" customHeight="1">
      <c r="B19" s="14">
        <v>11</v>
      </c>
      <c r="C19" s="95">
        <v>699</v>
      </c>
      <c r="D19" s="95">
        <v>868</v>
      </c>
      <c r="E19" s="95">
        <v>10575</v>
      </c>
      <c r="F19" s="95">
        <v>565</v>
      </c>
      <c r="G19" s="81">
        <f t="shared" si="0"/>
        <v>12707</v>
      </c>
      <c r="H19" s="82">
        <f>IF(Паспорт!P26&gt;0,Паспорт!P26,H18)</f>
        <v>34.9095</v>
      </c>
      <c r="I19" s="21"/>
      <c r="J19" s="28"/>
      <c r="Z19"/>
    </row>
    <row r="20" spans="2:26" ht="15" customHeight="1">
      <c r="B20" s="14">
        <v>12</v>
      </c>
      <c r="C20" s="95">
        <v>730</v>
      </c>
      <c r="D20" s="95">
        <v>945</v>
      </c>
      <c r="E20" s="95">
        <v>11505</v>
      </c>
      <c r="F20" s="95">
        <v>604</v>
      </c>
      <c r="G20" s="81">
        <f t="shared" si="0"/>
        <v>13784</v>
      </c>
      <c r="H20" s="82">
        <f>IF(Паспорт!P27&gt;0,Паспорт!P27,H19)</f>
        <v>34.9095</v>
      </c>
      <c r="I20" s="21"/>
      <c r="J20" s="28"/>
      <c r="Z20"/>
    </row>
    <row r="21" spans="2:26" ht="15" customHeight="1">
      <c r="B21" s="14">
        <v>13</v>
      </c>
      <c r="C21" s="95">
        <v>812</v>
      </c>
      <c r="D21" s="95">
        <v>961</v>
      </c>
      <c r="E21" s="95">
        <v>12040</v>
      </c>
      <c r="F21" s="95">
        <v>656</v>
      </c>
      <c r="G21" s="81">
        <f t="shared" si="0"/>
        <v>14469</v>
      </c>
      <c r="H21" s="82">
        <f>IF(Паспорт!P28&gt;0,Паспорт!P28,H20)</f>
        <v>34.893</v>
      </c>
      <c r="I21" s="21"/>
      <c r="J21" s="28"/>
      <c r="Z21"/>
    </row>
    <row r="22" spans="2:26" ht="15" customHeight="1">
      <c r="B22" s="14">
        <v>14</v>
      </c>
      <c r="C22" s="95">
        <v>654</v>
      </c>
      <c r="D22" s="95">
        <v>876</v>
      </c>
      <c r="E22" s="95">
        <v>9759</v>
      </c>
      <c r="F22" s="95">
        <v>474</v>
      </c>
      <c r="G22" s="81">
        <f t="shared" si="0"/>
        <v>11763</v>
      </c>
      <c r="H22" s="82">
        <f>IF(Паспорт!P29&gt;0,Паспорт!P29,H21)</f>
        <v>34.8805</v>
      </c>
      <c r="I22" s="21"/>
      <c r="J22" s="28"/>
      <c r="Z22"/>
    </row>
    <row r="23" spans="2:26" ht="15" customHeight="1">
      <c r="B23" s="14">
        <v>15</v>
      </c>
      <c r="C23" s="95">
        <v>608</v>
      </c>
      <c r="D23" s="95">
        <v>812</v>
      </c>
      <c r="E23" s="95">
        <v>9551</v>
      </c>
      <c r="F23" s="95">
        <v>516</v>
      </c>
      <c r="G23" s="81">
        <f t="shared" si="0"/>
        <v>11487</v>
      </c>
      <c r="H23" s="82">
        <f>IF(Паспорт!P30&gt;0,Паспорт!P30,H22)</f>
        <v>34.8674</v>
      </c>
      <c r="I23" s="21"/>
      <c r="J23" s="28"/>
      <c r="Z23"/>
    </row>
    <row r="24" spans="2:26" ht="15" customHeight="1">
      <c r="B24" s="16">
        <v>16</v>
      </c>
      <c r="C24" s="95">
        <v>612</v>
      </c>
      <c r="D24" s="95">
        <v>821</v>
      </c>
      <c r="E24" s="95">
        <v>9292</v>
      </c>
      <c r="F24" s="95">
        <v>527</v>
      </c>
      <c r="G24" s="81">
        <f t="shared" si="0"/>
        <v>11252</v>
      </c>
      <c r="H24" s="82">
        <f>IF(Паспорт!P31&gt;0,Паспорт!P31,H23)</f>
        <v>34.8573</v>
      </c>
      <c r="I24" s="21"/>
      <c r="J24" s="28"/>
      <c r="Z24"/>
    </row>
    <row r="25" spans="2:26" ht="15" customHeight="1">
      <c r="B25" s="16">
        <v>17</v>
      </c>
      <c r="C25" s="95">
        <v>582</v>
      </c>
      <c r="D25" s="95">
        <v>782</v>
      </c>
      <c r="E25" s="95">
        <v>9123</v>
      </c>
      <c r="F25" s="95">
        <v>467</v>
      </c>
      <c r="G25" s="81">
        <f t="shared" si="0"/>
        <v>10954</v>
      </c>
      <c r="H25" s="82">
        <f>IF(Паспорт!P32&gt;0,Паспорт!P32,H24)</f>
        <v>34.8728</v>
      </c>
      <c r="I25" s="21"/>
      <c r="J25" s="28"/>
      <c r="Z25"/>
    </row>
    <row r="26" spans="2:26" ht="15" customHeight="1">
      <c r="B26" s="16">
        <v>18</v>
      </c>
      <c r="C26" s="95">
        <v>588</v>
      </c>
      <c r="D26" s="95">
        <v>786</v>
      </c>
      <c r="E26" s="95">
        <v>9287</v>
      </c>
      <c r="F26" s="95">
        <v>481</v>
      </c>
      <c r="G26" s="81">
        <f t="shared" si="0"/>
        <v>11142</v>
      </c>
      <c r="H26" s="82">
        <f>IF(Паспорт!P33&gt;0,Паспорт!P33,H25)</f>
        <v>34.8728</v>
      </c>
      <c r="I26" s="21"/>
      <c r="J26" s="28"/>
      <c r="Z26"/>
    </row>
    <row r="27" spans="2:26" ht="15" customHeight="1">
      <c r="B27" s="16">
        <v>19</v>
      </c>
      <c r="C27" s="95">
        <v>515</v>
      </c>
      <c r="D27" s="95">
        <v>749</v>
      </c>
      <c r="E27" s="95">
        <v>8130</v>
      </c>
      <c r="F27" s="95">
        <v>448</v>
      </c>
      <c r="G27" s="81">
        <f t="shared" si="0"/>
        <v>9842</v>
      </c>
      <c r="H27" s="82">
        <f>IF(Паспорт!P34&gt;0,Паспорт!P34,H26)</f>
        <v>34.8728</v>
      </c>
      <c r="I27" s="21"/>
      <c r="J27" s="28"/>
      <c r="Z27"/>
    </row>
    <row r="28" spans="2:26" ht="15" customHeight="1">
      <c r="B28" s="16">
        <v>20</v>
      </c>
      <c r="C28" s="95">
        <v>551</v>
      </c>
      <c r="D28" s="95">
        <v>757</v>
      </c>
      <c r="E28" s="95">
        <v>8684</v>
      </c>
      <c r="F28" s="95">
        <v>464</v>
      </c>
      <c r="G28" s="81">
        <f t="shared" si="0"/>
        <v>10456</v>
      </c>
      <c r="H28" s="82">
        <f>IF(Паспорт!P35&gt;0,Паспорт!P35,H27)</f>
        <v>34.8728</v>
      </c>
      <c r="I28" s="21"/>
      <c r="J28" s="28"/>
      <c r="Z28"/>
    </row>
    <row r="29" spans="2:26" ht="15" customHeight="1">
      <c r="B29" s="16">
        <v>21</v>
      </c>
      <c r="C29" s="95">
        <v>531</v>
      </c>
      <c r="D29" s="95">
        <v>749</v>
      </c>
      <c r="E29" s="95">
        <v>8678</v>
      </c>
      <c r="F29" s="95">
        <v>490</v>
      </c>
      <c r="G29" s="81">
        <f t="shared" si="0"/>
        <v>10448</v>
      </c>
      <c r="H29" s="82">
        <f>IF(Паспорт!P36&gt;0,Паспорт!P36,H28)</f>
        <v>34.9003</v>
      </c>
      <c r="I29" s="21"/>
      <c r="J29" s="28"/>
      <c r="Z29"/>
    </row>
    <row r="30" spans="2:26" ht="15" customHeight="1">
      <c r="B30" s="16">
        <v>22</v>
      </c>
      <c r="C30" s="95">
        <v>527</v>
      </c>
      <c r="D30" s="95">
        <v>724</v>
      </c>
      <c r="E30" s="95">
        <v>8390</v>
      </c>
      <c r="F30" s="95">
        <v>456</v>
      </c>
      <c r="G30" s="81">
        <f t="shared" si="0"/>
        <v>10097</v>
      </c>
      <c r="H30" s="82">
        <f>IF(Паспорт!P37&gt;0,Паспорт!P37,H29)</f>
        <v>34.905</v>
      </c>
      <c r="I30" s="21"/>
      <c r="J30" s="28"/>
      <c r="Z30"/>
    </row>
    <row r="31" spans="2:26" ht="15" customHeight="1">
      <c r="B31" s="16">
        <v>23</v>
      </c>
      <c r="C31" s="95">
        <v>537</v>
      </c>
      <c r="D31" s="95">
        <v>759</v>
      </c>
      <c r="E31" s="95">
        <v>8638</v>
      </c>
      <c r="F31" s="95">
        <v>469</v>
      </c>
      <c r="G31" s="81">
        <f t="shared" si="0"/>
        <v>10403</v>
      </c>
      <c r="H31" s="82">
        <f>IF(Паспорт!P38&gt;0,Паспорт!P38,H30)</f>
        <v>34.9235</v>
      </c>
      <c r="I31" s="21"/>
      <c r="J31" s="28"/>
      <c r="Z31"/>
    </row>
    <row r="32" spans="2:26" ht="15" customHeight="1">
      <c r="B32" s="16">
        <v>24</v>
      </c>
      <c r="C32" s="95">
        <v>550</v>
      </c>
      <c r="D32" s="95">
        <v>760</v>
      </c>
      <c r="E32" s="95">
        <v>8398</v>
      </c>
      <c r="F32" s="95">
        <v>492</v>
      </c>
      <c r="G32" s="81">
        <f t="shared" si="0"/>
        <v>10200</v>
      </c>
      <c r="H32" s="82">
        <f>IF(Паспорт!P39&gt;0,Паспорт!P39,H31)</f>
        <v>34.8953</v>
      </c>
      <c r="I32" s="21"/>
      <c r="J32" s="28"/>
      <c r="Z32"/>
    </row>
    <row r="33" spans="2:26" ht="15" customHeight="1">
      <c r="B33" s="16">
        <v>25</v>
      </c>
      <c r="C33" s="95">
        <v>573</v>
      </c>
      <c r="D33" s="95">
        <v>791</v>
      </c>
      <c r="E33" s="95">
        <v>8932</v>
      </c>
      <c r="F33" s="95">
        <v>485</v>
      </c>
      <c r="G33" s="81">
        <f t="shared" si="0"/>
        <v>10781</v>
      </c>
      <c r="H33" s="82">
        <f>IF(Паспорт!P40&gt;0,Паспорт!P40,H32)</f>
        <v>34.8953</v>
      </c>
      <c r="I33" s="21"/>
      <c r="J33" s="28"/>
      <c r="Z33"/>
    </row>
    <row r="34" spans="2:26" ht="15" customHeight="1">
      <c r="B34" s="16">
        <v>26</v>
      </c>
      <c r="C34" s="95">
        <v>546</v>
      </c>
      <c r="D34" s="95">
        <v>772</v>
      </c>
      <c r="E34" s="95">
        <v>8581</v>
      </c>
      <c r="F34" s="95">
        <v>475</v>
      </c>
      <c r="G34" s="81">
        <f t="shared" si="0"/>
        <v>10374</v>
      </c>
      <c r="H34" s="82">
        <f>IF(Паспорт!P41&gt;0,Паспорт!P41,H33)</f>
        <v>34.8953</v>
      </c>
      <c r="I34" s="21"/>
      <c r="J34" s="28"/>
      <c r="Z34"/>
    </row>
    <row r="35" spans="2:26" ht="15" customHeight="1">
      <c r="B35" s="16">
        <v>27</v>
      </c>
      <c r="C35" s="95">
        <v>529</v>
      </c>
      <c r="D35" s="95">
        <v>737</v>
      </c>
      <c r="E35" s="95">
        <v>8284</v>
      </c>
      <c r="F35" s="95">
        <v>456</v>
      </c>
      <c r="G35" s="81">
        <f t="shared" si="0"/>
        <v>10006</v>
      </c>
      <c r="H35" s="82">
        <f>IF(Паспорт!P42&gt;0,Паспорт!P42,H34)</f>
        <v>34.8953</v>
      </c>
      <c r="I35" s="21"/>
      <c r="J35" s="28"/>
      <c r="Z35"/>
    </row>
    <row r="36" spans="2:26" ht="15" customHeight="1">
      <c r="B36" s="16">
        <v>28</v>
      </c>
      <c r="C36" s="95">
        <v>554</v>
      </c>
      <c r="D36" s="95">
        <v>729</v>
      </c>
      <c r="E36" s="95">
        <v>8544</v>
      </c>
      <c r="F36" s="95">
        <v>469</v>
      </c>
      <c r="G36" s="81">
        <f t="shared" si="0"/>
        <v>10296</v>
      </c>
      <c r="H36" s="82">
        <f>IF(Паспорт!P43&gt;0,Паспорт!P43,H35)</f>
        <v>34.8953</v>
      </c>
      <c r="I36" s="21"/>
      <c r="J36" s="28"/>
      <c r="Z36"/>
    </row>
    <row r="37" spans="2:26" ht="15" customHeight="1">
      <c r="B37" s="16">
        <v>29</v>
      </c>
      <c r="C37" s="95">
        <v>556</v>
      </c>
      <c r="D37" s="95">
        <v>749</v>
      </c>
      <c r="E37" s="95">
        <v>8690</v>
      </c>
      <c r="F37" s="95">
        <v>498</v>
      </c>
      <c r="G37" s="81">
        <f t="shared" si="0"/>
        <v>10493</v>
      </c>
      <c r="H37" s="82">
        <f>IF(Паспорт!P44&gt;0,Паспорт!P44,H36)</f>
        <v>34.8063</v>
      </c>
      <c r="I37" s="21"/>
      <c r="J37" s="28"/>
      <c r="Z37"/>
    </row>
    <row r="38" spans="2:26" ht="15" customHeight="1">
      <c r="B38" s="16">
        <v>30</v>
      </c>
      <c r="C38" s="95">
        <v>579</v>
      </c>
      <c r="D38" s="95">
        <v>762</v>
      </c>
      <c r="E38" s="95">
        <v>8841</v>
      </c>
      <c r="F38" s="95">
        <v>481</v>
      </c>
      <c r="G38" s="81">
        <f t="shared" si="0"/>
        <v>10663</v>
      </c>
      <c r="H38" s="82">
        <f>IF(Паспорт!P45&gt;0,Паспорт!P45,H37)</f>
        <v>34.915</v>
      </c>
      <c r="I38" s="21"/>
      <c r="J38" s="28"/>
      <c r="Z38"/>
    </row>
    <row r="39" spans="2:26" ht="15" customHeight="1" hidden="1">
      <c r="B39" s="16">
        <v>31</v>
      </c>
      <c r="C39" s="93"/>
      <c r="D39" s="93"/>
      <c r="E39" s="93"/>
      <c r="F39" s="93"/>
      <c r="G39" s="81"/>
      <c r="H39" s="82"/>
      <c r="I39" s="27"/>
      <c r="J39" s="28"/>
      <c r="Z39"/>
    </row>
    <row r="40" spans="2:28" ht="23.25" customHeight="1">
      <c r="B40" s="72" t="s">
        <v>31</v>
      </c>
      <c r="C40" s="71">
        <f>SUM(C9:C39)</f>
        <v>18875</v>
      </c>
      <c r="D40" s="71">
        <f>SUM(D9:D39)</f>
        <v>24496</v>
      </c>
      <c r="E40" s="71">
        <f>SUM(E9:E39)</f>
        <v>291599</v>
      </c>
      <c r="F40" s="71">
        <f>SUM(F9:F39)</f>
        <v>15772</v>
      </c>
      <c r="G40" s="71">
        <f>SUM(G9:G39)</f>
        <v>350742</v>
      </c>
      <c r="H40" s="76">
        <f>SUMPRODUCT(H9:H39,G9:G39)/SUM(G9:G39)</f>
        <v>34.88774131469855</v>
      </c>
      <c r="I40" s="26"/>
      <c r="J40" s="114" t="s">
        <v>32</v>
      </c>
      <c r="K40" s="114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6" ht="14.25" customHeight="1">
      <c r="B41" s="48"/>
      <c r="C41" s="74"/>
      <c r="D41" s="75"/>
      <c r="E41" s="75"/>
      <c r="F41" s="73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22"/>
      <c r="Z41"/>
    </row>
    <row r="42" spans="2:27" ht="12.75">
      <c r="B42" s="7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48"/>
      <c r="AA42" s="48"/>
    </row>
    <row r="43" spans="1:8" ht="12.75">
      <c r="A43" s="62" t="s">
        <v>50</v>
      </c>
      <c r="B43" s="65"/>
      <c r="C43" s="63"/>
      <c r="D43" s="64"/>
      <c r="E43" s="64" t="s">
        <v>51</v>
      </c>
      <c r="F43" s="63"/>
      <c r="G43" s="65"/>
      <c r="H43" s="70" t="s">
        <v>64</v>
      </c>
    </row>
    <row r="44" spans="1:26" ht="14.25">
      <c r="A44" s="66" t="s">
        <v>47</v>
      </c>
      <c r="E44" s="67" t="s">
        <v>42</v>
      </c>
      <c r="F44" s="67" t="s">
        <v>0</v>
      </c>
      <c r="H44" s="6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4"/>
      <c r="Z44" s="49"/>
    </row>
    <row r="45" spans="1:26" ht="15">
      <c r="A45" s="62" t="s">
        <v>48</v>
      </c>
      <c r="B45" s="65"/>
      <c r="C45" s="12"/>
      <c r="D45" s="65"/>
      <c r="E45" s="64" t="s">
        <v>49</v>
      </c>
      <c r="F45" s="13"/>
      <c r="G45" s="65"/>
      <c r="H45" s="70" t="str">
        <f>H43</f>
        <v>02 липня  2016 р.</v>
      </c>
      <c r="I45" s="48"/>
      <c r="J45" s="48"/>
      <c r="K45" s="48"/>
      <c r="L45" s="48"/>
      <c r="M45" s="48"/>
      <c r="N45" s="48"/>
      <c r="O45" s="59"/>
      <c r="P45" s="60"/>
      <c r="Q45" s="60"/>
      <c r="R45" s="48"/>
      <c r="S45" s="48"/>
      <c r="T45" s="48"/>
      <c r="U45" s="48"/>
      <c r="V45" s="48"/>
      <c r="W45" s="48"/>
      <c r="X45" s="48"/>
      <c r="Y45" s="59"/>
      <c r="Z45" s="49"/>
    </row>
    <row r="46" spans="3:26" ht="18" customHeight="1">
      <c r="C46" s="1"/>
      <c r="E46" s="67" t="s">
        <v>42</v>
      </c>
      <c r="F46" s="67" t="s">
        <v>0</v>
      </c>
      <c r="G46" s="6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9"/>
    </row>
    <row r="47" spans="3:26" ht="12.75">
      <c r="C47" s="58"/>
      <c r="D47" s="5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9"/>
      <c r="P47" s="61"/>
      <c r="Q47" s="61"/>
      <c r="R47" s="48"/>
      <c r="S47" s="48"/>
      <c r="T47" s="48"/>
      <c r="U47" s="48"/>
      <c r="V47" s="48"/>
      <c r="W47" s="48"/>
      <c r="X47" s="48"/>
      <c r="Y47" s="59"/>
      <c r="Z47" s="49"/>
    </row>
  </sheetData>
  <sheetProtection/>
  <mergeCells count="14">
    <mergeCell ref="H5:H8"/>
    <mergeCell ref="C5:F5"/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  <mergeCell ref="F6:F8"/>
    <mergeCell ref="G5:G8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2016-07-02T09:29:43Z</cp:lastPrinted>
  <dcterms:created xsi:type="dcterms:W3CDTF">2010-01-29T08:37:16Z</dcterms:created>
  <dcterms:modified xsi:type="dcterms:W3CDTF">2016-07-02T09:33:39Z</dcterms:modified>
  <cp:category/>
  <cp:version/>
  <cp:contentType/>
  <cp:contentStatus/>
</cp:coreProperties>
</file>