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9320" windowHeight="10560" activeTab="1"/>
  </bookViews>
  <sheets>
    <sheet name="Паспорт" sheetId="1" r:id="rId1"/>
    <sheet name="Додаток" sheetId="2" r:id="rId2"/>
  </sheets>
  <definedNames>
    <definedName name="_Hlk21234135" localSheetId="1">'Додаток'!$C$16</definedName>
    <definedName name="_Hlk21234135" localSheetId="0">'Паспорт'!$C$16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'Додаток'!$A$1:$Y$51</definedName>
    <definedName name="_xlnm.Print_Area" localSheetId="0">'Паспорт'!$A$1:$Y$50</definedName>
  </definedNames>
  <calcPr fullCalcOnLoad="1"/>
</workbook>
</file>

<file path=xl/sharedStrings.xml><?xml version="1.0" encoding="utf-8"?>
<sst xmlns="http://schemas.openxmlformats.org/spreadsheetml/2006/main" count="78" uniqueCount="62">
  <si>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</si>
  <si>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</si>
  <si>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</si>
  <si>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</si>
  <si>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</si>
  <si>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</si>
  <si>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</si>
  <si>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</si>
  <si>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</si>
  <si>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</si>
  <si>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</si>
  <si>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</si>
  <si>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</si>
  <si>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</si>
  <si>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</si>
  <si>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</si>
  <si>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</si>
  <si>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</si>
  <si>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</si>
  <si>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</si>
  <si>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</si>
  <si>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</si>
  <si>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</si>
  <si>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</si>
  <si>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</si>
  <si>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</si>
  <si>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</si>
  <si>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</si>
  <si>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</si>
  <si>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</si>
  <si>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</si>
  <si>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</si>
  <si>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</si>
  <si>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</si>
  <si>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</si>
  <si>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</si>
  <si>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</si>
  <si>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</si>
  <si>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</si>
  <si>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</si>
  <si>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</si>
  <si>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</si>
  <si>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</si>
  <si>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</si>
  <si>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</si>
  <si>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</si>
  <si>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</si>
  <si>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</si>
  <si>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</si>
  <si>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ЛВУМГ  </t>
  </si>
  <si>
    <t>Головко Ю.О.</t>
  </si>
  <si>
    <t xml:space="preserve">Інженер ВХАЛ  </t>
  </si>
  <si>
    <t>Єрьоменко М.О.</t>
  </si>
  <si>
    <t xml:space="preserve">Сєвєродонецьке ЛВУМГ 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</si>
  <si>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Сєвєродонецьким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 ПАТ "Рубіжанський картонно-тарний комбінат"     </t>
    </r>
    <r>
      <rPr>
        <sz val="12"/>
        <rFont val="Times New Roman"/>
        <family val="1"/>
      </rPr>
      <t xml:space="preserve"> по</t>
    </r>
    <r>
      <rPr>
        <b/>
        <sz val="12"/>
        <rFont val="Times New Roman"/>
        <family val="1"/>
      </rPr>
      <t xml:space="preserve">  ГРС Рубіжне</t>
    </r>
  </si>
  <si>
    <t xml:space="preserve">          переданого Сєвєродонецьким ЛВУМГ  та прийнятого ПАТ "Рубіжанський картонно-тарний комбінат"      по  ГРС Рубіжне</t>
  </si>
  <si>
    <t>ГРС Рубіжне КТК</t>
  </si>
  <si>
    <t>Ісаєв В.С.</t>
  </si>
  <si>
    <t>відс.</t>
  </si>
  <si>
    <t xml:space="preserve"> з газопроводу   Луганськ-Лисичанськ-Рубіжне  за період з   01.06.2016р.   по   30.06.2016р.  </t>
  </si>
  <si>
    <r>
      <rPr>
        <sz val="12"/>
        <rFont val="Times New Roman"/>
        <family val="1"/>
      </rPr>
      <t xml:space="preserve">з газопроводу </t>
    </r>
    <r>
      <rPr>
        <b/>
        <sz val="12"/>
        <rFont val="Times New Roman"/>
        <family val="1"/>
      </rPr>
      <t xml:space="preserve"> Луганськ-Лисичанськ-Рубіжне      </t>
    </r>
    <r>
      <rPr>
        <sz val="12"/>
        <rFont val="Times New Roman"/>
        <family val="1"/>
      </rPr>
      <t xml:space="preserve">за період з 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01.06.2016р.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</t>
    </r>
    <r>
      <rPr>
        <u val="single"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30.06.2016р.</t>
    </r>
  </si>
  <si>
    <t>01.07.2016р.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</si>
</sst>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  <numFmt numFmtId="181" formatCode="[$-422]d\ mmmm\ yyyy&quot; р.&quot;"/>
  </numFmts>
  <fonts count="9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4"/>
      <name val="Times New Roman"/>
      <family val="1"/>
    </font>
    <font>
      <sz val="9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E13FC2"/>
      <name val="Times New Roman"/>
      <family val="1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rgb="FFFF0000"/>
      <name val="Arial Cyr"/>
      <family val="0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179" fontId="79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2" fontId="80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1" fillId="0" borderId="0" xfId="0" applyFont="1" applyAlignment="1">
      <alignment horizontal="center"/>
    </xf>
    <xf numFmtId="2" fontId="82" fillId="0" borderId="12" xfId="0" applyNumberFormat="1" applyFont="1" applyBorder="1" applyAlignment="1">
      <alignment horizontal="center" wrapText="1"/>
    </xf>
    <xf numFmtId="2" fontId="83" fillId="0" borderId="12" xfId="0" applyNumberFormat="1" applyFont="1" applyBorder="1" applyAlignment="1">
      <alignment horizontal="center" vertical="center" wrapText="1"/>
    </xf>
    <xf numFmtId="1" fontId="84" fillId="0" borderId="13" xfId="0" applyNumberFormat="1" applyFont="1" applyBorder="1" applyAlignment="1">
      <alignment horizontal="center" wrapText="1"/>
    </xf>
    <xf numFmtId="1" fontId="84" fillId="0" borderId="13" xfId="0" applyNumberFormat="1" applyFont="1" applyBorder="1" applyAlignment="1">
      <alignment horizontal="center" vertical="center" wrapText="1"/>
    </xf>
    <xf numFmtId="1" fontId="85" fillId="0" borderId="10" xfId="0" applyNumberFormat="1" applyFont="1" applyBorder="1" applyAlignment="1">
      <alignment horizontal="center" vertical="center" wrapText="1"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179" fontId="79" fillId="0" borderId="10" xfId="0" applyNumberFormat="1" applyFont="1" applyBorder="1" applyAlignment="1">
      <alignment horizontal="center"/>
    </xf>
    <xf numFmtId="179" fontId="79" fillId="0" borderId="10" xfId="0" applyNumberFormat="1" applyFont="1" applyBorder="1" applyAlignment="1">
      <alignment horizontal="center" wrapText="1"/>
    </xf>
    <xf numFmtId="2" fontId="79" fillId="0" borderId="10" xfId="0" applyNumberFormat="1" applyFont="1" applyBorder="1" applyAlignment="1">
      <alignment horizontal="center" wrapText="1"/>
    </xf>
    <xf numFmtId="1" fontId="79" fillId="0" borderId="10" xfId="0" applyNumberFormat="1" applyFont="1" applyBorder="1" applyAlignment="1">
      <alignment horizontal="center" wrapText="1"/>
    </xf>
    <xf numFmtId="177" fontId="79" fillId="0" borderId="10" xfId="0" applyNumberFormat="1" applyFont="1" applyBorder="1" applyAlignment="1">
      <alignment horizontal="center" wrapText="1"/>
    </xf>
    <xf numFmtId="179" fontId="79" fillId="0" borderId="10" xfId="0" applyNumberFormat="1" applyFont="1" applyBorder="1" applyAlignment="1">
      <alignment wrapText="1"/>
    </xf>
    <xf numFmtId="2" fontId="79" fillId="0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1" fontId="79" fillId="0" borderId="10" xfId="0" applyNumberFormat="1" applyFont="1" applyBorder="1" applyAlignment="1">
      <alignment horizontal="center"/>
    </xf>
    <xf numFmtId="2" fontId="91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1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wrapText="1"/>
    </xf>
    <xf numFmtId="179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2" fillId="0" borderId="0" xfId="0" applyFont="1" applyAlignment="1">
      <alignment/>
    </xf>
    <xf numFmtId="0" fontId="2" fillId="0" borderId="0" xfId="0" applyFont="1" applyAlignment="1">
      <alignment horizontal="left"/>
    </xf>
    <xf numFmtId="14" fontId="1" fillId="0" borderId="11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vertical="center"/>
    </xf>
    <xf numFmtId="1" fontId="0" fillId="0" borderId="0" xfId="0" applyNumberFormat="1" applyAlignment="1">
      <alignment horizontal="center" vertical="center"/>
    </xf>
    <xf numFmtId="14" fontId="6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14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1" fillId="34" borderId="14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0" fillId="0" borderId="20" xfId="0" applyBorder="1" applyAlignment="1">
      <alignment wrapText="1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8" xfId="0" applyFont="1" applyBorder="1" applyAlignment="1">
      <alignment horizontal="left" vertical="center" textRotation="90" wrapText="1"/>
    </xf>
    <xf numFmtId="0" fontId="10" fillId="0" borderId="19" xfId="0" applyFont="1" applyBorder="1" applyAlignment="1">
      <alignment horizontal="left" vertical="center" textRotation="90" wrapText="1"/>
    </xf>
    <xf numFmtId="0" fontId="14" fillId="0" borderId="0" xfId="0" applyFont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/>
    </xf>
    <xf numFmtId="0" fontId="92" fillId="0" borderId="0" xfId="0" applyFont="1" applyAlignment="1">
      <alignment horizontal="center"/>
    </xf>
    <xf numFmtId="0" fontId="93" fillId="0" borderId="0" xfId="0" applyFont="1" applyAlignment="1">
      <alignment horizontal="center" vertical="center"/>
    </xf>
    <xf numFmtId="0" fontId="94" fillId="0" borderId="0" xfId="0" applyFont="1" applyAlignment="1">
      <alignment horizontal="center" vertical="center"/>
    </xf>
    <xf numFmtId="0" fontId="13" fillId="0" borderId="15" xfId="0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  <xf numFmtId="0" fontId="95" fillId="0" borderId="21" xfId="0" applyFont="1" applyBorder="1" applyAlignment="1">
      <alignment horizontal="center" vertical="center" textRotation="90" wrapText="1"/>
    </xf>
    <xf numFmtId="0" fontId="95" fillId="0" borderId="22" xfId="0" applyFont="1" applyBorder="1" applyAlignment="1">
      <alignment horizontal="center" vertical="center" textRotation="90" wrapText="1"/>
    </xf>
    <xf numFmtId="0" fontId="95" fillId="0" borderId="23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4"/>
  <sheetViews>
    <sheetView zoomScaleSheetLayoutView="100" zoomScalePageLayoutView="0" workbookViewId="0" topLeftCell="A28">
      <selection activeCell="O14" sqref="O1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51" t="s">
        <v>30</v>
      </c>
      <c r="C1" s="51"/>
      <c r="D1" s="51"/>
      <c r="E1" s="51"/>
      <c r="F1" s="51"/>
      <c r="G1" s="51"/>
      <c r="H1" s="51"/>
      <c r="I1" s="2"/>
      <c r="J1" s="2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</row>
    <row r="2" spans="2:27" ht="15">
      <c r="B2" s="51" t="s">
        <v>46</v>
      </c>
      <c r="C2" s="51"/>
      <c r="D2" s="51"/>
      <c r="E2" s="51"/>
      <c r="F2" s="51"/>
      <c r="G2" s="51"/>
      <c r="H2" s="51"/>
      <c r="I2" s="2"/>
      <c r="J2" s="2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</row>
    <row r="3" spans="2:27" ht="15">
      <c r="B3" s="52" t="s">
        <v>47</v>
      </c>
      <c r="C3" s="51"/>
      <c r="D3" s="51"/>
      <c r="E3" s="51"/>
      <c r="F3" s="51"/>
      <c r="G3" s="51"/>
      <c r="H3" s="51"/>
      <c r="I3" s="2"/>
      <c r="J3" s="2"/>
      <c r="K3" s="39"/>
      <c r="L3" s="39"/>
      <c r="M3" s="39"/>
      <c r="N3" s="39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</row>
    <row r="4" spans="2:27" ht="15">
      <c r="B4" s="51" t="s">
        <v>32</v>
      </c>
      <c r="C4" s="51"/>
      <c r="D4" s="51"/>
      <c r="E4" s="51"/>
      <c r="F4" s="51"/>
      <c r="G4" s="51"/>
      <c r="H4" s="51"/>
      <c r="I4" s="2"/>
      <c r="J4" s="2"/>
      <c r="K4" s="39"/>
      <c r="L4" s="39"/>
      <c r="M4" s="39"/>
      <c r="N4" s="39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</row>
    <row r="5" spans="2:27" ht="15">
      <c r="B5" s="51" t="s">
        <v>48</v>
      </c>
      <c r="C5" s="51"/>
      <c r="D5" s="51"/>
      <c r="E5" s="51"/>
      <c r="F5" s="51"/>
      <c r="G5" s="51"/>
      <c r="H5" s="51"/>
      <c r="I5" s="2"/>
      <c r="J5" s="2"/>
      <c r="K5" s="39"/>
      <c r="L5" s="39"/>
      <c r="M5" s="39"/>
      <c r="N5" s="39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</row>
    <row r="6" spans="2:27" ht="15">
      <c r="B6" s="36"/>
      <c r="C6" s="93" t="s">
        <v>18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4"/>
    </row>
    <row r="7" spans="2:27" ht="18" customHeight="1">
      <c r="B7" s="98" t="s">
        <v>54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53"/>
      <c r="AA7" s="53"/>
    </row>
    <row r="8" spans="2:27" ht="18" customHeight="1">
      <c r="B8" s="101" t="s">
        <v>60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53"/>
      <c r="AA8" s="53"/>
    </row>
    <row r="9" spans="2:27" ht="12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3"/>
      <c r="AA9" s="3"/>
    </row>
    <row r="10" spans="2:29" ht="30" customHeight="1">
      <c r="B10" s="88" t="s">
        <v>26</v>
      </c>
      <c r="C10" s="85" t="s">
        <v>17</v>
      </c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7"/>
      <c r="O10" s="85" t="s">
        <v>6</v>
      </c>
      <c r="P10" s="86"/>
      <c r="Q10" s="86"/>
      <c r="R10" s="86"/>
      <c r="S10" s="86"/>
      <c r="T10" s="86"/>
      <c r="U10" s="95" t="s">
        <v>22</v>
      </c>
      <c r="V10" s="88" t="s">
        <v>23</v>
      </c>
      <c r="W10" s="88" t="s">
        <v>35</v>
      </c>
      <c r="X10" s="88" t="s">
        <v>25</v>
      </c>
      <c r="Y10" s="88" t="s">
        <v>24</v>
      </c>
      <c r="Z10" s="3"/>
      <c r="AB10" s="6"/>
      <c r="AC10"/>
    </row>
    <row r="11" spans="2:29" ht="48.75" customHeight="1">
      <c r="B11" s="89"/>
      <c r="C11" s="100" t="s">
        <v>2</v>
      </c>
      <c r="D11" s="91" t="s">
        <v>3</v>
      </c>
      <c r="E11" s="91" t="s">
        <v>4</v>
      </c>
      <c r="F11" s="91" t="s">
        <v>5</v>
      </c>
      <c r="G11" s="91" t="s">
        <v>8</v>
      </c>
      <c r="H11" s="91" t="s">
        <v>9</v>
      </c>
      <c r="I11" s="91" t="s">
        <v>10</v>
      </c>
      <c r="J11" s="91" t="s">
        <v>11</v>
      </c>
      <c r="K11" s="91" t="s">
        <v>12</v>
      </c>
      <c r="L11" s="91" t="s">
        <v>13</v>
      </c>
      <c r="M11" s="88" t="s">
        <v>14</v>
      </c>
      <c r="N11" s="88" t="s">
        <v>15</v>
      </c>
      <c r="O11" s="88" t="s">
        <v>7</v>
      </c>
      <c r="P11" s="88" t="s">
        <v>19</v>
      </c>
      <c r="Q11" s="88" t="s">
        <v>33</v>
      </c>
      <c r="R11" s="88" t="s">
        <v>20</v>
      </c>
      <c r="S11" s="88" t="s">
        <v>34</v>
      </c>
      <c r="T11" s="88" t="s">
        <v>21</v>
      </c>
      <c r="U11" s="96"/>
      <c r="V11" s="89"/>
      <c r="W11" s="89"/>
      <c r="X11" s="89"/>
      <c r="Y11" s="89"/>
      <c r="Z11" s="3"/>
      <c r="AB11" s="6"/>
      <c r="AC11"/>
    </row>
    <row r="12" spans="2:29" ht="15.75" customHeight="1">
      <c r="B12" s="89"/>
      <c r="C12" s="100"/>
      <c r="D12" s="91"/>
      <c r="E12" s="91"/>
      <c r="F12" s="91"/>
      <c r="G12" s="91"/>
      <c r="H12" s="91"/>
      <c r="I12" s="91"/>
      <c r="J12" s="91"/>
      <c r="K12" s="91"/>
      <c r="L12" s="91"/>
      <c r="M12" s="89"/>
      <c r="N12" s="89"/>
      <c r="O12" s="89"/>
      <c r="P12" s="89"/>
      <c r="Q12" s="89"/>
      <c r="R12" s="89"/>
      <c r="S12" s="89"/>
      <c r="T12" s="89"/>
      <c r="U12" s="96"/>
      <c r="V12" s="89"/>
      <c r="W12" s="89"/>
      <c r="X12" s="89"/>
      <c r="Y12" s="89"/>
      <c r="Z12" s="3"/>
      <c r="AB12" s="6"/>
      <c r="AC12"/>
    </row>
    <row r="13" spans="2:29" ht="30" customHeight="1">
      <c r="B13" s="99"/>
      <c r="C13" s="100"/>
      <c r="D13" s="91"/>
      <c r="E13" s="91"/>
      <c r="F13" s="91"/>
      <c r="G13" s="91"/>
      <c r="H13" s="91"/>
      <c r="I13" s="91"/>
      <c r="J13" s="91"/>
      <c r="K13" s="91"/>
      <c r="L13" s="91"/>
      <c r="M13" s="90"/>
      <c r="N13" s="90"/>
      <c r="O13" s="90"/>
      <c r="P13" s="90"/>
      <c r="Q13" s="90"/>
      <c r="R13" s="90"/>
      <c r="S13" s="90"/>
      <c r="T13" s="90"/>
      <c r="U13" s="97"/>
      <c r="V13" s="90"/>
      <c r="W13" s="90"/>
      <c r="X13" s="90"/>
      <c r="Y13" s="90"/>
      <c r="Z13" s="3"/>
      <c r="AB13" s="6"/>
      <c r="AC13"/>
    </row>
    <row r="14" spans="2:29" ht="12.75">
      <c r="B14" s="77">
        <v>1</v>
      </c>
      <c r="C14" s="41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62">
        <v>0.7343</v>
      </c>
      <c r="P14" s="43"/>
      <c r="Q14" s="44"/>
      <c r="R14" s="43"/>
      <c r="S14" s="44"/>
      <c r="T14" s="43"/>
      <c r="U14" s="45"/>
      <c r="V14" s="45"/>
      <c r="W14" s="42"/>
      <c r="X14" s="42"/>
      <c r="Y14" s="15"/>
      <c r="AA14" s="4">
        <f aca="true" t="shared" si="0" ref="AA14:AA44">SUM(C14:N14)</f>
        <v>0</v>
      </c>
      <c r="AB14" s="30" t="str">
        <f>IF(AA14=100,"ОК"," ")</f>
        <v> </v>
      </c>
      <c r="AC14"/>
    </row>
    <row r="15" spans="2:28" s="74" customFormat="1" ht="12.75">
      <c r="B15" s="54">
        <v>2</v>
      </c>
      <c r="C15" s="55">
        <v>92.4816</v>
      </c>
      <c r="D15" s="55">
        <v>4.0505</v>
      </c>
      <c r="E15" s="55">
        <v>1.0036</v>
      </c>
      <c r="F15" s="55">
        <v>0.1282</v>
      </c>
      <c r="G15" s="55">
        <v>0.2162</v>
      </c>
      <c r="H15" s="55">
        <v>0.0189</v>
      </c>
      <c r="I15" s="55">
        <v>0.0611</v>
      </c>
      <c r="J15" s="55">
        <v>0.0508</v>
      </c>
      <c r="K15" s="55">
        <v>0.1232</v>
      </c>
      <c r="L15" s="55">
        <v>0.0088</v>
      </c>
      <c r="M15" s="55">
        <v>1.5627</v>
      </c>
      <c r="N15" s="55">
        <v>0.2944</v>
      </c>
      <c r="O15" s="55">
        <v>0.7321</v>
      </c>
      <c r="P15" s="56">
        <v>34.95</v>
      </c>
      <c r="Q15" s="57">
        <v>8347</v>
      </c>
      <c r="R15" s="56">
        <v>38.7</v>
      </c>
      <c r="S15" s="57">
        <v>9243</v>
      </c>
      <c r="T15" s="56">
        <v>49.78</v>
      </c>
      <c r="U15" s="58">
        <v>-9.4</v>
      </c>
      <c r="V15" s="58">
        <v>-8.3</v>
      </c>
      <c r="W15" s="81" t="s">
        <v>58</v>
      </c>
      <c r="X15" s="82">
        <v>0.008</v>
      </c>
      <c r="Y15" s="82">
        <v>0.0002</v>
      </c>
      <c r="AA15" s="75">
        <f>SUM(C15:N15)</f>
        <v>100</v>
      </c>
      <c r="AB15" s="76"/>
    </row>
    <row r="16" spans="2:29" ht="12.75">
      <c r="B16" s="77">
        <v>3</v>
      </c>
      <c r="C16" s="41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62">
        <v>0.7319</v>
      </c>
      <c r="P16" s="43"/>
      <c r="Q16" s="44"/>
      <c r="R16" s="43"/>
      <c r="S16" s="44"/>
      <c r="T16" s="43"/>
      <c r="U16" s="45"/>
      <c r="V16" s="45"/>
      <c r="W16" s="42"/>
      <c r="X16" s="15"/>
      <c r="Y16" s="15"/>
      <c r="AA16" s="4">
        <f t="shared" si="0"/>
        <v>0</v>
      </c>
      <c r="AB16" s="30" t="str">
        <f>IF(AA16=100,"ОК"," ")</f>
        <v> </v>
      </c>
      <c r="AC16"/>
    </row>
    <row r="17" spans="2:29" ht="12.75" customHeight="1">
      <c r="B17" s="54">
        <v>4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>
        <v>0.7316</v>
      </c>
      <c r="P17" s="56"/>
      <c r="Q17" s="57"/>
      <c r="R17" s="56"/>
      <c r="S17" s="57"/>
      <c r="T17" s="56"/>
      <c r="U17" s="58"/>
      <c r="V17" s="58"/>
      <c r="W17" s="59"/>
      <c r="X17" s="60"/>
      <c r="Y17" s="61"/>
      <c r="AA17" s="4">
        <f>SUM(C17:N17)</f>
        <v>0</v>
      </c>
      <c r="AB17" s="30" t="str">
        <f>IF(AA17=100,"ОК"," ")</f>
        <v> </v>
      </c>
      <c r="AC17"/>
    </row>
    <row r="18" spans="2:29" ht="12.75">
      <c r="B18" s="77">
        <v>5</v>
      </c>
      <c r="C18" s="41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63">
        <v>0.7316</v>
      </c>
      <c r="P18" s="43"/>
      <c r="Q18" s="44"/>
      <c r="R18" s="43"/>
      <c r="S18" s="44"/>
      <c r="T18" s="43"/>
      <c r="U18" s="45"/>
      <c r="V18" s="45"/>
      <c r="W18" s="42"/>
      <c r="X18" s="42"/>
      <c r="Y18" s="15"/>
      <c r="AA18" s="4">
        <f t="shared" si="0"/>
        <v>0</v>
      </c>
      <c r="AB18" s="30" t="str">
        <f aca="true" t="shared" si="1" ref="AB18:AB44">IF(AA18=100,"ОК"," ")</f>
        <v> </v>
      </c>
      <c r="AC18"/>
    </row>
    <row r="19" spans="2:29" ht="12.75">
      <c r="B19" s="77">
        <v>6</v>
      </c>
      <c r="C19" s="41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63">
        <v>0.7316</v>
      </c>
      <c r="P19" s="43"/>
      <c r="Q19" s="44"/>
      <c r="R19" s="43"/>
      <c r="S19" s="44"/>
      <c r="T19" s="43"/>
      <c r="U19" s="45"/>
      <c r="V19" s="45"/>
      <c r="W19" s="42"/>
      <c r="X19" s="42"/>
      <c r="Y19" s="15"/>
      <c r="AA19" s="4">
        <f t="shared" si="0"/>
        <v>0</v>
      </c>
      <c r="AB19" s="30" t="str">
        <f t="shared" si="1"/>
        <v> </v>
      </c>
      <c r="AC19"/>
    </row>
    <row r="20" spans="2:28" s="74" customFormat="1" ht="12.75">
      <c r="B20" s="54">
        <v>7</v>
      </c>
      <c r="C20" s="55">
        <v>92.5041</v>
      </c>
      <c r="D20" s="55">
        <v>4.0633</v>
      </c>
      <c r="E20" s="55">
        <v>0.983</v>
      </c>
      <c r="F20" s="55">
        <v>0.1274</v>
      </c>
      <c r="G20" s="55">
        <v>0.2128</v>
      </c>
      <c r="H20" s="55">
        <v>0.0181</v>
      </c>
      <c r="I20" s="55">
        <v>0.0625</v>
      </c>
      <c r="J20" s="55">
        <v>0.0517</v>
      </c>
      <c r="K20" s="55">
        <v>0.1195</v>
      </c>
      <c r="L20" s="55">
        <v>0.0089</v>
      </c>
      <c r="M20" s="55">
        <v>1.5556</v>
      </c>
      <c r="N20" s="55">
        <v>0.2931</v>
      </c>
      <c r="O20" s="55">
        <v>0.7316</v>
      </c>
      <c r="P20" s="56">
        <v>34.94</v>
      </c>
      <c r="Q20" s="57">
        <v>8345</v>
      </c>
      <c r="R20" s="56">
        <v>38.69</v>
      </c>
      <c r="S20" s="57">
        <v>9240</v>
      </c>
      <c r="T20" s="56">
        <v>49.78</v>
      </c>
      <c r="U20" s="58"/>
      <c r="V20" s="58"/>
      <c r="W20" s="59"/>
      <c r="X20" s="60"/>
      <c r="Y20" s="61"/>
      <c r="AA20" s="75">
        <f>SUM(C20:N20)</f>
        <v>99.99999999999999</v>
      </c>
      <c r="AB20" s="76"/>
    </row>
    <row r="21" spans="2:29" ht="12.75">
      <c r="B21" s="77">
        <v>8</v>
      </c>
      <c r="C21" s="41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63">
        <v>0.7316</v>
      </c>
      <c r="P21" s="43"/>
      <c r="Q21" s="44"/>
      <c r="R21" s="43"/>
      <c r="S21" s="44"/>
      <c r="T21" s="43"/>
      <c r="U21" s="45"/>
      <c r="V21" s="45"/>
      <c r="W21" s="42"/>
      <c r="X21" s="42"/>
      <c r="Y21" s="15"/>
      <c r="AA21" s="4">
        <f t="shared" si="0"/>
        <v>0</v>
      </c>
      <c r="AB21" s="30" t="str">
        <f t="shared" si="1"/>
        <v> </v>
      </c>
      <c r="AC21"/>
    </row>
    <row r="22" spans="2:29" ht="15" customHeight="1">
      <c r="B22" s="77">
        <v>9</v>
      </c>
      <c r="C22" s="41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63">
        <v>0.7323</v>
      </c>
      <c r="P22" s="43"/>
      <c r="Q22" s="44"/>
      <c r="R22" s="43"/>
      <c r="S22" s="44"/>
      <c r="T22" s="43"/>
      <c r="U22" s="45"/>
      <c r="V22" s="45"/>
      <c r="W22" s="46"/>
      <c r="X22" s="46"/>
      <c r="Y22" s="46"/>
      <c r="AA22" s="4">
        <f t="shared" si="0"/>
        <v>0</v>
      </c>
      <c r="AB22" s="30" t="str">
        <f t="shared" si="1"/>
        <v> </v>
      </c>
      <c r="AC22"/>
    </row>
    <row r="23" spans="2:28" s="74" customFormat="1" ht="12.75">
      <c r="B23" s="54">
        <v>10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>
        <v>0.7703</v>
      </c>
      <c r="P23" s="56"/>
      <c r="Q23" s="57"/>
      <c r="R23" s="56"/>
      <c r="S23" s="57"/>
      <c r="T23" s="56"/>
      <c r="U23" s="58"/>
      <c r="V23" s="58"/>
      <c r="W23" s="59"/>
      <c r="X23" s="60"/>
      <c r="Y23" s="61"/>
      <c r="AA23" s="75">
        <f>SUM(C23:N23)</f>
        <v>0</v>
      </c>
      <c r="AB23" s="76"/>
    </row>
    <row r="24" spans="2:29" ht="12.75">
      <c r="B24" s="77">
        <v>11</v>
      </c>
      <c r="C24" s="41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63">
        <v>0.769</v>
      </c>
      <c r="P24" s="43"/>
      <c r="Q24" s="44"/>
      <c r="R24" s="43"/>
      <c r="S24" s="44"/>
      <c r="T24" s="43"/>
      <c r="U24" s="45"/>
      <c r="V24" s="45"/>
      <c r="W24" s="42"/>
      <c r="X24" s="42"/>
      <c r="Y24" s="15"/>
      <c r="AA24" s="4">
        <f t="shared" si="0"/>
        <v>0</v>
      </c>
      <c r="AB24" s="30" t="str">
        <f t="shared" si="1"/>
        <v> </v>
      </c>
      <c r="AC24"/>
    </row>
    <row r="25" spans="2:29" ht="12.75">
      <c r="B25" s="77">
        <v>12</v>
      </c>
      <c r="C25" s="41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63">
        <v>0.7694</v>
      </c>
      <c r="P25" s="43"/>
      <c r="Q25" s="44"/>
      <c r="R25" s="43"/>
      <c r="S25" s="44"/>
      <c r="T25" s="43"/>
      <c r="U25" s="45"/>
      <c r="V25" s="45"/>
      <c r="W25" s="42"/>
      <c r="X25" s="42"/>
      <c r="Y25" s="15"/>
      <c r="AA25" s="4">
        <f t="shared" si="0"/>
        <v>0</v>
      </c>
      <c r="AB25" s="30" t="str">
        <f t="shared" si="1"/>
        <v> </v>
      </c>
      <c r="AC25"/>
    </row>
    <row r="26" spans="2:29" ht="12.75">
      <c r="B26" s="77">
        <v>13</v>
      </c>
      <c r="C26" s="41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63">
        <v>0.7592</v>
      </c>
      <c r="P26" s="43"/>
      <c r="Q26" s="44"/>
      <c r="R26" s="43"/>
      <c r="S26" s="44"/>
      <c r="T26" s="43"/>
      <c r="U26" s="45"/>
      <c r="V26" s="45"/>
      <c r="W26" s="42"/>
      <c r="X26" s="42"/>
      <c r="Y26" s="15"/>
      <c r="AA26" s="4">
        <f t="shared" si="0"/>
        <v>0</v>
      </c>
      <c r="AB26" s="30" t="str">
        <f t="shared" si="1"/>
        <v> </v>
      </c>
      <c r="AC26"/>
    </row>
    <row r="27" spans="2:28" s="74" customFormat="1" ht="12.75">
      <c r="B27" s="54">
        <v>14</v>
      </c>
      <c r="C27" s="55">
        <v>92.4608</v>
      </c>
      <c r="D27" s="55">
        <v>4.0247</v>
      </c>
      <c r="E27" s="55">
        <v>0.9791</v>
      </c>
      <c r="F27" s="55">
        <v>0.1331</v>
      </c>
      <c r="G27" s="55">
        <v>0.2141</v>
      </c>
      <c r="H27" s="55">
        <v>0.0214</v>
      </c>
      <c r="I27" s="55">
        <v>0.0616</v>
      </c>
      <c r="J27" s="55">
        <v>0.0526</v>
      </c>
      <c r="K27" s="55">
        <v>0.1505</v>
      </c>
      <c r="L27" s="55">
        <v>0.0105</v>
      </c>
      <c r="M27" s="55">
        <v>1.5911</v>
      </c>
      <c r="N27" s="55">
        <v>0.3005</v>
      </c>
      <c r="O27" s="55">
        <v>0.7315</v>
      </c>
      <c r="P27" s="56">
        <v>34.96</v>
      </c>
      <c r="Q27" s="57">
        <v>8350</v>
      </c>
      <c r="R27" s="56">
        <v>38.71</v>
      </c>
      <c r="S27" s="57">
        <v>9246</v>
      </c>
      <c r="T27" s="56">
        <v>49.77</v>
      </c>
      <c r="U27" s="58">
        <v>-8.2</v>
      </c>
      <c r="V27" s="58">
        <v>-7.2</v>
      </c>
      <c r="W27" s="60"/>
      <c r="X27" s="60"/>
      <c r="Y27" s="61"/>
      <c r="AA27" s="75">
        <f>SUM(C27:N27)</f>
        <v>99.99999999999999</v>
      </c>
      <c r="AB27" s="76"/>
    </row>
    <row r="28" spans="2:29" ht="12.75">
      <c r="B28" s="77">
        <v>15</v>
      </c>
      <c r="C28" s="41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63">
        <v>0.7314</v>
      </c>
      <c r="P28" s="43"/>
      <c r="Q28" s="44"/>
      <c r="R28" s="43"/>
      <c r="S28" s="44"/>
      <c r="T28" s="43"/>
      <c r="U28" s="45"/>
      <c r="V28" s="45"/>
      <c r="W28" s="42"/>
      <c r="X28" s="42"/>
      <c r="Y28" s="15"/>
      <c r="AA28" s="4">
        <f t="shared" si="0"/>
        <v>0</v>
      </c>
      <c r="AB28" s="30" t="str">
        <f t="shared" si="1"/>
        <v> </v>
      </c>
      <c r="AC28"/>
    </row>
    <row r="29" spans="2:29" ht="12.75">
      <c r="B29" s="7">
        <v>16</v>
      </c>
      <c r="C29" s="15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63">
        <v>0.7317</v>
      </c>
      <c r="P29" s="43"/>
      <c r="Q29" s="44"/>
      <c r="R29" s="43"/>
      <c r="S29" s="44"/>
      <c r="T29" s="43"/>
      <c r="U29" s="45"/>
      <c r="V29" s="45"/>
      <c r="W29" s="42"/>
      <c r="X29" s="42"/>
      <c r="Y29" s="15"/>
      <c r="AA29" s="4">
        <f t="shared" si="0"/>
        <v>0</v>
      </c>
      <c r="AB29" s="30" t="str">
        <f t="shared" si="1"/>
        <v> </v>
      </c>
      <c r="AC29"/>
    </row>
    <row r="30" spans="2:28" s="74" customFormat="1" ht="12.75">
      <c r="B30" s="54">
        <v>17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>
        <v>0.7317</v>
      </c>
      <c r="P30" s="56"/>
      <c r="Q30" s="57"/>
      <c r="R30" s="56"/>
      <c r="S30" s="57"/>
      <c r="T30" s="56"/>
      <c r="U30" s="58"/>
      <c r="V30" s="58"/>
      <c r="W30" s="59"/>
      <c r="X30" s="60"/>
      <c r="Y30" s="61"/>
      <c r="AA30" s="75">
        <f>SUM(C30:N30)</f>
        <v>0</v>
      </c>
      <c r="AB30" s="76"/>
    </row>
    <row r="31" spans="2:29" ht="12.75">
      <c r="B31" s="7">
        <v>18</v>
      </c>
      <c r="C31" s="15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63">
        <v>0.7317</v>
      </c>
      <c r="P31" s="43"/>
      <c r="Q31" s="44"/>
      <c r="R31" s="43"/>
      <c r="S31" s="44"/>
      <c r="T31" s="43"/>
      <c r="U31" s="45"/>
      <c r="V31" s="45"/>
      <c r="W31" s="42"/>
      <c r="X31" s="42"/>
      <c r="Y31" s="15"/>
      <c r="AA31" s="4">
        <f t="shared" si="0"/>
        <v>0</v>
      </c>
      <c r="AB31" s="30" t="str">
        <f t="shared" si="1"/>
        <v> </v>
      </c>
      <c r="AC31"/>
    </row>
    <row r="32" spans="2:29" ht="12.75">
      <c r="B32" s="7">
        <v>19</v>
      </c>
      <c r="C32" s="15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63">
        <v>0.7315</v>
      </c>
      <c r="P32" s="43"/>
      <c r="Q32" s="44"/>
      <c r="R32" s="43"/>
      <c r="S32" s="44"/>
      <c r="T32" s="43"/>
      <c r="U32" s="45"/>
      <c r="V32" s="45"/>
      <c r="W32" s="42"/>
      <c r="X32" s="42"/>
      <c r="Y32" s="15"/>
      <c r="AA32" s="4">
        <f t="shared" si="0"/>
        <v>0</v>
      </c>
      <c r="AB32" s="30" t="str">
        <f t="shared" si="1"/>
        <v> </v>
      </c>
      <c r="AC32"/>
    </row>
    <row r="33" spans="2:29" ht="12.75">
      <c r="B33" s="7">
        <v>20</v>
      </c>
      <c r="C33" s="15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63">
        <v>0.7314</v>
      </c>
      <c r="P33" s="43"/>
      <c r="Q33" s="44"/>
      <c r="R33" s="43"/>
      <c r="S33" s="44"/>
      <c r="T33" s="43"/>
      <c r="U33" s="45"/>
      <c r="V33" s="45"/>
      <c r="W33" s="42"/>
      <c r="X33" s="42"/>
      <c r="Y33" s="15"/>
      <c r="AA33" s="4">
        <f t="shared" si="0"/>
        <v>0</v>
      </c>
      <c r="AB33" s="30" t="str">
        <f t="shared" si="1"/>
        <v> </v>
      </c>
      <c r="AC33"/>
    </row>
    <row r="34" spans="2:29" ht="12.75">
      <c r="B34" s="7">
        <v>21</v>
      </c>
      <c r="C34" s="15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63">
        <v>0.7315</v>
      </c>
      <c r="P34" s="43"/>
      <c r="Q34" s="44"/>
      <c r="R34" s="43"/>
      <c r="S34" s="44"/>
      <c r="T34" s="43"/>
      <c r="U34" s="45"/>
      <c r="V34" s="45"/>
      <c r="W34" s="42"/>
      <c r="X34" s="42"/>
      <c r="Y34" s="15"/>
      <c r="AA34" s="4">
        <f t="shared" si="0"/>
        <v>0</v>
      </c>
      <c r="AB34" s="30" t="str">
        <f t="shared" si="1"/>
        <v> </v>
      </c>
      <c r="AC34"/>
    </row>
    <row r="35" spans="2:29" ht="12.75">
      <c r="B35" s="7">
        <v>22</v>
      </c>
      <c r="C35" s="15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63">
        <v>0.7506</v>
      </c>
      <c r="P35" s="43"/>
      <c r="Q35" s="44"/>
      <c r="R35" s="43"/>
      <c r="S35" s="44"/>
      <c r="T35" s="43"/>
      <c r="U35" s="45"/>
      <c r="V35" s="45"/>
      <c r="W35" s="42"/>
      <c r="X35" s="42"/>
      <c r="Y35" s="15"/>
      <c r="AA35" s="4">
        <f t="shared" si="0"/>
        <v>0</v>
      </c>
      <c r="AB35" s="30" t="str">
        <f t="shared" si="1"/>
        <v> </v>
      </c>
      <c r="AC35"/>
    </row>
    <row r="36" spans="2:28" s="74" customFormat="1" ht="12.75">
      <c r="B36" s="54">
        <v>23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>
        <v>0.7707</v>
      </c>
      <c r="P36" s="56"/>
      <c r="Q36" s="57"/>
      <c r="R36" s="56"/>
      <c r="S36" s="57"/>
      <c r="T36" s="56"/>
      <c r="U36" s="58"/>
      <c r="V36" s="58"/>
      <c r="W36" s="60"/>
      <c r="X36" s="60"/>
      <c r="Y36" s="61"/>
      <c r="AA36" s="75">
        <f>SUM(C36:N36)</f>
        <v>0</v>
      </c>
      <c r="AB36" s="76"/>
    </row>
    <row r="37" spans="2:29" ht="12.75">
      <c r="B37" s="7">
        <v>24</v>
      </c>
      <c r="C37" s="15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63">
        <v>0.7719</v>
      </c>
      <c r="P37" s="43"/>
      <c r="Q37" s="44"/>
      <c r="R37" s="43"/>
      <c r="S37" s="44"/>
      <c r="T37" s="43"/>
      <c r="U37" s="45"/>
      <c r="V37" s="45"/>
      <c r="W37" s="42"/>
      <c r="X37" s="46"/>
      <c r="Y37" s="46"/>
      <c r="AA37" s="4">
        <f t="shared" si="0"/>
        <v>0</v>
      </c>
      <c r="AB37" s="30" t="str">
        <f t="shared" si="1"/>
        <v> </v>
      </c>
      <c r="AC37"/>
    </row>
    <row r="38" spans="2:29" ht="12.75">
      <c r="B38" s="7">
        <v>25</v>
      </c>
      <c r="C38" s="15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63">
        <v>0.7715</v>
      </c>
      <c r="P38" s="43"/>
      <c r="Q38" s="44"/>
      <c r="R38" s="43"/>
      <c r="S38" s="44"/>
      <c r="T38" s="43"/>
      <c r="U38" s="45"/>
      <c r="V38" s="45"/>
      <c r="W38" s="42"/>
      <c r="X38" s="42"/>
      <c r="Y38" s="15"/>
      <c r="AA38" s="4">
        <f t="shared" si="0"/>
        <v>0</v>
      </c>
      <c r="AB38" s="30" t="str">
        <f t="shared" si="1"/>
        <v> </v>
      </c>
      <c r="AC38"/>
    </row>
    <row r="39" spans="2:29" ht="12.75">
      <c r="B39" s="7">
        <v>26</v>
      </c>
      <c r="C39" s="15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63">
        <v>0.7719</v>
      </c>
      <c r="P39" s="43"/>
      <c r="Q39" s="44"/>
      <c r="R39" s="43"/>
      <c r="S39" s="44"/>
      <c r="T39" s="43"/>
      <c r="U39" s="45"/>
      <c r="V39" s="45"/>
      <c r="W39" s="42"/>
      <c r="X39" s="42"/>
      <c r="Y39" s="15"/>
      <c r="AA39" s="4">
        <f t="shared" si="0"/>
        <v>0</v>
      </c>
      <c r="AB39" s="30" t="str">
        <f t="shared" si="1"/>
        <v> </v>
      </c>
      <c r="AC39"/>
    </row>
    <row r="40" spans="2:29" ht="12.75">
      <c r="B40" s="7">
        <v>27</v>
      </c>
      <c r="C40" s="15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63">
        <v>0.7751</v>
      </c>
      <c r="P40" s="43"/>
      <c r="Q40" s="44"/>
      <c r="R40" s="43"/>
      <c r="S40" s="44"/>
      <c r="T40" s="43"/>
      <c r="U40" s="45"/>
      <c r="V40" s="45"/>
      <c r="W40" s="42"/>
      <c r="X40" s="42"/>
      <c r="Y40" s="15"/>
      <c r="AA40" s="4">
        <f t="shared" si="0"/>
        <v>0</v>
      </c>
      <c r="AB40" s="30" t="str">
        <f t="shared" si="1"/>
        <v> </v>
      </c>
      <c r="AC40"/>
    </row>
    <row r="41" spans="2:29" ht="12.75">
      <c r="B41" s="7">
        <v>28</v>
      </c>
      <c r="C41" s="15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63">
        <v>0.7428</v>
      </c>
      <c r="P41" s="43"/>
      <c r="Q41" s="44"/>
      <c r="R41" s="43"/>
      <c r="S41" s="44"/>
      <c r="T41" s="43"/>
      <c r="U41" s="45"/>
      <c r="V41" s="45"/>
      <c r="W41" s="42"/>
      <c r="X41" s="42"/>
      <c r="Y41" s="15"/>
      <c r="AA41" s="4">
        <f t="shared" si="0"/>
        <v>0</v>
      </c>
      <c r="AB41" s="30" t="str">
        <f t="shared" si="1"/>
        <v> </v>
      </c>
      <c r="AC41"/>
    </row>
    <row r="42" spans="2:28" s="74" customFormat="1" ht="12.75">
      <c r="B42" s="54">
        <v>29</v>
      </c>
      <c r="C42" s="55">
        <v>92.3839</v>
      </c>
      <c r="D42" s="55">
        <v>4.0503</v>
      </c>
      <c r="E42" s="55">
        <v>1.0128</v>
      </c>
      <c r="F42" s="55">
        <v>0.1342</v>
      </c>
      <c r="G42" s="55">
        <v>0.2204</v>
      </c>
      <c r="H42" s="55">
        <v>0.009</v>
      </c>
      <c r="I42" s="55">
        <v>0.0708</v>
      </c>
      <c r="J42" s="55">
        <v>0.0542</v>
      </c>
      <c r="K42" s="55">
        <v>0.1094</v>
      </c>
      <c r="L42" s="55">
        <v>0.0077</v>
      </c>
      <c r="M42" s="55">
        <v>1.6256</v>
      </c>
      <c r="N42" s="55">
        <v>0.3217</v>
      </c>
      <c r="O42" s="55">
        <v>0.7325</v>
      </c>
      <c r="P42" s="56">
        <v>34.92</v>
      </c>
      <c r="Q42" s="57">
        <v>8340</v>
      </c>
      <c r="R42" s="56">
        <v>38.66</v>
      </c>
      <c r="S42" s="57">
        <v>9235</v>
      </c>
      <c r="T42" s="56">
        <v>49.72</v>
      </c>
      <c r="U42" s="58"/>
      <c r="V42" s="58"/>
      <c r="W42" s="60"/>
      <c r="X42" s="60"/>
      <c r="Y42" s="61"/>
      <c r="AA42" s="75">
        <f>SUM(C42:N42)</f>
        <v>100.00000000000001</v>
      </c>
      <c r="AB42" s="76"/>
    </row>
    <row r="43" spans="2:28" s="74" customFormat="1" ht="12.75">
      <c r="B43" s="54">
        <v>30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>
        <v>0.7323</v>
      </c>
      <c r="P43" s="56"/>
      <c r="Q43" s="57"/>
      <c r="R43" s="56"/>
      <c r="S43" s="57"/>
      <c r="T43" s="56"/>
      <c r="U43" s="58"/>
      <c r="V43" s="58"/>
      <c r="W43" s="60"/>
      <c r="X43" s="60"/>
      <c r="Y43" s="61"/>
      <c r="AA43" s="75">
        <f>SUM(C43:N43)</f>
        <v>0</v>
      </c>
      <c r="AB43" s="76"/>
    </row>
    <row r="44" spans="2:29" ht="12.75" customHeight="1" hidden="1">
      <c r="B44" s="7">
        <v>31</v>
      </c>
      <c r="C44" s="15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63"/>
      <c r="P44" s="43"/>
      <c r="Q44" s="44"/>
      <c r="R44" s="43"/>
      <c r="S44" s="44"/>
      <c r="T44" s="47"/>
      <c r="U44" s="45"/>
      <c r="V44" s="45"/>
      <c r="W44" s="42"/>
      <c r="X44" s="42"/>
      <c r="Y44" s="15"/>
      <c r="AA44" s="4">
        <f t="shared" si="0"/>
        <v>0</v>
      </c>
      <c r="AB44" s="30" t="str">
        <f t="shared" si="1"/>
        <v> </v>
      </c>
      <c r="AC44"/>
    </row>
    <row r="45" spans="3:29" ht="12.75"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AA45" s="4"/>
      <c r="AB45" s="5"/>
      <c r="AC45"/>
    </row>
    <row r="46" spans="3:4" ht="16.5" customHeight="1">
      <c r="C46" s="1"/>
      <c r="D46" s="1"/>
    </row>
    <row r="47" spans="3:29" s="1" customFormat="1" ht="15">
      <c r="C47" s="10" t="s">
        <v>49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 t="s">
        <v>50</v>
      </c>
      <c r="Q47" s="10"/>
      <c r="R47" s="10"/>
      <c r="S47" s="10"/>
      <c r="T47" s="64"/>
      <c r="U47" s="65"/>
      <c r="V47" s="65"/>
      <c r="W47" s="83">
        <v>42551</v>
      </c>
      <c r="X47" s="84"/>
      <c r="Y47" s="66"/>
      <c r="AC47" s="67"/>
    </row>
    <row r="48" spans="4:29" s="1" customFormat="1" ht="12.75">
      <c r="D48" s="1" t="s">
        <v>27</v>
      </c>
      <c r="O48" s="2"/>
      <c r="P48" s="68" t="s">
        <v>29</v>
      </c>
      <c r="Q48" s="68"/>
      <c r="T48" s="2"/>
      <c r="U48" s="2" t="s">
        <v>0</v>
      </c>
      <c r="W48" s="2"/>
      <c r="X48" s="2" t="s">
        <v>16</v>
      </c>
      <c r="AC48" s="67"/>
    </row>
    <row r="49" spans="3:29" s="1" customFormat="1" ht="18" customHeight="1">
      <c r="C49" s="10" t="s">
        <v>51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 t="s">
        <v>1</v>
      </c>
      <c r="P49" s="10" t="s">
        <v>52</v>
      </c>
      <c r="Q49" s="10"/>
      <c r="R49" s="10"/>
      <c r="S49" s="10"/>
      <c r="T49" s="10"/>
      <c r="U49" s="65"/>
      <c r="V49" s="65"/>
      <c r="W49" s="83">
        <v>42551</v>
      </c>
      <c r="X49" s="84"/>
      <c r="Y49" s="10"/>
      <c r="AC49" s="67"/>
    </row>
    <row r="50" spans="4:29" s="1" customFormat="1" ht="12.75">
      <c r="D50" s="1" t="s">
        <v>28</v>
      </c>
      <c r="O50" s="2"/>
      <c r="P50" s="2" t="s">
        <v>29</v>
      </c>
      <c r="Q50" s="2"/>
      <c r="T50" s="2"/>
      <c r="U50" s="2" t="s">
        <v>0</v>
      </c>
      <c r="W50" s="2"/>
      <c r="X50" s="1" t="s">
        <v>16</v>
      </c>
      <c r="AC50" s="67"/>
    </row>
    <row r="54" spans="3:10" ht="12.75">
      <c r="C54" s="48"/>
      <c r="D54" s="36" t="s">
        <v>43</v>
      </c>
      <c r="E54" s="36"/>
      <c r="F54" s="36"/>
      <c r="G54" s="36"/>
      <c r="H54" s="36"/>
      <c r="I54" s="36"/>
      <c r="J54" s="36"/>
    </row>
  </sheetData>
  <sheetProtection/>
  <mergeCells count="32">
    <mergeCell ref="H11:H13"/>
    <mergeCell ref="O11:O13"/>
    <mergeCell ref="B7:Y7"/>
    <mergeCell ref="B10:B13"/>
    <mergeCell ref="X10:X13"/>
    <mergeCell ref="C11:C13"/>
    <mergeCell ref="R11:R13"/>
    <mergeCell ref="B8:Y8"/>
    <mergeCell ref="K11:K13"/>
    <mergeCell ref="J11:J13"/>
    <mergeCell ref="S11:S13"/>
    <mergeCell ref="W10:W13"/>
    <mergeCell ref="N11:N13"/>
    <mergeCell ref="E11:E13"/>
    <mergeCell ref="M11:M13"/>
    <mergeCell ref="I11:I13"/>
    <mergeCell ref="C6:AA6"/>
    <mergeCell ref="Y10:Y13"/>
    <mergeCell ref="U10:U13"/>
    <mergeCell ref="D11:D13"/>
    <mergeCell ref="G11:G13"/>
    <mergeCell ref="P11:P13"/>
    <mergeCell ref="W49:X49"/>
    <mergeCell ref="C10:N10"/>
    <mergeCell ref="T11:T13"/>
    <mergeCell ref="O10:T10"/>
    <mergeCell ref="V10:V13"/>
    <mergeCell ref="W47:X47"/>
    <mergeCell ref="F11:F13"/>
    <mergeCell ref="Q11:Q13"/>
    <mergeCell ref="C45:Y45"/>
    <mergeCell ref="L11:L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1"/>
  <sheetViews>
    <sheetView tabSelected="1" zoomScale="80" zoomScaleNormal="80" zoomScaleSheetLayoutView="100" workbookViewId="0" topLeftCell="A1">
      <selection activeCell="W44" sqref="W44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4" ht="12.75">
      <c r="B1" s="37" t="s">
        <v>30</v>
      </c>
      <c r="C1" s="37"/>
      <c r="D1" s="37"/>
      <c r="E1" s="37"/>
      <c r="F1" s="37"/>
      <c r="G1" s="37"/>
      <c r="H1" s="37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2:24" ht="12.75">
      <c r="B2" s="37" t="s">
        <v>31</v>
      </c>
      <c r="C2" s="37"/>
      <c r="D2" s="37"/>
      <c r="E2" s="37"/>
      <c r="F2" s="37"/>
      <c r="G2" s="37"/>
      <c r="H2" s="37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</row>
    <row r="3" spans="2:25" ht="12.75">
      <c r="B3" s="38" t="s">
        <v>53</v>
      </c>
      <c r="C3" s="38"/>
      <c r="D3" s="38"/>
      <c r="E3" s="37"/>
      <c r="F3" s="37"/>
      <c r="G3" s="37"/>
      <c r="H3" s="37"/>
      <c r="I3" s="36"/>
      <c r="J3" s="39"/>
      <c r="K3" s="39"/>
      <c r="L3" s="39"/>
      <c r="M3" s="39"/>
      <c r="N3" s="39"/>
      <c r="O3" s="40"/>
      <c r="P3" s="40"/>
      <c r="Q3" s="40"/>
      <c r="R3" s="40"/>
      <c r="S3" s="40"/>
      <c r="T3" s="40"/>
      <c r="U3" s="40"/>
      <c r="V3" s="40"/>
      <c r="W3" s="40"/>
      <c r="X3" s="40"/>
      <c r="Y3" s="3"/>
    </row>
    <row r="4" spans="2:25" ht="12.75">
      <c r="B4" s="37"/>
      <c r="C4" s="37"/>
      <c r="D4" s="37"/>
      <c r="E4" s="37"/>
      <c r="F4" s="37"/>
      <c r="G4" s="37"/>
      <c r="H4" s="37"/>
      <c r="I4" s="36"/>
      <c r="J4" s="39"/>
      <c r="K4" s="39"/>
      <c r="L4" s="39"/>
      <c r="M4" s="39"/>
      <c r="N4" s="39"/>
      <c r="O4" s="40"/>
      <c r="P4" s="40"/>
      <c r="Q4" s="40"/>
      <c r="R4" s="40"/>
      <c r="S4" s="40"/>
      <c r="T4" s="40"/>
      <c r="U4" s="40"/>
      <c r="V4" s="40"/>
      <c r="W4" s="40"/>
      <c r="X4" s="40"/>
      <c r="Y4" s="3"/>
    </row>
    <row r="5" spans="2:25" ht="15">
      <c r="B5" s="36"/>
      <c r="C5" s="102" t="s">
        <v>36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9"/>
    </row>
    <row r="6" spans="2:25" ht="18" customHeight="1">
      <c r="B6" s="103" t="s">
        <v>55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21"/>
    </row>
    <row r="7" spans="2:25" ht="18" customHeight="1">
      <c r="B7" s="103" t="s">
        <v>59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20"/>
    </row>
    <row r="8" spans="2:25" ht="18" customHeight="1"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20"/>
    </row>
    <row r="9" spans="2:25" ht="24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22"/>
    </row>
    <row r="10" spans="2:26" ht="30" customHeight="1">
      <c r="B10" s="88" t="s">
        <v>26</v>
      </c>
      <c r="C10" s="85" t="s">
        <v>40</v>
      </c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105" t="s">
        <v>41</v>
      </c>
      <c r="X10" s="107" t="s">
        <v>44</v>
      </c>
      <c r="Y10" s="23"/>
      <c r="Z10"/>
    </row>
    <row r="11" spans="2:26" ht="48.75" customHeight="1">
      <c r="B11" s="89"/>
      <c r="C11" s="100" t="s">
        <v>56</v>
      </c>
      <c r="D11" s="91"/>
      <c r="E11" s="91"/>
      <c r="F11" s="91"/>
      <c r="G11" s="91"/>
      <c r="H11" s="91"/>
      <c r="I11" s="91"/>
      <c r="J11" s="91"/>
      <c r="K11" s="91"/>
      <c r="L11" s="91"/>
      <c r="M11" s="88"/>
      <c r="N11" s="88"/>
      <c r="O11" s="88"/>
      <c r="P11" s="88"/>
      <c r="Q11" s="88"/>
      <c r="R11" s="88"/>
      <c r="S11" s="88"/>
      <c r="T11" s="88"/>
      <c r="U11" s="88"/>
      <c r="V11" s="111"/>
      <c r="W11" s="105"/>
      <c r="X11" s="108"/>
      <c r="Y11" s="23"/>
      <c r="Z11"/>
    </row>
    <row r="12" spans="2:26" ht="15.75" customHeight="1">
      <c r="B12" s="89"/>
      <c r="C12" s="100"/>
      <c r="D12" s="91"/>
      <c r="E12" s="91"/>
      <c r="F12" s="91"/>
      <c r="G12" s="91"/>
      <c r="H12" s="91"/>
      <c r="I12" s="91"/>
      <c r="J12" s="91"/>
      <c r="K12" s="91"/>
      <c r="L12" s="91"/>
      <c r="M12" s="89"/>
      <c r="N12" s="89"/>
      <c r="O12" s="89"/>
      <c r="P12" s="89"/>
      <c r="Q12" s="89"/>
      <c r="R12" s="89"/>
      <c r="S12" s="89"/>
      <c r="T12" s="89"/>
      <c r="U12" s="89"/>
      <c r="V12" s="112"/>
      <c r="W12" s="105"/>
      <c r="X12" s="108"/>
      <c r="Y12" s="23"/>
      <c r="Z12"/>
    </row>
    <row r="13" spans="2:26" ht="30" customHeight="1">
      <c r="B13" s="99"/>
      <c r="C13" s="100"/>
      <c r="D13" s="91"/>
      <c r="E13" s="91"/>
      <c r="F13" s="91"/>
      <c r="G13" s="91"/>
      <c r="H13" s="91"/>
      <c r="I13" s="91"/>
      <c r="J13" s="91"/>
      <c r="K13" s="91"/>
      <c r="L13" s="91"/>
      <c r="M13" s="90"/>
      <c r="N13" s="90"/>
      <c r="O13" s="90"/>
      <c r="P13" s="90"/>
      <c r="Q13" s="90"/>
      <c r="R13" s="90"/>
      <c r="S13" s="90"/>
      <c r="T13" s="90"/>
      <c r="U13" s="90"/>
      <c r="V13" s="113"/>
      <c r="W13" s="105"/>
      <c r="X13" s="109"/>
      <c r="Y13" s="23"/>
      <c r="Z13"/>
    </row>
    <row r="14" spans="2:27" ht="15.75" customHeight="1">
      <c r="B14" s="14">
        <v>1</v>
      </c>
      <c r="C14" s="70">
        <v>132556.44</v>
      </c>
      <c r="D14" s="70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33">
        <f>SUM(C14:V14)</f>
        <v>132556.44</v>
      </c>
      <c r="X14" s="50">
        <v>35.12</v>
      </c>
      <c r="Y14" s="24"/>
      <c r="Z14" s="106" t="s">
        <v>45</v>
      </c>
      <c r="AA14" s="106"/>
    </row>
    <row r="15" spans="2:27" ht="15.75">
      <c r="B15" s="14">
        <v>2</v>
      </c>
      <c r="C15" s="70">
        <v>152564.23</v>
      </c>
      <c r="D15" s="70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33">
        <f aca="true" t="shared" si="0" ref="W15:W43">SUM(C15:V15)</f>
        <v>152564.23</v>
      </c>
      <c r="X15" s="31">
        <f>IF(Паспорт!P15&gt;0,Паспорт!P15,X14)</f>
        <v>34.95</v>
      </c>
      <c r="Y15" s="24"/>
      <c r="Z15" s="106"/>
      <c r="AA15" s="106"/>
    </row>
    <row r="16" spans="2:27" ht="15.75">
      <c r="B16" s="14">
        <v>3</v>
      </c>
      <c r="C16" s="70">
        <v>134254.88</v>
      </c>
      <c r="D16" s="70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33">
        <f t="shared" si="0"/>
        <v>134254.88</v>
      </c>
      <c r="X16" s="31">
        <f>IF(Паспорт!P16&gt;0,Паспорт!P16,X15)</f>
        <v>34.95</v>
      </c>
      <c r="Y16" s="24"/>
      <c r="Z16" s="106"/>
      <c r="AA16" s="106"/>
    </row>
    <row r="17" spans="2:27" ht="15.75">
      <c r="B17" s="14">
        <v>4</v>
      </c>
      <c r="C17" s="70">
        <v>122381.6</v>
      </c>
      <c r="D17" s="70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33">
        <f t="shared" si="0"/>
        <v>122381.6</v>
      </c>
      <c r="X17" s="31">
        <f>IF(Паспорт!P17&gt;0,Паспорт!P17,X16)</f>
        <v>34.95</v>
      </c>
      <c r="Y17" s="24"/>
      <c r="Z17" s="106"/>
      <c r="AA17" s="106"/>
    </row>
    <row r="18" spans="2:27" ht="15.75">
      <c r="B18" s="14">
        <v>5</v>
      </c>
      <c r="C18" s="70">
        <v>137163.44</v>
      </c>
      <c r="D18" s="70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33">
        <f t="shared" si="0"/>
        <v>137163.44</v>
      </c>
      <c r="X18" s="31">
        <f>IF(Паспорт!P18&gt;0,Паспорт!P18,X17)</f>
        <v>34.95</v>
      </c>
      <c r="Y18" s="24"/>
      <c r="Z18" s="106"/>
      <c r="AA18" s="106"/>
    </row>
    <row r="19" spans="2:27" ht="15.75" customHeight="1">
      <c r="B19" s="14">
        <v>6</v>
      </c>
      <c r="C19" s="70">
        <v>131375.59</v>
      </c>
      <c r="D19" s="70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33">
        <f t="shared" si="0"/>
        <v>131375.59</v>
      </c>
      <c r="X19" s="31">
        <f>IF(Паспорт!P19&gt;0,Паспорт!P19,X18)</f>
        <v>34.95</v>
      </c>
      <c r="Y19" s="24"/>
      <c r="Z19" s="106"/>
      <c r="AA19" s="106"/>
    </row>
    <row r="20" spans="2:27" ht="15.75">
      <c r="B20" s="14">
        <v>7</v>
      </c>
      <c r="C20" s="70">
        <v>156875.13</v>
      </c>
      <c r="D20" s="70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33">
        <f t="shared" si="0"/>
        <v>156875.13</v>
      </c>
      <c r="X20" s="31">
        <f>IF(Паспорт!P20&gt;0,Паспорт!P20,X19)</f>
        <v>34.94</v>
      </c>
      <c r="Y20" s="24"/>
      <c r="Z20" s="106"/>
      <c r="AA20" s="106"/>
    </row>
    <row r="21" spans="2:27" ht="15.75">
      <c r="B21" s="14">
        <v>8</v>
      </c>
      <c r="C21" s="70">
        <v>148745.03</v>
      </c>
      <c r="D21" s="70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33">
        <f t="shared" si="0"/>
        <v>148745.03</v>
      </c>
      <c r="X21" s="31">
        <f>IF(Паспорт!P21&gt;0,Паспорт!P21,X20)</f>
        <v>34.94</v>
      </c>
      <c r="Y21" s="24"/>
      <c r="Z21" s="106"/>
      <c r="AA21" s="106"/>
    </row>
    <row r="22" spans="2:26" ht="15" customHeight="1">
      <c r="B22" s="14">
        <v>9</v>
      </c>
      <c r="C22" s="70">
        <v>85691.26</v>
      </c>
      <c r="D22" s="70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33">
        <f t="shared" si="0"/>
        <v>85691.26</v>
      </c>
      <c r="X22" s="31">
        <f>IF(Паспорт!P22&gt;0,Паспорт!P22,X21)</f>
        <v>34.94</v>
      </c>
      <c r="Y22" s="24"/>
      <c r="Z22" s="29"/>
    </row>
    <row r="23" spans="2:26" ht="15.75">
      <c r="B23" s="14">
        <v>10</v>
      </c>
      <c r="C23" s="70">
        <v>137623.63</v>
      </c>
      <c r="D23" s="70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33">
        <f t="shared" si="0"/>
        <v>137623.63</v>
      </c>
      <c r="X23" s="31">
        <f>IF(Паспорт!P23&gt;0,Паспорт!P23,X22)</f>
        <v>34.94</v>
      </c>
      <c r="Y23" s="24"/>
      <c r="Z23" s="29"/>
    </row>
    <row r="24" spans="2:26" ht="15.75">
      <c r="B24" s="14">
        <v>11</v>
      </c>
      <c r="C24" s="70">
        <v>147792.34</v>
      </c>
      <c r="D24" s="70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33">
        <f t="shared" si="0"/>
        <v>147792.34</v>
      </c>
      <c r="X24" s="31">
        <f>IF(Паспорт!P24&gt;0,Паспорт!P24,X23)</f>
        <v>34.94</v>
      </c>
      <c r="Y24" s="24"/>
      <c r="Z24" s="29"/>
    </row>
    <row r="25" spans="2:26" ht="15.75">
      <c r="B25" s="14">
        <v>12</v>
      </c>
      <c r="C25" s="70">
        <v>156959.61</v>
      </c>
      <c r="D25" s="70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33">
        <f t="shared" si="0"/>
        <v>156959.61</v>
      </c>
      <c r="X25" s="31">
        <f>IF(Паспорт!P25&gt;0,Паспорт!P25,X24)</f>
        <v>34.94</v>
      </c>
      <c r="Y25" s="24"/>
      <c r="Z25" s="29"/>
    </row>
    <row r="26" spans="2:26" ht="15.75">
      <c r="B26" s="14">
        <v>13</v>
      </c>
      <c r="C26" s="70">
        <v>161135.42</v>
      </c>
      <c r="D26" s="70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33">
        <f t="shared" si="0"/>
        <v>161135.42</v>
      </c>
      <c r="X26" s="31">
        <f>IF(Паспорт!P26&gt;0,Паспорт!P26,X25)</f>
        <v>34.94</v>
      </c>
      <c r="Y26" s="24"/>
      <c r="Z26" s="29"/>
    </row>
    <row r="27" spans="2:26" ht="15.75">
      <c r="B27" s="14">
        <v>14</v>
      </c>
      <c r="C27" s="70">
        <v>116800.47</v>
      </c>
      <c r="D27" s="70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33">
        <f t="shared" si="0"/>
        <v>116800.47</v>
      </c>
      <c r="X27" s="31">
        <f>IF(Паспорт!P27&gt;0,Паспорт!P27,X26)</f>
        <v>34.96</v>
      </c>
      <c r="Y27" s="24"/>
      <c r="Z27" s="29"/>
    </row>
    <row r="28" spans="2:26" ht="15.75">
      <c r="B28" s="14">
        <v>15</v>
      </c>
      <c r="C28" s="70">
        <v>124896.3</v>
      </c>
      <c r="D28" s="70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33">
        <f t="shared" si="0"/>
        <v>124896.3</v>
      </c>
      <c r="X28" s="31">
        <f>IF(Паспорт!P28&gt;0,Паспорт!P28,X27)</f>
        <v>34.96</v>
      </c>
      <c r="Y28" s="24"/>
      <c r="Z28" s="29"/>
    </row>
    <row r="29" spans="2:26" ht="15.75">
      <c r="B29" s="16">
        <v>16</v>
      </c>
      <c r="C29" s="70">
        <v>131753.69</v>
      </c>
      <c r="D29" s="70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33">
        <f t="shared" si="0"/>
        <v>131753.69</v>
      </c>
      <c r="X29" s="31">
        <f>IF(Паспорт!P29&gt;0,Паспорт!P29,X28)</f>
        <v>34.96</v>
      </c>
      <c r="Y29" s="24"/>
      <c r="Z29" s="29"/>
    </row>
    <row r="30" spans="2:26" ht="15.75">
      <c r="B30" s="16">
        <v>17</v>
      </c>
      <c r="C30" s="70">
        <v>82444.42</v>
      </c>
      <c r="D30" s="70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33">
        <f t="shared" si="0"/>
        <v>82444.42</v>
      </c>
      <c r="X30" s="31">
        <f>IF(Паспорт!P30&gt;0,Паспорт!P30,X29)</f>
        <v>34.96</v>
      </c>
      <c r="Y30" s="24"/>
      <c r="Z30" s="29"/>
    </row>
    <row r="31" spans="2:26" ht="15.75">
      <c r="B31" s="16">
        <v>18</v>
      </c>
      <c r="C31" s="70">
        <v>77203.21</v>
      </c>
      <c r="D31" s="70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33">
        <f t="shared" si="0"/>
        <v>77203.21</v>
      </c>
      <c r="X31" s="31">
        <f>IF(Паспорт!P31&gt;0,Паспорт!P31,X30)</f>
        <v>34.96</v>
      </c>
      <c r="Y31" s="24"/>
      <c r="Z31" s="29"/>
    </row>
    <row r="32" spans="2:26" ht="15.75">
      <c r="B32" s="16">
        <v>19</v>
      </c>
      <c r="C32" s="70">
        <v>79162.84</v>
      </c>
      <c r="D32" s="70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33">
        <f t="shared" si="0"/>
        <v>79162.84</v>
      </c>
      <c r="X32" s="31">
        <f>IF(Паспорт!P32&gt;0,Паспорт!P32,X31)</f>
        <v>34.96</v>
      </c>
      <c r="Y32" s="24"/>
      <c r="Z32" s="29"/>
    </row>
    <row r="33" spans="2:26" ht="15.75">
      <c r="B33" s="16">
        <v>20</v>
      </c>
      <c r="C33" s="70">
        <v>85976.13</v>
      </c>
      <c r="D33" s="70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33">
        <f t="shared" si="0"/>
        <v>85976.13</v>
      </c>
      <c r="X33" s="31">
        <f>IF(Паспорт!P33&gt;0,Паспорт!P33,X32)</f>
        <v>34.96</v>
      </c>
      <c r="Y33" s="24"/>
      <c r="Z33" s="29"/>
    </row>
    <row r="34" spans="2:26" ht="15.75">
      <c r="B34" s="16">
        <v>21</v>
      </c>
      <c r="C34" s="70">
        <v>83006.83</v>
      </c>
      <c r="D34" s="70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33">
        <f t="shared" si="0"/>
        <v>83006.83</v>
      </c>
      <c r="X34" s="31">
        <f>IF(Паспорт!P34&gt;0,Паспорт!P34,X33)</f>
        <v>34.96</v>
      </c>
      <c r="Y34" s="24"/>
      <c r="Z34" s="29"/>
    </row>
    <row r="35" spans="2:26" ht="15.75">
      <c r="B35" s="16">
        <v>22</v>
      </c>
      <c r="C35" s="70">
        <v>77769.99</v>
      </c>
      <c r="D35" s="70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33">
        <f t="shared" si="0"/>
        <v>77769.99</v>
      </c>
      <c r="X35" s="31">
        <f>IF(Паспорт!P35&gt;0,Паспорт!P35,X34)</f>
        <v>34.96</v>
      </c>
      <c r="Y35" s="24"/>
      <c r="Z35" s="29"/>
    </row>
    <row r="36" spans="2:26" ht="15.75">
      <c r="B36" s="16">
        <v>23</v>
      </c>
      <c r="C36" s="70">
        <v>92034.73</v>
      </c>
      <c r="D36" s="70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33">
        <f t="shared" si="0"/>
        <v>92034.73</v>
      </c>
      <c r="X36" s="31">
        <f>IF(Паспорт!P36&gt;0,Паспорт!P36,X35)</f>
        <v>34.96</v>
      </c>
      <c r="Y36" s="24"/>
      <c r="Z36" s="29"/>
    </row>
    <row r="37" spans="2:26" ht="15.75">
      <c r="B37" s="16">
        <v>24</v>
      </c>
      <c r="C37" s="70">
        <v>92397.72</v>
      </c>
      <c r="D37" s="70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33">
        <f t="shared" si="0"/>
        <v>92397.72</v>
      </c>
      <c r="X37" s="31">
        <f>IF(Паспорт!P37&gt;0,Паспорт!P37,X36)</f>
        <v>34.96</v>
      </c>
      <c r="Y37" s="24"/>
      <c r="Z37" s="29"/>
    </row>
    <row r="38" spans="2:26" ht="15.75">
      <c r="B38" s="16">
        <v>25</v>
      </c>
      <c r="C38" s="70">
        <v>86866.23</v>
      </c>
      <c r="D38" s="70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33">
        <f t="shared" si="0"/>
        <v>86866.23</v>
      </c>
      <c r="X38" s="31">
        <f>IF(Паспорт!P38&gt;0,Паспорт!P38,X37)</f>
        <v>34.96</v>
      </c>
      <c r="Y38" s="24"/>
      <c r="Z38" s="29"/>
    </row>
    <row r="39" spans="2:26" ht="15.75">
      <c r="B39" s="16">
        <v>26</v>
      </c>
      <c r="C39" s="70">
        <v>77807.28</v>
      </c>
      <c r="D39" s="70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33">
        <f t="shared" si="0"/>
        <v>77807.28</v>
      </c>
      <c r="X39" s="31">
        <f>IF(Паспорт!P39&gt;0,Паспорт!P39,X38)</f>
        <v>34.96</v>
      </c>
      <c r="Y39" s="24"/>
      <c r="Z39" s="29"/>
    </row>
    <row r="40" spans="2:26" ht="15.75">
      <c r="B40" s="16">
        <v>27</v>
      </c>
      <c r="C40" s="70">
        <v>104468.66</v>
      </c>
      <c r="D40" s="70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33">
        <f t="shared" si="0"/>
        <v>104468.66</v>
      </c>
      <c r="X40" s="31">
        <f>IF(Паспорт!P40&gt;0,Паспорт!P40,X39)</f>
        <v>34.96</v>
      </c>
      <c r="Y40" s="24"/>
      <c r="Z40" s="29"/>
    </row>
    <row r="41" spans="2:26" ht="19.5" customHeight="1">
      <c r="B41" s="16">
        <v>28</v>
      </c>
      <c r="C41" s="70">
        <v>110453.73</v>
      </c>
      <c r="D41" s="70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33">
        <f t="shared" si="0"/>
        <v>110453.73</v>
      </c>
      <c r="X41" s="31">
        <f>IF(Паспорт!P41&gt;0,Паспорт!P41,X40)</f>
        <v>34.96</v>
      </c>
      <c r="Y41" s="24"/>
      <c r="Z41" s="29"/>
    </row>
    <row r="42" spans="2:26" ht="15.75" customHeight="1">
      <c r="B42" s="16">
        <v>29</v>
      </c>
      <c r="C42" s="70">
        <v>121131.58</v>
      </c>
      <c r="D42" s="70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33">
        <f t="shared" si="0"/>
        <v>121131.58</v>
      </c>
      <c r="X42" s="31">
        <f>IF(Паспорт!P42&gt;0,Паспорт!P42,X41)</f>
        <v>34.92</v>
      </c>
      <c r="Y42" s="24"/>
      <c r="Z42" s="29"/>
    </row>
    <row r="43" spans="2:26" ht="16.5" customHeight="1">
      <c r="B43" s="16">
        <v>30</v>
      </c>
      <c r="C43" s="70">
        <v>101359.14</v>
      </c>
      <c r="D43" s="70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33">
        <f t="shared" si="0"/>
        <v>101359.14</v>
      </c>
      <c r="X43" s="31">
        <f>IF(Паспорт!P43&gt;0,Паспорт!P43,X42)</f>
        <v>34.92</v>
      </c>
      <c r="Y43" s="24"/>
      <c r="Z43" s="29"/>
    </row>
    <row r="44" spans="2:27" ht="66" customHeight="1">
      <c r="B44" s="16" t="s">
        <v>41</v>
      </c>
      <c r="C44" s="72">
        <f>SUM(C14:C43)</f>
        <v>3450651.5500000003</v>
      </c>
      <c r="D44" s="71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4">
        <f>SUM(W14:W43)</f>
        <v>3450651.5500000003</v>
      </c>
      <c r="X44" s="32">
        <f>SUMPRODUCT(X14:X43,W14:W43)/SUM(W14:W43)</f>
        <v>34.95583717915534</v>
      </c>
      <c r="Y44" s="28"/>
      <c r="Z44" s="110" t="s">
        <v>42</v>
      </c>
      <c r="AA44" s="110"/>
    </row>
    <row r="45" spans="2:26" ht="14.25" customHeight="1" hidden="1">
      <c r="B45" s="7">
        <v>31</v>
      </c>
      <c r="C45" s="9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25"/>
      <c r="Z45"/>
    </row>
    <row r="46" spans="3:26" ht="12.75"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26"/>
      <c r="Z46"/>
    </row>
    <row r="47" spans="3:4" ht="12.75">
      <c r="C47" s="1"/>
      <c r="D47" s="1"/>
    </row>
    <row r="48" spans="3:29" s="1" customFormat="1" ht="15">
      <c r="C48" s="10" t="s">
        <v>49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 t="s">
        <v>50</v>
      </c>
      <c r="Q48" s="10"/>
      <c r="R48" s="10"/>
      <c r="S48" s="10"/>
      <c r="T48" s="64"/>
      <c r="U48" s="65"/>
      <c r="V48" s="65" t="s">
        <v>61</v>
      </c>
      <c r="W48" s="79"/>
      <c r="X48" s="80"/>
      <c r="Y48" s="73"/>
      <c r="AC48" s="67"/>
    </row>
    <row r="49" spans="3:25" ht="12.75">
      <c r="C49" s="1"/>
      <c r="D49" s="1" t="s">
        <v>38</v>
      </c>
      <c r="O49" s="2"/>
      <c r="P49" s="13" t="s">
        <v>29</v>
      </c>
      <c r="Q49" s="13"/>
      <c r="T49" t="s">
        <v>0</v>
      </c>
      <c r="V49" t="s">
        <v>16</v>
      </c>
      <c r="Y49" s="2"/>
    </row>
    <row r="50" spans="3:25" ht="18" customHeight="1">
      <c r="C50" s="10" t="s">
        <v>37</v>
      </c>
      <c r="D50" s="10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 t="s">
        <v>1</v>
      </c>
      <c r="P50" s="10" t="s">
        <v>57</v>
      </c>
      <c r="Q50" s="11"/>
      <c r="R50" s="11"/>
      <c r="S50" s="11"/>
      <c r="T50" s="11"/>
      <c r="U50" s="11"/>
      <c r="V50" s="78" t="s">
        <v>61</v>
      </c>
      <c r="W50" s="69"/>
      <c r="X50" s="11"/>
      <c r="Y50" s="27"/>
    </row>
    <row r="51" spans="3:25" ht="12.75">
      <c r="C51" s="1"/>
      <c r="D51" s="1" t="s">
        <v>39</v>
      </c>
      <c r="O51" s="2"/>
      <c r="P51" s="12" t="s">
        <v>29</v>
      </c>
      <c r="Q51" s="12"/>
      <c r="T51" t="s">
        <v>0</v>
      </c>
      <c r="V51" t="s">
        <v>16</v>
      </c>
      <c r="Y51" s="2"/>
    </row>
  </sheetData>
  <sheetProtection/>
  <mergeCells count="31">
    <mergeCell ref="Z14:AA21"/>
    <mergeCell ref="P11:P13"/>
    <mergeCell ref="Q11:Q13"/>
    <mergeCell ref="X10:X13"/>
    <mergeCell ref="Z44:AA44"/>
    <mergeCell ref="V11:V13"/>
    <mergeCell ref="C46:X46"/>
    <mergeCell ref="W10:W13"/>
    <mergeCell ref="C11:C13"/>
    <mergeCell ref="F11:F13"/>
    <mergeCell ref="G11:G13"/>
    <mergeCell ref="L11:L13"/>
    <mergeCell ref="I11:I13"/>
    <mergeCell ref="C10:V10"/>
    <mergeCell ref="K11:K13"/>
    <mergeCell ref="H11:H13"/>
    <mergeCell ref="R11:R13"/>
    <mergeCell ref="O11:O13"/>
    <mergeCell ref="M11:M13"/>
    <mergeCell ref="S11:S13"/>
    <mergeCell ref="N11:N13"/>
    <mergeCell ref="C5:X5"/>
    <mergeCell ref="B6:X6"/>
    <mergeCell ref="B7:X7"/>
    <mergeCell ref="B8:X8"/>
    <mergeCell ref="D11:D13"/>
    <mergeCell ref="J11:J13"/>
    <mergeCell ref="E11:E13"/>
    <mergeCell ref="T11:T13"/>
    <mergeCell ref="U11:U13"/>
    <mergeCell ref="B10:B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Исаев Вадим Сергеевич</cp:lastModifiedBy>
  <cp:lastPrinted>2016-05-31T07:19:28Z</cp:lastPrinted>
  <dcterms:created xsi:type="dcterms:W3CDTF">2010-01-29T08:37:16Z</dcterms:created>
  <dcterms:modified xsi:type="dcterms:W3CDTF">2016-07-01T12:40:21Z</dcterms:modified>
  <cp:category/>
  <cp:version/>
  <cp:contentType/>
  <cp:contentStatus/>
</cp:coreProperties>
</file>