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<sst xmlns="http://schemas.openxmlformats.org/spreadsheetml/2006/main" count="79" uniqueCount="63">
  <si>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</si>
  <si>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</si>
  <si>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</si>
  <si>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</si>
  <si>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</si>
  <si>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</si>
  <si>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</si>
  <si>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</si>
  <si>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</si>
  <si>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</si>
  <si>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</si>
  <si>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</si>
  <si>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</si>
  <si>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</si>
  <si>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</si>
  <si>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</si>
  <si>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</si>
  <si>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</si>
  <si>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</si>
  <si>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</si>
  <si>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</si>
  <si>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</si>
  <si>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</si>
  <si>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</si>
  <si>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</si>
  <si>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</si>
  <si>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</si>
  <si>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</si>
  <si>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</si>
  <si>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</si>
  <si>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</si>
  <si>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</si>
  <si>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</si>
  <si>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</si>
  <si>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</si>
  <si>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</si>
  <si>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</si>
  <si>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</si>
  <si>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</si>
  <si>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</si>
  <si>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</si>
  <si>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</si>
  <si>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</si>
  <si>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</si>
  <si>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</si>
  <si>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</si>
  <si>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</si>
  <si>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</si>
  <si>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</si>
  <si>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</si>
  <si>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</si>
  <si>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</si>
  <si>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</si>
  <si>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>ГРС Лисичанськ</t>
  </si>
  <si>
    <t xml:space="preserve">Сєвєродонецьке ЛВУМГ </t>
  </si>
  <si>
    <r>
      <t xml:space="preserve">          переданого Сєвєродонецьким ЛВУМГ  та прийнятого ПАТ "Луганськгаз" по ГРС Лисичанськ</t>
    </r>
    <r>
      <rPr>
        <sz val="11"/>
        <color indexed="10"/>
        <rFont val="Arial"/>
        <family val="2"/>
      </rPr>
      <t xml:space="preserve"> </t>
    </r>
  </si>
  <si>
    <t>Ісаєв В.С.</t>
  </si>
  <si>
    <t>з газопроводу   Луганськ-Лисичанськ-Рубіжне     за період з   01.06.2016р. по 30.06.2016р.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</si>
  <si>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01.06.2016р.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30.06.2016р.</t>
    </r>
  </si>
  <si>
    <t>відс.</t>
  </si>
  <si>
    <t>* - перерахунок обсягів газу, згідно акту.</t>
  </si>
  <si>
    <t>01.07.2016р.</t>
  </si>
  <si>
    <r>
      <t>11082</t>
    </r>
    <r>
      <rPr>
        <sz val="14"/>
        <rFont val="Arial Cyr"/>
        <family val="0"/>
      </rPr>
      <t>*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</si>
</sst>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9" fontId="81" fillId="0" borderId="10" xfId="0" applyNumberFormat="1" applyFont="1" applyBorder="1" applyAlignment="1">
      <alignment horizontal="center" wrapText="1"/>
    </xf>
    <xf numFmtId="177" fontId="81" fillId="0" borderId="10" xfId="0" applyNumberFormat="1" applyFont="1" applyBorder="1" applyAlignment="1">
      <alignment horizontal="center" wrapText="1"/>
    </xf>
    <xf numFmtId="1" fontId="81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9" fontId="81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wrapText="1"/>
    </xf>
    <xf numFmtId="2" fontId="81" fillId="0" borderId="10" xfId="0" applyNumberFormat="1" applyFont="1" applyBorder="1" applyAlignment="1">
      <alignment horizontal="center" wrapText="1"/>
    </xf>
    <xf numFmtId="1" fontId="81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81" fillId="0" borderId="10" xfId="0" applyNumberFormat="1" applyFont="1" applyBorder="1" applyAlignment="1">
      <alignment wrapText="1"/>
    </xf>
    <xf numFmtId="2" fontId="81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A44" sqref="A44:IV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5" t="s">
        <v>30</v>
      </c>
      <c r="C1" s="45"/>
      <c r="D1" s="45"/>
      <c r="E1" s="45"/>
      <c r="F1" s="45"/>
      <c r="G1" s="45"/>
      <c r="H1" s="45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5" t="s">
        <v>45</v>
      </c>
      <c r="C2" s="45"/>
      <c r="D2" s="45"/>
      <c r="E2" s="45"/>
      <c r="F2" s="45"/>
      <c r="G2" s="45"/>
      <c r="H2" s="45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6" t="s">
        <v>46</v>
      </c>
      <c r="C3" s="45"/>
      <c r="D3" s="45"/>
      <c r="E3" s="45"/>
      <c r="F3" s="45"/>
      <c r="G3" s="45"/>
      <c r="H3" s="45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45" t="s">
        <v>32</v>
      </c>
      <c r="C4" s="45"/>
      <c r="D4" s="45"/>
      <c r="E4" s="45"/>
      <c r="F4" s="45"/>
      <c r="G4" s="45"/>
      <c r="H4" s="45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45" t="s">
        <v>47</v>
      </c>
      <c r="C5" s="45"/>
      <c r="D5" s="45"/>
      <c r="E5" s="45"/>
      <c r="F5" s="45"/>
      <c r="G5" s="45"/>
      <c r="H5" s="45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6"/>
      <c r="C6" s="85" t="s">
        <v>18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9" s="47" customFormat="1" ht="18.75" customHeight="1">
      <c r="B7" s="94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AC7" s="48"/>
    </row>
    <row r="8" spans="2:29" s="47" customFormat="1" ht="19.5" customHeight="1">
      <c r="B8" s="96" t="s">
        <v>58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AC8" s="48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1" t="s">
        <v>26</v>
      </c>
      <c r="C10" s="91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1" t="s">
        <v>6</v>
      </c>
      <c r="P10" s="92"/>
      <c r="Q10" s="92"/>
      <c r="R10" s="92"/>
      <c r="S10" s="92"/>
      <c r="T10" s="92"/>
      <c r="U10" s="87" t="s">
        <v>22</v>
      </c>
      <c r="V10" s="81" t="s">
        <v>23</v>
      </c>
      <c r="W10" s="81" t="s">
        <v>35</v>
      </c>
      <c r="X10" s="81" t="s">
        <v>25</v>
      </c>
      <c r="Y10" s="81" t="s">
        <v>24</v>
      </c>
      <c r="Z10" s="3"/>
      <c r="AB10" s="5"/>
      <c r="AC10"/>
    </row>
    <row r="11" spans="2:29" ht="48.75" customHeight="1">
      <c r="B11" s="82"/>
      <c r="C11" s="84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81" t="s">
        <v>14</v>
      </c>
      <c r="N11" s="81" t="s">
        <v>15</v>
      </c>
      <c r="O11" s="81" t="s">
        <v>7</v>
      </c>
      <c r="P11" s="81" t="s">
        <v>19</v>
      </c>
      <c r="Q11" s="81" t="s">
        <v>33</v>
      </c>
      <c r="R11" s="81" t="s">
        <v>20</v>
      </c>
      <c r="S11" s="81" t="s">
        <v>34</v>
      </c>
      <c r="T11" s="81" t="s">
        <v>21</v>
      </c>
      <c r="U11" s="88"/>
      <c r="V11" s="82"/>
      <c r="W11" s="82"/>
      <c r="X11" s="82"/>
      <c r="Y11" s="82"/>
      <c r="Z11" s="3"/>
      <c r="AB11" s="5"/>
      <c r="AC11"/>
    </row>
    <row r="12" spans="2:29" ht="15.75" customHeight="1">
      <c r="B12" s="82"/>
      <c r="C12" s="84"/>
      <c r="D12" s="90"/>
      <c r="E12" s="90"/>
      <c r="F12" s="90"/>
      <c r="G12" s="90"/>
      <c r="H12" s="90"/>
      <c r="I12" s="90"/>
      <c r="J12" s="90"/>
      <c r="K12" s="90"/>
      <c r="L12" s="90"/>
      <c r="M12" s="82"/>
      <c r="N12" s="82"/>
      <c r="O12" s="82"/>
      <c r="P12" s="82"/>
      <c r="Q12" s="82"/>
      <c r="R12" s="82"/>
      <c r="S12" s="82"/>
      <c r="T12" s="82"/>
      <c r="U12" s="88"/>
      <c r="V12" s="82"/>
      <c r="W12" s="82"/>
      <c r="X12" s="82"/>
      <c r="Y12" s="82"/>
      <c r="Z12" s="3"/>
      <c r="AB12" s="5"/>
      <c r="AC12"/>
    </row>
    <row r="13" spans="2:29" ht="30" customHeight="1">
      <c r="B13" s="95"/>
      <c r="C13" s="84"/>
      <c r="D13" s="90"/>
      <c r="E13" s="90"/>
      <c r="F13" s="90"/>
      <c r="G13" s="90"/>
      <c r="H13" s="90"/>
      <c r="I13" s="90"/>
      <c r="J13" s="90"/>
      <c r="K13" s="90"/>
      <c r="L13" s="90"/>
      <c r="M13" s="83"/>
      <c r="N13" s="83"/>
      <c r="O13" s="83"/>
      <c r="P13" s="83"/>
      <c r="Q13" s="83"/>
      <c r="R13" s="83"/>
      <c r="S13" s="83"/>
      <c r="T13" s="83"/>
      <c r="U13" s="89"/>
      <c r="V13" s="83"/>
      <c r="W13" s="83"/>
      <c r="X13" s="83"/>
      <c r="Y13" s="83"/>
      <c r="Z13" s="3"/>
      <c r="AB13" s="5"/>
      <c r="AC13"/>
    </row>
    <row r="14" spans="2:29" ht="15.75" customHeight="1">
      <c r="B14" s="14">
        <v>1</v>
      </c>
      <c r="C14" s="5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60"/>
      <c r="P14" s="61"/>
      <c r="Q14" s="62"/>
      <c r="R14" s="61"/>
      <c r="S14" s="62"/>
      <c r="T14" s="61"/>
      <c r="U14" s="42"/>
      <c r="V14" s="42"/>
      <c r="W14" s="41"/>
      <c r="X14" s="41"/>
      <c r="Y14" s="15"/>
      <c r="AA14" s="72">
        <f aca="true" t="shared" si="0" ref="AA14:AA44">SUM(C14:N14)</f>
        <v>0</v>
      </c>
      <c r="AB14" s="30" t="str">
        <f>IF(AA14=100,"ОК"," ")</f>
        <v> </v>
      </c>
      <c r="AC14"/>
    </row>
    <row r="15" spans="2:29" ht="12.75" customHeight="1">
      <c r="B15" s="14">
        <v>2</v>
      </c>
      <c r="C15" s="59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60"/>
      <c r="P15" s="61"/>
      <c r="Q15" s="62"/>
      <c r="R15" s="61"/>
      <c r="S15" s="62"/>
      <c r="T15" s="61"/>
      <c r="U15" s="42"/>
      <c r="V15" s="42"/>
      <c r="W15" s="41"/>
      <c r="X15" s="41"/>
      <c r="Y15" s="15"/>
      <c r="AA15" s="72">
        <f t="shared" si="0"/>
        <v>0</v>
      </c>
      <c r="AB15" s="30" t="str">
        <f>IF(AA15=100,"ОК"," ")</f>
        <v> </v>
      </c>
      <c r="AC15"/>
    </row>
    <row r="16" spans="2:28" s="71" customFormat="1" ht="12.75">
      <c r="B16" s="49">
        <v>3</v>
      </c>
      <c r="C16" s="53">
        <v>85.7171</v>
      </c>
      <c r="D16" s="53">
        <v>4.1472</v>
      </c>
      <c r="E16" s="53">
        <v>1.6056</v>
      </c>
      <c r="F16" s="53">
        <v>0.194</v>
      </c>
      <c r="G16" s="53">
        <v>0.4566</v>
      </c>
      <c r="H16" s="53">
        <v>0.0246</v>
      </c>
      <c r="I16" s="53">
        <v>0.1658</v>
      </c>
      <c r="J16" s="53">
        <v>0.1965</v>
      </c>
      <c r="K16" s="53">
        <v>0.1982</v>
      </c>
      <c r="L16" s="53">
        <v>0.0109</v>
      </c>
      <c r="M16" s="53">
        <v>5.9046</v>
      </c>
      <c r="N16" s="53">
        <v>1.3789</v>
      </c>
      <c r="O16" s="53">
        <v>0.7833</v>
      </c>
      <c r="P16" s="54">
        <v>34.07</v>
      </c>
      <c r="Q16" s="55">
        <v>8137</v>
      </c>
      <c r="R16" s="54">
        <v>37.69</v>
      </c>
      <c r="S16" s="56">
        <v>9001</v>
      </c>
      <c r="T16" s="54">
        <v>46.73</v>
      </c>
      <c r="U16" s="56"/>
      <c r="V16" s="56"/>
      <c r="W16" s="50"/>
      <c r="X16" s="51"/>
      <c r="Y16" s="52"/>
      <c r="AA16" s="72">
        <f t="shared" si="0"/>
        <v>100.00000000000001</v>
      </c>
      <c r="AB16" s="73"/>
    </row>
    <row r="17" spans="2:29" ht="12.75" customHeight="1">
      <c r="B17" s="49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5"/>
      <c r="R17" s="54"/>
      <c r="S17" s="55"/>
      <c r="T17" s="54"/>
      <c r="U17" s="56"/>
      <c r="V17" s="56"/>
      <c r="W17" s="50"/>
      <c r="X17" s="51"/>
      <c r="Y17" s="52"/>
      <c r="AA17" s="72">
        <f t="shared" si="0"/>
        <v>0</v>
      </c>
      <c r="AB17" s="4"/>
      <c r="AC17"/>
    </row>
    <row r="18" spans="2:27" ht="12.75" customHeight="1">
      <c r="B18" s="14">
        <v>5</v>
      </c>
      <c r="C18" s="5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63"/>
      <c r="P18" s="61"/>
      <c r="Q18" s="62"/>
      <c r="R18" s="61"/>
      <c r="S18" s="62"/>
      <c r="T18" s="61"/>
      <c r="U18" s="42"/>
      <c r="V18" s="42"/>
      <c r="W18" s="41"/>
      <c r="X18" s="41"/>
      <c r="Y18" s="15"/>
      <c r="AA18" s="72">
        <f t="shared" si="0"/>
        <v>0</v>
      </c>
    </row>
    <row r="19" spans="2:27" ht="12.75" customHeight="1">
      <c r="B19" s="14">
        <v>6</v>
      </c>
      <c r="C19" s="59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63"/>
      <c r="P19" s="61"/>
      <c r="Q19" s="62"/>
      <c r="R19" s="61"/>
      <c r="S19" s="62"/>
      <c r="T19" s="61"/>
      <c r="U19" s="42"/>
      <c r="V19" s="42"/>
      <c r="W19" s="41"/>
      <c r="X19" s="41"/>
      <c r="Y19" s="15"/>
      <c r="AA19" s="72">
        <f t="shared" si="0"/>
        <v>0</v>
      </c>
    </row>
    <row r="20" spans="2:27" ht="12.75" customHeight="1">
      <c r="B20" s="14">
        <v>7</v>
      </c>
      <c r="C20" s="5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63"/>
      <c r="P20" s="61"/>
      <c r="Q20" s="62"/>
      <c r="R20" s="61"/>
      <c r="S20" s="62"/>
      <c r="T20" s="61"/>
      <c r="U20" s="42"/>
      <c r="V20" s="42"/>
      <c r="W20" s="41"/>
      <c r="X20" s="41"/>
      <c r="Y20" s="15"/>
      <c r="AA20" s="72">
        <f t="shared" si="0"/>
        <v>0</v>
      </c>
    </row>
    <row r="21" spans="2:27" ht="18" customHeight="1">
      <c r="B21" s="14">
        <v>8</v>
      </c>
      <c r="C21" s="5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63"/>
      <c r="P21" s="61"/>
      <c r="Q21" s="62"/>
      <c r="R21" s="61"/>
      <c r="S21" s="62"/>
      <c r="T21" s="61"/>
      <c r="U21" s="42"/>
      <c r="V21" s="42"/>
      <c r="W21" s="41"/>
      <c r="X21" s="41"/>
      <c r="Y21" s="15"/>
      <c r="AA21" s="72">
        <f t="shared" si="0"/>
        <v>0</v>
      </c>
    </row>
    <row r="22" spans="2:27" ht="12.75" customHeight="1">
      <c r="B22" s="14">
        <v>9</v>
      </c>
      <c r="C22" s="5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63"/>
      <c r="P22" s="61"/>
      <c r="Q22" s="62"/>
      <c r="R22" s="61"/>
      <c r="S22" s="62"/>
      <c r="T22" s="61"/>
      <c r="U22" s="42"/>
      <c r="V22" s="42"/>
      <c r="W22" s="64"/>
      <c r="X22" s="64"/>
      <c r="Y22" s="64"/>
      <c r="AA22" s="72">
        <f t="shared" si="0"/>
        <v>0</v>
      </c>
    </row>
    <row r="23" spans="2:27" ht="12.75">
      <c r="B23" s="14">
        <v>10</v>
      </c>
      <c r="C23" s="5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3"/>
      <c r="P23" s="61"/>
      <c r="Q23" s="62"/>
      <c r="R23" s="61"/>
      <c r="S23" s="62"/>
      <c r="T23" s="61"/>
      <c r="U23" s="42"/>
      <c r="V23" s="42"/>
      <c r="W23" s="41"/>
      <c r="X23" s="41"/>
      <c r="Y23" s="15"/>
      <c r="AA23" s="72">
        <f t="shared" si="0"/>
        <v>0</v>
      </c>
    </row>
    <row r="24" spans="2:28" s="71" customFormat="1" ht="12.75">
      <c r="B24" s="49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5"/>
      <c r="R24" s="54"/>
      <c r="S24" s="56"/>
      <c r="T24" s="54"/>
      <c r="U24" s="56"/>
      <c r="V24" s="56"/>
      <c r="W24" s="50"/>
      <c r="X24" s="51"/>
      <c r="Y24" s="52"/>
      <c r="AA24" s="72">
        <f t="shared" si="0"/>
        <v>0</v>
      </c>
      <c r="AB24" s="73"/>
    </row>
    <row r="25" spans="2:27" ht="12.75">
      <c r="B25" s="14">
        <v>12</v>
      </c>
      <c r="C25" s="5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63"/>
      <c r="P25" s="61"/>
      <c r="Q25" s="62"/>
      <c r="R25" s="61"/>
      <c r="S25" s="62"/>
      <c r="T25" s="61"/>
      <c r="U25" s="42"/>
      <c r="V25" s="42"/>
      <c r="W25" s="41"/>
      <c r="X25" s="41"/>
      <c r="Y25" s="15"/>
      <c r="AA25" s="72">
        <f t="shared" si="0"/>
        <v>0</v>
      </c>
    </row>
    <row r="26" spans="2:28" s="71" customFormat="1" ht="12.75">
      <c r="B26" s="49">
        <v>13</v>
      </c>
      <c r="C26" s="53">
        <v>86.575</v>
      </c>
      <c r="D26" s="53">
        <v>4.275</v>
      </c>
      <c r="E26" s="53">
        <v>2.5742</v>
      </c>
      <c r="F26" s="53">
        <v>0.2778</v>
      </c>
      <c r="G26" s="53">
        <v>0.7461</v>
      </c>
      <c r="H26" s="53">
        <v>0.0266</v>
      </c>
      <c r="I26" s="53">
        <v>0.2115</v>
      </c>
      <c r="J26" s="53">
        <v>0.1961</v>
      </c>
      <c r="K26" s="53">
        <v>0.1892</v>
      </c>
      <c r="L26" s="53">
        <v>0.0097</v>
      </c>
      <c r="M26" s="53">
        <v>3.9845</v>
      </c>
      <c r="N26" s="53">
        <v>0.9343</v>
      </c>
      <c r="O26" s="53">
        <v>0.7881</v>
      </c>
      <c r="P26" s="54">
        <v>35.72</v>
      </c>
      <c r="Q26" s="55">
        <v>8533</v>
      </c>
      <c r="R26" s="54">
        <v>39.49</v>
      </c>
      <c r="S26" s="56">
        <v>9432</v>
      </c>
      <c r="T26" s="54">
        <v>48.82</v>
      </c>
      <c r="U26" s="56"/>
      <c r="V26" s="56"/>
      <c r="W26" s="79" t="s">
        <v>59</v>
      </c>
      <c r="X26" s="51">
        <v>0.007</v>
      </c>
      <c r="Y26" s="52">
        <v>0.0002</v>
      </c>
      <c r="AA26" s="72">
        <f t="shared" si="0"/>
        <v>100</v>
      </c>
      <c r="AB26" s="73"/>
    </row>
    <row r="27" spans="2:27" ht="12.75">
      <c r="B27" s="49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5"/>
      <c r="T27" s="54"/>
      <c r="U27" s="56"/>
      <c r="V27" s="56"/>
      <c r="W27" s="50"/>
      <c r="X27" s="51"/>
      <c r="Y27" s="52"/>
      <c r="AA27" s="72">
        <f t="shared" si="0"/>
        <v>0</v>
      </c>
    </row>
    <row r="28" spans="2:27" ht="12.75">
      <c r="B28" s="14">
        <v>15</v>
      </c>
      <c r="C28" s="5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63"/>
      <c r="P28" s="61"/>
      <c r="Q28" s="62"/>
      <c r="R28" s="61"/>
      <c r="S28" s="62"/>
      <c r="T28" s="61"/>
      <c r="U28" s="42"/>
      <c r="V28" s="42"/>
      <c r="W28" s="41"/>
      <c r="X28" s="41"/>
      <c r="Y28" s="15"/>
      <c r="AA28" s="72">
        <f t="shared" si="0"/>
        <v>0</v>
      </c>
    </row>
    <row r="29" spans="2:27" ht="12.75">
      <c r="B29" s="16">
        <v>16</v>
      </c>
      <c r="C29" s="1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63"/>
      <c r="P29" s="61"/>
      <c r="Q29" s="62"/>
      <c r="R29" s="61"/>
      <c r="S29" s="62"/>
      <c r="T29" s="61"/>
      <c r="U29" s="42"/>
      <c r="V29" s="42"/>
      <c r="W29" s="41"/>
      <c r="X29" s="41"/>
      <c r="Y29" s="15"/>
      <c r="AA29" s="72">
        <f t="shared" si="0"/>
        <v>0</v>
      </c>
    </row>
    <row r="30" spans="2:27" ht="12.75">
      <c r="B30" s="16">
        <v>17</v>
      </c>
      <c r="C30" s="1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63"/>
      <c r="P30" s="61"/>
      <c r="Q30" s="62"/>
      <c r="R30" s="61"/>
      <c r="S30" s="62"/>
      <c r="T30" s="61"/>
      <c r="U30" s="42"/>
      <c r="V30" s="42"/>
      <c r="W30" s="41"/>
      <c r="X30" s="41"/>
      <c r="Y30" s="15"/>
      <c r="AA30" s="72">
        <f t="shared" si="0"/>
        <v>0</v>
      </c>
    </row>
    <row r="31" spans="2:27" ht="12.75">
      <c r="B31" s="16">
        <v>18</v>
      </c>
      <c r="C31" s="1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63"/>
      <c r="P31" s="61"/>
      <c r="Q31" s="62"/>
      <c r="R31" s="61"/>
      <c r="S31" s="62"/>
      <c r="T31" s="61"/>
      <c r="U31" s="42"/>
      <c r="V31" s="42"/>
      <c r="W31" s="41"/>
      <c r="X31" s="41"/>
      <c r="Y31" s="15"/>
      <c r="AA31" s="72">
        <f t="shared" si="0"/>
        <v>0</v>
      </c>
    </row>
    <row r="32" spans="2:27" ht="12.75">
      <c r="B32" s="16">
        <v>19</v>
      </c>
      <c r="C32" s="1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63"/>
      <c r="P32" s="61"/>
      <c r="Q32" s="62"/>
      <c r="R32" s="61"/>
      <c r="S32" s="62"/>
      <c r="T32" s="61"/>
      <c r="U32" s="42"/>
      <c r="V32" s="42"/>
      <c r="W32" s="41"/>
      <c r="X32" s="41"/>
      <c r="Y32" s="15"/>
      <c r="AA32" s="72">
        <f t="shared" si="0"/>
        <v>0</v>
      </c>
    </row>
    <row r="33" spans="2:27" ht="12.75">
      <c r="B33" s="16">
        <v>20</v>
      </c>
      <c r="C33" s="1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63"/>
      <c r="P33" s="61"/>
      <c r="Q33" s="62"/>
      <c r="R33" s="61"/>
      <c r="S33" s="62"/>
      <c r="T33" s="61"/>
      <c r="U33" s="42"/>
      <c r="V33" s="42"/>
      <c r="W33" s="41"/>
      <c r="X33" s="41"/>
      <c r="Y33" s="15"/>
      <c r="AA33" s="72">
        <f t="shared" si="0"/>
        <v>0</v>
      </c>
    </row>
    <row r="34" spans="2:27" ht="12.75">
      <c r="B34" s="16">
        <v>21</v>
      </c>
      <c r="C34" s="15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63"/>
      <c r="P34" s="61"/>
      <c r="Q34" s="62"/>
      <c r="R34" s="61"/>
      <c r="S34" s="62"/>
      <c r="T34" s="61"/>
      <c r="U34" s="42"/>
      <c r="V34" s="42"/>
      <c r="W34" s="41"/>
      <c r="X34" s="41"/>
      <c r="Y34" s="15"/>
      <c r="AA34" s="72">
        <f t="shared" si="0"/>
        <v>0</v>
      </c>
    </row>
    <row r="35" spans="2:27" ht="12.75">
      <c r="B35" s="16">
        <v>22</v>
      </c>
      <c r="C35" s="1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63"/>
      <c r="P35" s="61"/>
      <c r="Q35" s="62"/>
      <c r="R35" s="61"/>
      <c r="S35" s="62"/>
      <c r="T35" s="61"/>
      <c r="U35" s="42"/>
      <c r="V35" s="42"/>
      <c r="W35" s="41"/>
      <c r="X35" s="41"/>
      <c r="Y35" s="15"/>
      <c r="AA35" s="72">
        <f t="shared" si="0"/>
        <v>0</v>
      </c>
    </row>
    <row r="36" spans="2:28" s="71" customFormat="1" ht="12.75">
      <c r="B36" s="49">
        <v>23</v>
      </c>
      <c r="C36" s="53">
        <v>85.9414</v>
      </c>
      <c r="D36" s="53">
        <v>4.1972</v>
      </c>
      <c r="E36" s="53">
        <v>2.7595</v>
      </c>
      <c r="F36" s="53">
        <v>0.3367</v>
      </c>
      <c r="G36" s="53">
        <v>0.8437</v>
      </c>
      <c r="H36" s="53">
        <v>0.0316</v>
      </c>
      <c r="I36" s="53">
        <v>0.1916</v>
      </c>
      <c r="J36" s="53">
        <v>0.2052</v>
      </c>
      <c r="K36" s="53">
        <v>0.2019</v>
      </c>
      <c r="L36" s="53">
        <v>0.0094</v>
      </c>
      <c r="M36" s="53">
        <v>4.3261</v>
      </c>
      <c r="N36" s="53">
        <v>0.9557</v>
      </c>
      <c r="O36" s="53">
        <v>0.7948</v>
      </c>
      <c r="P36" s="54">
        <v>35.81</v>
      </c>
      <c r="Q36" s="55">
        <v>8553</v>
      </c>
      <c r="R36" s="54">
        <v>39.58</v>
      </c>
      <c r="S36" s="56">
        <v>9453</v>
      </c>
      <c r="T36" s="54">
        <v>48.72</v>
      </c>
      <c r="U36" s="56"/>
      <c r="V36" s="56"/>
      <c r="W36" s="79"/>
      <c r="X36" s="51"/>
      <c r="Y36" s="52"/>
      <c r="AA36" s="72">
        <f t="shared" si="0"/>
        <v>99.99999999999997</v>
      </c>
      <c r="AB36" s="73"/>
    </row>
    <row r="37" spans="2:28" s="71" customFormat="1" ht="12.75">
      <c r="B37" s="49">
        <v>24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5"/>
      <c r="R37" s="54"/>
      <c r="S37" s="56"/>
      <c r="T37" s="54"/>
      <c r="U37" s="56"/>
      <c r="V37" s="56"/>
      <c r="W37" s="50"/>
      <c r="X37" s="51"/>
      <c r="Y37" s="52"/>
      <c r="AA37" s="72">
        <f>SUM(C37:N37)</f>
        <v>0</v>
      </c>
      <c r="AB37" s="73"/>
    </row>
    <row r="38" spans="2:27" ht="12.75">
      <c r="B38" s="16">
        <v>25</v>
      </c>
      <c r="C38" s="15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3"/>
      <c r="P38" s="61"/>
      <c r="Q38" s="62"/>
      <c r="R38" s="61"/>
      <c r="S38" s="62"/>
      <c r="T38" s="61"/>
      <c r="U38" s="42"/>
      <c r="V38" s="42"/>
      <c r="W38" s="41"/>
      <c r="X38" s="41"/>
      <c r="Y38" s="15"/>
      <c r="AA38" s="72">
        <f t="shared" si="0"/>
        <v>0</v>
      </c>
    </row>
    <row r="39" spans="2:28" s="71" customFormat="1" ht="12.75">
      <c r="B39" s="49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5"/>
      <c r="R39" s="54"/>
      <c r="S39" s="56"/>
      <c r="T39" s="54"/>
      <c r="U39" s="56"/>
      <c r="V39" s="56"/>
      <c r="W39" s="50"/>
      <c r="X39" s="51"/>
      <c r="Y39" s="52"/>
      <c r="AA39" s="72">
        <f>SUM(C39:N39)</f>
        <v>0</v>
      </c>
      <c r="AB39" s="73"/>
    </row>
    <row r="40" spans="2:27" ht="12.75">
      <c r="B40" s="16">
        <v>27</v>
      </c>
      <c r="C40" s="15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63"/>
      <c r="P40" s="61"/>
      <c r="Q40" s="62"/>
      <c r="R40" s="61"/>
      <c r="S40" s="62"/>
      <c r="T40" s="61"/>
      <c r="U40" s="42"/>
      <c r="V40" s="42"/>
      <c r="W40" s="41"/>
      <c r="X40" s="41"/>
      <c r="Y40" s="15"/>
      <c r="AA40" s="72">
        <f t="shared" si="0"/>
        <v>0</v>
      </c>
    </row>
    <row r="41" spans="2:27" ht="12.75">
      <c r="B41" s="16">
        <v>28</v>
      </c>
      <c r="C41" s="15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63"/>
      <c r="P41" s="61"/>
      <c r="Q41" s="62"/>
      <c r="R41" s="61"/>
      <c r="S41" s="62"/>
      <c r="T41" s="61"/>
      <c r="U41" s="42"/>
      <c r="V41" s="42"/>
      <c r="W41" s="41"/>
      <c r="X41" s="41"/>
      <c r="Y41" s="15"/>
      <c r="AA41" s="72">
        <f t="shared" si="0"/>
        <v>0</v>
      </c>
    </row>
    <row r="42" spans="2:27" ht="12.75">
      <c r="B42" s="16">
        <v>29</v>
      </c>
      <c r="C42" s="15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63"/>
      <c r="P42" s="61"/>
      <c r="Q42" s="62"/>
      <c r="R42" s="61"/>
      <c r="S42" s="62"/>
      <c r="T42" s="61"/>
      <c r="U42" s="42"/>
      <c r="V42" s="42"/>
      <c r="W42" s="41"/>
      <c r="X42" s="41"/>
      <c r="Y42" s="15"/>
      <c r="AA42" s="72">
        <f t="shared" si="0"/>
        <v>0</v>
      </c>
    </row>
    <row r="43" spans="2:27" ht="13.5" customHeight="1">
      <c r="B43" s="16">
        <v>30</v>
      </c>
      <c r="C43" s="15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63"/>
      <c r="P43" s="61"/>
      <c r="Q43" s="62"/>
      <c r="R43" s="61"/>
      <c r="S43" s="62"/>
      <c r="T43" s="61"/>
      <c r="U43" s="42"/>
      <c r="V43" s="42"/>
      <c r="W43" s="41"/>
      <c r="X43" s="41"/>
      <c r="Y43" s="15"/>
      <c r="AA43" s="72">
        <f t="shared" si="0"/>
        <v>0</v>
      </c>
    </row>
    <row r="44" spans="2:27" ht="14.25" customHeight="1" hidden="1">
      <c r="B44" s="16"/>
      <c r="C44" s="15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63"/>
      <c r="P44" s="61"/>
      <c r="Q44" s="62"/>
      <c r="R44" s="61"/>
      <c r="S44" s="62"/>
      <c r="T44" s="65"/>
      <c r="U44" s="42"/>
      <c r="V44" s="42"/>
      <c r="W44" s="41"/>
      <c r="X44" s="41"/>
      <c r="Y44" s="15"/>
      <c r="AA44" s="72">
        <f t="shared" si="0"/>
        <v>0</v>
      </c>
    </row>
    <row r="45" ht="25.5" customHeight="1"/>
    <row r="46" spans="3:29" s="1" customFormat="1" ht="15">
      <c r="C46" s="9" t="s">
        <v>49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50</v>
      </c>
      <c r="Q46" s="9"/>
      <c r="R46" s="9"/>
      <c r="S46" s="9"/>
      <c r="T46" s="66"/>
      <c r="U46" s="67"/>
      <c r="V46" s="67"/>
      <c r="W46" s="97">
        <v>42551</v>
      </c>
      <c r="X46" s="98"/>
      <c r="Y46" s="68"/>
      <c r="AC46" s="69"/>
    </row>
    <row r="47" spans="4:29" s="1" customFormat="1" ht="19.5" customHeight="1">
      <c r="D47" s="1" t="s">
        <v>27</v>
      </c>
      <c r="O47" s="2"/>
      <c r="P47" s="70" t="s">
        <v>29</v>
      </c>
      <c r="Q47" s="70"/>
      <c r="T47" s="2"/>
      <c r="U47" s="2" t="s">
        <v>0</v>
      </c>
      <c r="W47" s="2"/>
      <c r="X47" s="2" t="s">
        <v>16</v>
      </c>
      <c r="AC47" s="69"/>
    </row>
    <row r="48" spans="3:29" s="1" customFormat="1" ht="18" customHeight="1">
      <c r="C48" s="9" t="s">
        <v>51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52</v>
      </c>
      <c r="Q48" s="9"/>
      <c r="R48" s="9"/>
      <c r="S48" s="9"/>
      <c r="T48" s="9"/>
      <c r="U48" s="67"/>
      <c r="V48" s="67"/>
      <c r="W48" s="97">
        <v>42551</v>
      </c>
      <c r="X48" s="98"/>
      <c r="Y48" s="9"/>
      <c r="AC48" s="69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69"/>
    </row>
  </sheetData>
  <sheetProtection/>
  <mergeCells count="31">
    <mergeCell ref="S11:S13"/>
    <mergeCell ref="H11:H13"/>
    <mergeCell ref="Q11:Q13"/>
    <mergeCell ref="F11:F13"/>
    <mergeCell ref="W48:X48"/>
    <mergeCell ref="W46:X46"/>
    <mergeCell ref="I11:I13"/>
    <mergeCell ref="L11:L13"/>
    <mergeCell ref="P11:P13"/>
    <mergeCell ref="R11:R13"/>
    <mergeCell ref="M11:M13"/>
    <mergeCell ref="O10:T10"/>
    <mergeCell ref="N11:N13"/>
    <mergeCell ref="C10:N10"/>
    <mergeCell ref="B7:Y7"/>
    <mergeCell ref="B10:B13"/>
    <mergeCell ref="B8:Y8"/>
    <mergeCell ref="K11:K13"/>
    <mergeCell ref="J11:J13"/>
    <mergeCell ref="E11:E13"/>
    <mergeCell ref="T11:T13"/>
    <mergeCell ref="V10:V13"/>
    <mergeCell ref="O11:O13"/>
    <mergeCell ref="C11:C13"/>
    <mergeCell ref="C6:AA6"/>
    <mergeCell ref="Y10:Y13"/>
    <mergeCell ref="U10:U13"/>
    <mergeCell ref="D11:D13"/>
    <mergeCell ref="G11:G13"/>
    <mergeCell ref="W10:W13"/>
    <mergeCell ref="X10:X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79" zoomScaleNormal="79" zoomScaleSheetLayoutView="100" workbookViewId="0" topLeftCell="A22">
      <selection activeCell="E45" sqref="E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31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54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109" t="s">
        <v>36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9"/>
    </row>
    <row r="6" spans="2:25" ht="18" customHeight="1">
      <c r="B6" s="110" t="s">
        <v>55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1"/>
    </row>
    <row r="7" spans="2:25" ht="18" customHeight="1">
      <c r="B7" s="110" t="s">
        <v>57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20"/>
    </row>
    <row r="8" spans="2:25" ht="18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1" t="s">
        <v>26</v>
      </c>
      <c r="C10" s="91" t="s">
        <v>40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00" t="s">
        <v>41</v>
      </c>
      <c r="X10" s="103" t="s">
        <v>43</v>
      </c>
      <c r="Y10" s="23"/>
      <c r="Z10"/>
    </row>
    <row r="11" spans="2:26" ht="48.75" customHeight="1">
      <c r="B11" s="82"/>
      <c r="C11" s="84" t="s">
        <v>53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101"/>
      <c r="X11" s="104"/>
      <c r="Y11" s="23"/>
      <c r="Z11"/>
    </row>
    <row r="12" spans="2:26" ht="15.75" customHeight="1">
      <c r="B12" s="82"/>
      <c r="C12" s="84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01"/>
      <c r="X12" s="104"/>
      <c r="Y12" s="23"/>
      <c r="Z12"/>
    </row>
    <row r="13" spans="2:26" ht="30" customHeight="1">
      <c r="B13" s="95"/>
      <c r="C13" s="8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102"/>
      <c r="X13" s="105"/>
      <c r="Y13" s="23"/>
      <c r="Z13"/>
    </row>
    <row r="14" spans="2:27" ht="15.75" customHeight="1">
      <c r="B14" s="14">
        <v>1</v>
      </c>
      <c r="C14" s="74">
        <v>20448.29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3">
        <f aca="true" t="shared" si="0" ref="W14:W43">SUM(C14:V14)</f>
        <v>20448.29</v>
      </c>
      <c r="X14" s="44">
        <v>34.43</v>
      </c>
      <c r="Y14" s="24"/>
      <c r="Z14" s="107" t="s">
        <v>44</v>
      </c>
      <c r="AA14" s="107"/>
    </row>
    <row r="15" spans="2:27" ht="15.75">
      <c r="B15" s="14">
        <v>2</v>
      </c>
      <c r="C15" s="74">
        <v>15150.47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3">
        <f t="shared" si="0"/>
        <v>15150.47</v>
      </c>
      <c r="X15" s="31">
        <f>IF(Паспорт!P15&gt;0,Паспорт!P15,X14)</f>
        <v>34.43</v>
      </c>
      <c r="Y15" s="24"/>
      <c r="Z15" s="107"/>
      <c r="AA15" s="107"/>
    </row>
    <row r="16" spans="2:27" ht="15.75">
      <c r="B16" s="14">
        <v>3</v>
      </c>
      <c r="C16" s="74">
        <v>13895.3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3">
        <f t="shared" si="0"/>
        <v>13895.3</v>
      </c>
      <c r="X16" s="31">
        <f>IF(Паспорт!P16&gt;0,Паспорт!P16,X15)</f>
        <v>34.07</v>
      </c>
      <c r="Y16" s="24"/>
      <c r="Z16" s="107"/>
      <c r="AA16" s="107"/>
    </row>
    <row r="17" spans="2:27" ht="15.75">
      <c r="B17" s="14">
        <v>4</v>
      </c>
      <c r="C17" s="74">
        <v>12059.31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3">
        <f t="shared" si="0"/>
        <v>12059.31</v>
      </c>
      <c r="X17" s="31">
        <f>IF(Паспорт!P17&gt;0,Паспорт!P17,X16)</f>
        <v>34.07</v>
      </c>
      <c r="Y17" s="24"/>
      <c r="Z17" s="107"/>
      <c r="AA17" s="107"/>
    </row>
    <row r="18" spans="2:27" ht="15.75">
      <c r="B18" s="14">
        <v>5</v>
      </c>
      <c r="C18" s="74">
        <v>10673.45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3">
        <f t="shared" si="0"/>
        <v>10673.45</v>
      </c>
      <c r="X18" s="31">
        <f>IF(Паспорт!P18&gt;0,Паспорт!P18,X17)</f>
        <v>34.07</v>
      </c>
      <c r="Y18" s="24"/>
      <c r="Z18" s="107"/>
      <c r="AA18" s="107"/>
    </row>
    <row r="19" spans="2:27" ht="15.75" customHeight="1">
      <c r="B19" s="14">
        <v>6</v>
      </c>
      <c r="C19" s="74">
        <v>11074.76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3">
        <f t="shared" si="0"/>
        <v>11074.76</v>
      </c>
      <c r="X19" s="31">
        <f>IF(Паспорт!P19&gt;0,Паспорт!P19,X18)</f>
        <v>34.07</v>
      </c>
      <c r="Y19" s="24"/>
      <c r="Z19" s="107"/>
      <c r="AA19" s="107"/>
    </row>
    <row r="20" spans="2:27" ht="15.75">
      <c r="B20" s="14">
        <v>7</v>
      </c>
      <c r="C20" s="74">
        <v>12008.19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3">
        <f t="shared" si="0"/>
        <v>12008.19</v>
      </c>
      <c r="X20" s="31">
        <f>IF(Паспорт!P20&gt;0,Паспорт!P20,X19)</f>
        <v>34.07</v>
      </c>
      <c r="Y20" s="24"/>
      <c r="Z20" s="107"/>
      <c r="AA20" s="107"/>
    </row>
    <row r="21" spans="2:27" ht="15.75">
      <c r="B21" s="14">
        <v>8</v>
      </c>
      <c r="C21" s="74">
        <v>13193.96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3">
        <f t="shared" si="0"/>
        <v>13193.96</v>
      </c>
      <c r="X21" s="31">
        <f>IF(Паспорт!P21&gt;0,Паспорт!P21,X20)</f>
        <v>34.07</v>
      </c>
      <c r="Y21" s="24"/>
      <c r="Z21" s="107"/>
      <c r="AA21" s="107"/>
    </row>
    <row r="22" spans="2:26" ht="15" customHeight="1">
      <c r="B22" s="14">
        <v>9</v>
      </c>
      <c r="C22" s="74">
        <v>12510.1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3">
        <f t="shared" si="0"/>
        <v>12510.1</v>
      </c>
      <c r="X22" s="31">
        <f>IF(Паспорт!P22&gt;0,Паспорт!P22,X21)</f>
        <v>34.07</v>
      </c>
      <c r="Y22" s="24"/>
      <c r="Z22" s="29"/>
    </row>
    <row r="23" spans="2:26" ht="15.75">
      <c r="B23" s="14">
        <v>10</v>
      </c>
      <c r="C23" s="74">
        <v>12080.31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3">
        <f t="shared" si="0"/>
        <v>12080.31</v>
      </c>
      <c r="X23" s="31">
        <f>IF(Паспорт!P23&gt;0,Паспорт!P23,X22)</f>
        <v>34.07</v>
      </c>
      <c r="Y23" s="24"/>
      <c r="Z23" s="29"/>
    </row>
    <row r="24" spans="2:26" ht="15.75">
      <c r="B24" s="14">
        <v>11</v>
      </c>
      <c r="C24" s="74">
        <v>12207.39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3">
        <f t="shared" si="0"/>
        <v>12207.39</v>
      </c>
      <c r="X24" s="31">
        <f>IF(Паспорт!P24&gt;0,Паспорт!P24,X23)</f>
        <v>34.07</v>
      </c>
      <c r="Y24" s="24"/>
      <c r="Z24" s="29"/>
    </row>
    <row r="25" spans="2:26" ht="15.75">
      <c r="B25" s="14">
        <v>12</v>
      </c>
      <c r="C25" s="74">
        <v>13351.77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3">
        <f t="shared" si="0"/>
        <v>13351.77</v>
      </c>
      <c r="X25" s="31">
        <f>IF(Паспорт!P25&gt;0,Паспорт!P25,X24)</f>
        <v>34.07</v>
      </c>
      <c r="Y25" s="24"/>
      <c r="Z25" s="29"/>
    </row>
    <row r="26" spans="2:26" ht="15.75">
      <c r="B26" s="14">
        <v>13</v>
      </c>
      <c r="C26" s="74">
        <v>11963.69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3">
        <f t="shared" si="0"/>
        <v>11963.69</v>
      </c>
      <c r="X26" s="31">
        <f>IF(Паспорт!P26&gt;0,Паспорт!P26,X25)</f>
        <v>35.72</v>
      </c>
      <c r="Y26" s="24"/>
      <c r="Z26" s="29"/>
    </row>
    <row r="27" spans="2:26" ht="15.75">
      <c r="B27" s="14">
        <v>14</v>
      </c>
      <c r="C27" s="74">
        <v>11509.67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3">
        <f t="shared" si="0"/>
        <v>11509.67</v>
      </c>
      <c r="X27" s="31">
        <f>IF(Паспорт!P27&gt;0,Паспорт!P27,X26)</f>
        <v>35.72</v>
      </c>
      <c r="Y27" s="24"/>
      <c r="Z27" s="29"/>
    </row>
    <row r="28" spans="2:26" ht="20.25">
      <c r="B28" s="14">
        <v>15</v>
      </c>
      <c r="C28" s="112" t="s">
        <v>62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3">
        <v>11082</v>
      </c>
      <c r="X28" s="31">
        <f>IF(Паспорт!P28&gt;0,Паспорт!P28,X27)</f>
        <v>35.72</v>
      </c>
      <c r="Y28" s="24"/>
      <c r="Z28" s="29"/>
    </row>
    <row r="29" spans="2:26" ht="15.75">
      <c r="B29" s="16">
        <v>16</v>
      </c>
      <c r="C29" s="74">
        <v>10917.13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3">
        <f t="shared" si="0"/>
        <v>10917.13</v>
      </c>
      <c r="X29" s="31">
        <f>IF(Паспорт!P29&gt;0,Паспорт!P29,X28)</f>
        <v>35.72</v>
      </c>
      <c r="Y29" s="24"/>
      <c r="Z29" s="29"/>
    </row>
    <row r="30" spans="2:26" ht="15.75">
      <c r="B30" s="16">
        <v>17</v>
      </c>
      <c r="C30" s="74">
        <v>10313.05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3">
        <f t="shared" si="0"/>
        <v>10313.05</v>
      </c>
      <c r="X30" s="31">
        <f>IF(Паспорт!P30&gt;0,Паспорт!P30,X29)</f>
        <v>35.72</v>
      </c>
      <c r="Y30" s="24"/>
      <c r="Z30" s="29"/>
    </row>
    <row r="31" spans="2:26" ht="15.75">
      <c r="B31" s="16">
        <v>18</v>
      </c>
      <c r="C31" s="74">
        <v>10147.57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3">
        <f t="shared" si="0"/>
        <v>10147.57</v>
      </c>
      <c r="X31" s="31">
        <f>IF(Паспорт!P31&gt;0,Паспорт!P31,X30)</f>
        <v>35.72</v>
      </c>
      <c r="Y31" s="24"/>
      <c r="Z31" s="29"/>
    </row>
    <row r="32" spans="2:26" ht="15.75">
      <c r="B32" s="16">
        <v>19</v>
      </c>
      <c r="C32" s="74">
        <v>8745.23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3">
        <f t="shared" si="0"/>
        <v>8745.23</v>
      </c>
      <c r="X32" s="31">
        <f>IF(Паспорт!P32&gt;0,Паспорт!P32,X31)</f>
        <v>35.72</v>
      </c>
      <c r="Y32" s="24"/>
      <c r="Z32" s="29"/>
    </row>
    <row r="33" spans="2:26" ht="15.75">
      <c r="B33" s="16">
        <v>20</v>
      </c>
      <c r="C33" s="74">
        <v>10430.57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3">
        <f t="shared" si="0"/>
        <v>10430.57</v>
      </c>
      <c r="X33" s="31">
        <f>IF(Паспорт!P33&gt;0,Паспорт!P33,X32)</f>
        <v>35.72</v>
      </c>
      <c r="Y33" s="24"/>
      <c r="Z33" s="29"/>
    </row>
    <row r="34" spans="2:26" ht="15.75">
      <c r="B34" s="16">
        <v>21</v>
      </c>
      <c r="C34" s="74">
        <v>9431.39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3">
        <f t="shared" si="0"/>
        <v>9431.39</v>
      </c>
      <c r="X34" s="31">
        <f>IF(Паспорт!P34&gt;0,Паспорт!P34,X33)</f>
        <v>35.72</v>
      </c>
      <c r="Y34" s="24"/>
      <c r="Z34" s="29"/>
    </row>
    <row r="35" spans="2:26" ht="15.75">
      <c r="B35" s="16">
        <v>22</v>
      </c>
      <c r="C35" s="74">
        <v>9268.71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3">
        <f t="shared" si="0"/>
        <v>9268.71</v>
      </c>
      <c r="X35" s="31">
        <f>IF(Паспорт!P35&gt;0,Паспорт!P35,X34)</f>
        <v>35.72</v>
      </c>
      <c r="Y35" s="24"/>
      <c r="Z35" s="29"/>
    </row>
    <row r="36" spans="2:26" ht="15.75">
      <c r="B36" s="16">
        <v>23</v>
      </c>
      <c r="C36" s="74">
        <v>9321.5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3">
        <f t="shared" si="0"/>
        <v>9321.5</v>
      </c>
      <c r="X36" s="31">
        <f>IF(Паспорт!P36&gt;0,Паспорт!P36,X35)</f>
        <v>35.81</v>
      </c>
      <c r="Y36" s="24"/>
      <c r="Z36" s="29"/>
    </row>
    <row r="37" spans="2:26" ht="15.75">
      <c r="B37" s="16">
        <v>24</v>
      </c>
      <c r="C37" s="74">
        <v>9091.77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3">
        <f t="shared" si="0"/>
        <v>9091.77</v>
      </c>
      <c r="X37" s="31">
        <f>IF(Паспорт!P37&gt;0,Паспорт!P37,X36)</f>
        <v>35.81</v>
      </c>
      <c r="Y37" s="24"/>
      <c r="Z37" s="29"/>
    </row>
    <row r="38" spans="2:26" ht="15.75">
      <c r="B38" s="16">
        <v>25</v>
      </c>
      <c r="C38" s="74">
        <v>9021.14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3">
        <f t="shared" si="0"/>
        <v>9021.14</v>
      </c>
      <c r="X38" s="31">
        <f>IF(Паспорт!P38&gt;0,Паспорт!P38,X37)</f>
        <v>35.81</v>
      </c>
      <c r="Y38" s="24"/>
      <c r="Z38" s="29"/>
    </row>
    <row r="39" spans="2:26" ht="15.75">
      <c r="B39" s="16">
        <v>26</v>
      </c>
      <c r="C39" s="74">
        <v>8892.87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3">
        <f t="shared" si="0"/>
        <v>8892.87</v>
      </c>
      <c r="X39" s="31">
        <f>IF(Паспорт!P39&gt;0,Паспорт!P39,X38)</f>
        <v>35.81</v>
      </c>
      <c r="Y39" s="24"/>
      <c r="Z39" s="29"/>
    </row>
    <row r="40" spans="2:26" ht="15.75">
      <c r="B40" s="16">
        <v>27</v>
      </c>
      <c r="C40" s="74">
        <v>8548.91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3">
        <f t="shared" si="0"/>
        <v>8548.91</v>
      </c>
      <c r="X40" s="31">
        <f>IF(Паспорт!P40&gt;0,Паспорт!P40,X39)</f>
        <v>35.81</v>
      </c>
      <c r="Y40" s="24"/>
      <c r="Z40" s="29"/>
    </row>
    <row r="41" spans="2:26" ht="15.75">
      <c r="B41" s="16">
        <v>28</v>
      </c>
      <c r="C41" s="74">
        <v>9085.94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3">
        <f t="shared" si="0"/>
        <v>9085.94</v>
      </c>
      <c r="X41" s="31">
        <f>IF(Паспорт!P41&gt;0,Паспорт!P41,X40)</f>
        <v>35.81</v>
      </c>
      <c r="Y41" s="24"/>
      <c r="Z41" s="29"/>
    </row>
    <row r="42" spans="2:26" ht="17.25" customHeight="1">
      <c r="B42" s="16">
        <v>29</v>
      </c>
      <c r="C42" s="74">
        <v>11282.39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3">
        <f t="shared" si="0"/>
        <v>11282.39</v>
      </c>
      <c r="X42" s="31">
        <f>IF(Паспорт!P42&gt;0,Паспорт!P42,X41)</f>
        <v>35.81</v>
      </c>
      <c r="Y42" s="24"/>
      <c r="Z42" s="29"/>
    </row>
    <row r="43" spans="2:26" ht="18" customHeight="1">
      <c r="B43" s="16">
        <v>30</v>
      </c>
      <c r="C43" s="74">
        <v>12814.36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33">
        <f t="shared" si="0"/>
        <v>12814.36</v>
      </c>
      <c r="X43" s="31">
        <f>IF(Паспорт!P43&gt;0,Паспорт!P43,X42)</f>
        <v>35.81</v>
      </c>
      <c r="Y43" s="24"/>
      <c r="Z43" s="29"/>
    </row>
    <row r="44" spans="2:26" ht="18.75" customHeight="1" hidden="1">
      <c r="B44" s="16">
        <v>31</v>
      </c>
      <c r="C44" s="74">
        <v>46611.17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3">
        <f>SUM(C44:V44)</f>
        <v>46611.17</v>
      </c>
      <c r="X44" s="31">
        <f>IF(Паспорт!P44&gt;0,Паспорт!P44,X43)</f>
        <v>35.81</v>
      </c>
      <c r="Y44" s="24"/>
      <c r="Z44" s="29"/>
    </row>
    <row r="45" spans="2:27" ht="60.75" customHeight="1">
      <c r="B45" s="16" t="s">
        <v>41</v>
      </c>
      <c r="C45" s="75">
        <v>340521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SUM(W14:W43)</f>
        <v>340521.19</v>
      </c>
      <c r="X45" s="32">
        <f>SUMPRODUCT(X14:X43,W14:W43)/SUM(W14:W43)</f>
        <v>35.00950943640247</v>
      </c>
      <c r="Y45" s="28"/>
      <c r="Z45" s="106" t="s">
        <v>42</v>
      </c>
      <c r="AA45" s="106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5"/>
      <c r="Z46"/>
    </row>
    <row r="47" spans="3:26" ht="12.75"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26"/>
      <c r="Z47"/>
    </row>
    <row r="48" spans="2:24" ht="12.75">
      <c r="B48" s="108" t="s">
        <v>60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spans="2:24" ht="21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3:29" ht="15">
      <c r="C50" s="9" t="s">
        <v>49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50</v>
      </c>
      <c r="Q50" s="10"/>
      <c r="R50" s="10"/>
      <c r="S50" s="10"/>
      <c r="T50" s="57"/>
      <c r="U50" s="58"/>
      <c r="V50" s="58" t="s">
        <v>61</v>
      </c>
      <c r="W50" s="77"/>
      <c r="X50" s="78"/>
      <c r="Y50" s="76"/>
      <c r="Z50"/>
      <c r="AC50" s="5"/>
    </row>
    <row r="51" spans="3:25" ht="12.75">
      <c r="C51" s="1"/>
      <c r="D51" s="1" t="s">
        <v>38</v>
      </c>
      <c r="O51" s="2"/>
      <c r="P51" s="13" t="s">
        <v>29</v>
      </c>
      <c r="Q51" s="13"/>
      <c r="T51" t="s">
        <v>0</v>
      </c>
      <c r="V51" t="s">
        <v>16</v>
      </c>
      <c r="Y51" s="2"/>
    </row>
    <row r="52" spans="3:25" ht="18" customHeight="1">
      <c r="C52" s="9" t="s">
        <v>37</v>
      </c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 t="s">
        <v>1</v>
      </c>
      <c r="P52" s="10" t="s">
        <v>56</v>
      </c>
      <c r="Q52" s="10"/>
      <c r="R52" s="10"/>
      <c r="S52" s="10"/>
      <c r="T52" s="10"/>
      <c r="U52" s="10"/>
      <c r="V52" s="58" t="s">
        <v>61</v>
      </c>
      <c r="W52" s="11"/>
      <c r="X52" s="10"/>
      <c r="Y52" s="27"/>
    </row>
    <row r="53" spans="3:25" ht="12.75">
      <c r="C53" s="1"/>
      <c r="D53" s="1" t="s">
        <v>39</v>
      </c>
      <c r="O53" s="2"/>
      <c r="P53" s="12" t="s">
        <v>29</v>
      </c>
      <c r="Q53" s="12"/>
      <c r="T53" t="s">
        <v>0</v>
      </c>
      <c r="V53" t="s">
        <v>16</v>
      </c>
      <c r="Y53" s="2"/>
    </row>
  </sheetData>
  <sheetProtection/>
  <mergeCells count="32">
    <mergeCell ref="D11:D13"/>
    <mergeCell ref="O11:O13"/>
    <mergeCell ref="R11:R13"/>
    <mergeCell ref="J11:J13"/>
    <mergeCell ref="C10:V10"/>
    <mergeCell ref="B48:X48"/>
    <mergeCell ref="E11:E13"/>
    <mergeCell ref="C5:X5"/>
    <mergeCell ref="B6:X6"/>
    <mergeCell ref="B7:X7"/>
    <mergeCell ref="B8:X8"/>
    <mergeCell ref="B10:B13"/>
    <mergeCell ref="C11:C13"/>
    <mergeCell ref="V11:V13"/>
    <mergeCell ref="M11:M13"/>
    <mergeCell ref="L11:L13"/>
    <mergeCell ref="Z45:AA45"/>
    <mergeCell ref="Z14:AA21"/>
    <mergeCell ref="S11:S13"/>
    <mergeCell ref="I11:I13"/>
    <mergeCell ref="Q11:Q13"/>
    <mergeCell ref="K11:K13"/>
    <mergeCell ref="F11:F13"/>
    <mergeCell ref="H11:H13"/>
    <mergeCell ref="N11:N13"/>
    <mergeCell ref="P11:P13"/>
    <mergeCell ref="C47:X47"/>
    <mergeCell ref="W10:W13"/>
    <mergeCell ref="X10:X13"/>
    <mergeCell ref="T11:T13"/>
    <mergeCell ref="U11:U13"/>
    <mergeCell ref="G11:G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2016-06-30T10:22:21Z</cp:lastPrinted>
  <dcterms:created xsi:type="dcterms:W3CDTF">2010-01-29T08:37:16Z</dcterms:created>
  <dcterms:modified xsi:type="dcterms:W3CDTF">2016-07-01T13:13:53Z</dcterms:modified>
  <cp:category/>
  <cp:version/>
  <cp:contentType/>
  <cp:contentStatus/>
</cp:coreProperties>
</file>