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<sst xmlns="http://schemas.openxmlformats.org/spreadsheetml/2006/main" count="253" uniqueCount="84">
  <si>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</si>
  <si>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</si>
  <si>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</si>
  <si>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</si>
  <si>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</si>
  <si>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</si>
  <si>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</si>
  <si>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</si>
  <si>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</si>
  <si>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</si>
  <si>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</si>
  <si>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</si>
  <si>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</si>
  <si>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</si>
  <si>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</si>
  <si>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</si>
  <si>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</si>
  <si>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</si>
  <si>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</si>
  <si>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</si>
  <si>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</si>
  <si>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</si>
  <si>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</si>
  <si>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</si>
  <si>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</si>
  <si>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</si>
  <si>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</si>
  <si>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</si>
  <si>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</si>
  <si>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</si>
  <si>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</si>
  <si>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</si>
  <si>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</si>
  <si>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</si>
  <si>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</si>
  <si>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</si>
  <si>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</si>
  <si>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</si>
  <si>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</si>
  <si>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</si>
  <si>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</si>
  <si>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</si>
  <si>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</si>
  <si>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</si>
  <si>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</si>
  <si>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</si>
  <si>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</si>
  <si>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 xml:space="preserve">Начальник     Запорізького    ЛВУМГ                </t>
  </si>
  <si>
    <t>Дереновський О.Б.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</si>
  <si>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</si>
  <si>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family val="0"/>
      </rPr>
      <t>ГРС-1 м.Запоріжжя</t>
    </r>
    <r>
      <rPr>
        <sz val="10"/>
        <rFont val="Arial Cyr"/>
        <family val="0"/>
      </rPr>
      <t>, ГРС-с.Тернівка Вільнянського р-ну, ГРС-с.Сергіївка</t>
    </r>
  </si>
  <si>
    <t xml:space="preserve">  прізвище</t>
  </si>
  <si>
    <t>Учуєв Г.М.</t>
  </si>
  <si>
    <r>
      <t xml:space="preserve">      </t>
    </r>
    <r>
      <rPr>
        <sz val="11"/>
        <rFont val="Arial"/>
        <family val="2"/>
      </rPr>
      <t xml:space="preserve">    переданого Запорізьким ЛВУМГ та прийнятого ПАТ "Запоріжгаз" по </t>
    </r>
    <r>
      <rPr>
        <b/>
        <sz val="11"/>
        <rFont val="Arial"/>
        <family val="2"/>
      </rPr>
      <t>ГРС-1 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</si>
  <si>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t>ГРС-1м.Запоріжжя</t>
  </si>
  <si>
    <t>ГРС-с.Тернівка Вільнянського р-ну</t>
  </si>
  <si>
    <t>ГРС-с.Сергіївка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</si>
  <si>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</si>
  <si>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</si>
  <si>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</si>
  <si>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</si>
  <si>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</si>
  <si>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</si>
  <si>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</si>
  <si>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 C</t>
  </si>
  <si>
    <t>AB</t>
  </si>
  <si>
    <t>A</t>
  </si>
  <si>
    <t>Теплота згоряння нижча, (за поточну добу та середньозважене значення за місяць) МДж/м3</t>
  </si>
  <si>
    <r>
      <t xml:space="preserve"> з  газопроводу-відводу   ШДО,ШДКРІ  за період з   </t>
    </r>
    <r>
      <rPr>
        <b/>
        <sz val="11"/>
        <rFont val="Arial"/>
        <family val="2"/>
      </rPr>
      <t>01.06.2016   по   30.06.2016</t>
    </r>
    <r>
      <rPr>
        <sz val="11"/>
        <rFont val="Arial"/>
        <family val="2"/>
      </rPr>
      <t xml:space="preserve">  </t>
    </r>
  </si>
  <si>
    <t>відсутні</t>
  </si>
  <si>
    <t>&lt; 0,0001</t>
  </si>
  <si>
    <t>&lt; 0,0002</t>
  </si>
  <si>
    <t>-</t>
  </si>
  <si>
    <t>Данные по объекту Быт-1 (осн.) за 6/16.</t>
  </si>
  <si>
    <t>Данные по объекту Быт-2 (осн.) за 6/16.</t>
  </si>
  <si>
    <t>Данные по объекту Запорожсталь (осн.) за 6/16.</t>
  </si>
  <si>
    <t>Данные по объекту Турбодет (осн.) за 6/16.</t>
  </si>
  <si>
    <t>Данные по объекту ПерПерепад (осн.) за 6/16.</t>
  </si>
  <si>
    <t>Данные по объекту Чапаевский (осн.) за 6/16.</t>
  </si>
  <si>
    <t>Данные по объекту Терновка (осн.) за 6/16.</t>
  </si>
  <si>
    <t>18,511*</t>
  </si>
  <si>
    <t>2,68*</t>
  </si>
  <si>
    <t>29,74*</t>
  </si>
  <si>
    <t xml:space="preserve">з  газопроводу-відводу   ШДО,ШДКРІ  за період з   01.06.2016   по   30.06.2016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</si>
</sst>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3" fillId="0" borderId="0" xfId="0" applyNumberFormat="1" applyFont="1" applyBorder="1" applyAlignment="1">
      <alignment horizontal="center" vertical="center" wrapText="1"/>
    </xf>
    <xf numFmtId="2" fontId="74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79" fontId="72" fillId="0" borderId="10" xfId="0" applyNumberFormat="1" applyFont="1" applyBorder="1" applyAlignment="1">
      <alignment horizontal="center" wrapText="1"/>
    </xf>
    <xf numFmtId="177" fontId="72" fillId="0" borderId="10" xfId="0" applyNumberFormat="1" applyFont="1" applyBorder="1" applyAlignment="1">
      <alignment horizontal="center" wrapText="1"/>
    </xf>
    <xf numFmtId="179" fontId="72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 textRotation="90" wrapText="1"/>
    </xf>
    <xf numFmtId="2" fontId="84" fillId="0" borderId="0" xfId="0" applyNumberFormat="1" applyFont="1" applyBorder="1" applyAlignment="1">
      <alignment horizontal="center" wrapText="1"/>
    </xf>
    <xf numFmtId="2" fontId="85" fillId="0" borderId="0" xfId="0" applyNumberFormat="1" applyFont="1" applyBorder="1" applyAlignment="1">
      <alignment horizontal="center" wrapText="1"/>
    </xf>
    <xf numFmtId="2" fontId="86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87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83" fillId="0" borderId="21" xfId="0" applyFont="1" applyBorder="1" applyAlignment="1">
      <alignment horizontal="center" vertical="center" textRotation="90" wrapText="1"/>
    </xf>
    <xf numFmtId="0" fontId="83" fillId="0" borderId="22" xfId="0" applyFont="1" applyBorder="1" applyAlignment="1">
      <alignment horizontal="center" vertical="center" textRotation="90" wrapText="1"/>
    </xf>
    <xf numFmtId="0" fontId="83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view="pageBreakPreview" zoomScaleSheetLayoutView="100" zoomScalePageLayoutView="0" workbookViewId="0" topLeftCell="A5">
      <selection activeCell="T4" sqref="T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1:27" ht="12.75">
      <c r="A1" s="43"/>
      <c r="B1" s="44" t="s">
        <v>31</v>
      </c>
      <c r="C1" s="44"/>
      <c r="D1" s="44"/>
      <c r="E1" s="44"/>
      <c r="F1" s="44"/>
      <c r="G1" s="44"/>
      <c r="H1" s="4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43"/>
      <c r="B2" s="44" t="s">
        <v>32</v>
      </c>
      <c r="C2" s="44"/>
      <c r="D2" s="44"/>
      <c r="E2" s="44"/>
      <c r="F2" s="44"/>
      <c r="G2" s="44"/>
      <c r="H2" s="4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43"/>
      <c r="B3" s="45" t="s">
        <v>33</v>
      </c>
      <c r="C3" s="45"/>
      <c r="D3" s="45"/>
      <c r="E3" s="44"/>
      <c r="F3" s="44"/>
      <c r="G3" s="44"/>
      <c r="H3" s="44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2.75">
      <c r="A4" s="43"/>
      <c r="B4" s="44" t="s">
        <v>34</v>
      </c>
      <c r="C4" s="44"/>
      <c r="D4" s="44"/>
      <c r="E4" s="44"/>
      <c r="F4" s="44"/>
      <c r="G4" s="44"/>
      <c r="H4" s="44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2.75">
      <c r="A5" s="43"/>
      <c r="B5" s="44" t="s">
        <v>46</v>
      </c>
      <c r="C5" s="44"/>
      <c r="D5" s="44"/>
      <c r="E5" s="44"/>
      <c r="F5" s="44"/>
      <c r="G5" s="44"/>
      <c r="H5" s="44"/>
      <c r="I5" s="35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4" t="s">
        <v>19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100" t="s">
        <v>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38"/>
      <c r="AA7" s="38"/>
    </row>
    <row r="8" spans="2:27" ht="18" customHeight="1">
      <c r="B8" s="109" t="s">
        <v>68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38"/>
      <c r="AA8" s="38"/>
    </row>
    <row r="9" spans="2:27" ht="18" customHeight="1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8"/>
      <c r="AA9" s="38"/>
    </row>
    <row r="10" spans="2:27" ht="18" customHeight="1" hidden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38"/>
      <c r="AA10" s="38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4" t="s">
        <v>27</v>
      </c>
      <c r="C12" s="91" t="s">
        <v>18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1" t="s">
        <v>7</v>
      </c>
      <c r="P12" s="92"/>
      <c r="Q12" s="92"/>
      <c r="R12" s="92"/>
      <c r="S12" s="92"/>
      <c r="T12" s="92"/>
      <c r="U12" s="106" t="s">
        <v>23</v>
      </c>
      <c r="V12" s="94" t="s">
        <v>24</v>
      </c>
      <c r="W12" s="94" t="s">
        <v>38</v>
      </c>
      <c r="X12" s="94" t="s">
        <v>26</v>
      </c>
      <c r="Y12" s="94" t="s">
        <v>25</v>
      </c>
      <c r="Z12" s="3"/>
      <c r="AB12" s="6"/>
      <c r="AC12"/>
    </row>
    <row r="13" spans="2:29" ht="48.75" customHeight="1">
      <c r="B13" s="95"/>
      <c r="C13" s="99" t="s">
        <v>3</v>
      </c>
      <c r="D13" s="103" t="s">
        <v>4</v>
      </c>
      <c r="E13" s="103" t="s">
        <v>5</v>
      </c>
      <c r="F13" s="103" t="s">
        <v>6</v>
      </c>
      <c r="G13" s="103" t="s">
        <v>9</v>
      </c>
      <c r="H13" s="103" t="s">
        <v>10</v>
      </c>
      <c r="I13" s="103" t="s">
        <v>11</v>
      </c>
      <c r="J13" s="103" t="s">
        <v>12</v>
      </c>
      <c r="K13" s="103" t="s">
        <v>13</v>
      </c>
      <c r="L13" s="103" t="s">
        <v>14</v>
      </c>
      <c r="M13" s="94" t="s">
        <v>15</v>
      </c>
      <c r="N13" s="94" t="s">
        <v>16</v>
      </c>
      <c r="O13" s="94" t="s">
        <v>8</v>
      </c>
      <c r="P13" s="94" t="s">
        <v>20</v>
      </c>
      <c r="Q13" s="94" t="s">
        <v>35</v>
      </c>
      <c r="R13" s="94" t="s">
        <v>21</v>
      </c>
      <c r="S13" s="94" t="s">
        <v>36</v>
      </c>
      <c r="T13" s="94" t="s">
        <v>22</v>
      </c>
      <c r="U13" s="107"/>
      <c r="V13" s="95"/>
      <c r="W13" s="95"/>
      <c r="X13" s="95"/>
      <c r="Y13" s="95"/>
      <c r="Z13" s="3"/>
      <c r="AB13" s="6"/>
      <c r="AC13"/>
    </row>
    <row r="14" spans="2:29" ht="15.75" customHeight="1">
      <c r="B14" s="95"/>
      <c r="C14" s="99"/>
      <c r="D14" s="103"/>
      <c r="E14" s="103"/>
      <c r="F14" s="103"/>
      <c r="G14" s="103"/>
      <c r="H14" s="103"/>
      <c r="I14" s="103"/>
      <c r="J14" s="103"/>
      <c r="K14" s="103"/>
      <c r="L14" s="103"/>
      <c r="M14" s="95"/>
      <c r="N14" s="95"/>
      <c r="O14" s="95"/>
      <c r="P14" s="95"/>
      <c r="Q14" s="95"/>
      <c r="R14" s="95"/>
      <c r="S14" s="95"/>
      <c r="T14" s="95"/>
      <c r="U14" s="107"/>
      <c r="V14" s="95"/>
      <c r="W14" s="95"/>
      <c r="X14" s="95"/>
      <c r="Y14" s="95"/>
      <c r="Z14" s="3"/>
      <c r="AB14" s="6"/>
      <c r="AC14"/>
    </row>
    <row r="15" spans="2:29" ht="30" customHeight="1">
      <c r="B15" s="102"/>
      <c r="C15" s="99"/>
      <c r="D15" s="103"/>
      <c r="E15" s="103"/>
      <c r="F15" s="103"/>
      <c r="G15" s="103"/>
      <c r="H15" s="103"/>
      <c r="I15" s="103"/>
      <c r="J15" s="103"/>
      <c r="K15" s="103"/>
      <c r="L15" s="103"/>
      <c r="M15" s="96"/>
      <c r="N15" s="96"/>
      <c r="O15" s="96"/>
      <c r="P15" s="96"/>
      <c r="Q15" s="96"/>
      <c r="R15" s="96"/>
      <c r="S15" s="96"/>
      <c r="T15" s="96"/>
      <c r="U15" s="108"/>
      <c r="V15" s="96"/>
      <c r="W15" s="96"/>
      <c r="X15" s="96"/>
      <c r="Y15" s="96"/>
      <c r="Z15" s="3"/>
      <c r="AB15" s="6"/>
      <c r="AC15"/>
    </row>
    <row r="16" spans="2:29" ht="12.75">
      <c r="B16" s="18">
        <v>1</v>
      </c>
      <c r="C16" s="49">
        <v>94.8169</v>
      </c>
      <c r="D16" s="50">
        <v>2.7613</v>
      </c>
      <c r="E16" s="50">
        <v>0.9117</v>
      </c>
      <c r="F16" s="50">
        <v>0.1449</v>
      </c>
      <c r="G16" s="50">
        <v>0.1575</v>
      </c>
      <c r="H16" s="50">
        <v>0.0009</v>
      </c>
      <c r="I16" s="50">
        <v>0.0402</v>
      </c>
      <c r="J16" s="50">
        <v>0.0312</v>
      </c>
      <c r="K16" s="50">
        <v>0.0176</v>
      </c>
      <c r="L16" s="50">
        <v>0.0085</v>
      </c>
      <c r="M16" s="50">
        <v>0.8757</v>
      </c>
      <c r="N16" s="50">
        <v>0.2335</v>
      </c>
      <c r="O16" s="53">
        <v>0.7098</v>
      </c>
      <c r="P16" s="84">
        <v>34.58</v>
      </c>
      <c r="Q16" s="85">
        <v>8260</v>
      </c>
      <c r="R16" s="51">
        <v>38.317</v>
      </c>
      <c r="S16" s="52">
        <v>9152</v>
      </c>
      <c r="T16" s="51">
        <v>49.91</v>
      </c>
      <c r="U16" s="9"/>
      <c r="V16" s="9"/>
      <c r="W16" s="50"/>
      <c r="X16" s="50"/>
      <c r="Y16" s="53"/>
      <c r="AA16" s="4">
        <f aca="true" t="shared" si="0" ref="AA16:AA48">SUM(C16:N16)</f>
        <v>99.99990000000001</v>
      </c>
      <c r="AB16" s="34" t="str">
        <f>IF(AA16=100,"ОК"," ")</f>
        <v> </v>
      </c>
      <c r="AC16"/>
    </row>
    <row r="17" spans="2:29" ht="12.75">
      <c r="B17" s="18">
        <v>2</v>
      </c>
      <c r="C17" s="49">
        <v>94.7655</v>
      </c>
      <c r="D17" s="50">
        <v>2.8332</v>
      </c>
      <c r="E17" s="50">
        <v>0.9302</v>
      </c>
      <c r="F17" s="50">
        <v>0.1494</v>
      </c>
      <c r="G17" s="50">
        <v>0.1596</v>
      </c>
      <c r="H17" s="50">
        <v>0.0013</v>
      </c>
      <c r="I17" s="50">
        <v>0.0467</v>
      </c>
      <c r="J17" s="50">
        <v>0.0356</v>
      </c>
      <c r="K17" s="50">
        <v>0.0153</v>
      </c>
      <c r="L17" s="50">
        <v>0.0091</v>
      </c>
      <c r="M17" s="50">
        <v>0.8301</v>
      </c>
      <c r="N17" s="50">
        <v>0.2239</v>
      </c>
      <c r="O17" s="53">
        <v>0.7104</v>
      </c>
      <c r="P17" s="84">
        <v>34.64</v>
      </c>
      <c r="Q17" s="85">
        <v>8275</v>
      </c>
      <c r="R17" s="51">
        <v>38.38</v>
      </c>
      <c r="S17" s="52">
        <v>9168</v>
      </c>
      <c r="T17" s="51">
        <v>49.98</v>
      </c>
      <c r="U17" s="9"/>
      <c r="V17" s="9"/>
      <c r="W17" s="50"/>
      <c r="X17" s="50"/>
      <c r="Y17" s="53"/>
      <c r="AA17" s="4">
        <f t="shared" si="0"/>
        <v>99.99990000000001</v>
      </c>
      <c r="AB17" s="34" t="str">
        <f>IF(AA17=100,"ОК"," ")</f>
        <v> </v>
      </c>
      <c r="AC17"/>
    </row>
    <row r="18" spans="2:29" ht="12.75">
      <c r="B18" s="18">
        <v>3</v>
      </c>
      <c r="C18" s="49">
        <v>94.7853</v>
      </c>
      <c r="D18" s="50">
        <v>2.8291</v>
      </c>
      <c r="E18" s="50">
        <v>0.9158</v>
      </c>
      <c r="F18" s="50">
        <v>0.1487</v>
      </c>
      <c r="G18" s="50">
        <v>0.1593</v>
      </c>
      <c r="H18" s="50">
        <v>0.0013</v>
      </c>
      <c r="I18" s="50">
        <v>0.0456</v>
      </c>
      <c r="J18" s="50">
        <v>0.0353</v>
      </c>
      <c r="K18" s="50">
        <v>0.0154</v>
      </c>
      <c r="L18" s="50">
        <v>0.008</v>
      </c>
      <c r="M18" s="50">
        <v>0.8415</v>
      </c>
      <c r="N18" s="50">
        <v>0.2148</v>
      </c>
      <c r="O18" s="53">
        <v>0.7101</v>
      </c>
      <c r="P18" s="84">
        <v>34.63</v>
      </c>
      <c r="Q18" s="85">
        <v>8272</v>
      </c>
      <c r="R18" s="51">
        <v>38.37</v>
      </c>
      <c r="S18" s="52">
        <v>9165</v>
      </c>
      <c r="T18" s="51">
        <v>49.97</v>
      </c>
      <c r="U18" s="9"/>
      <c r="V18" s="9"/>
      <c r="W18" s="50" t="s">
        <v>69</v>
      </c>
      <c r="X18" s="53"/>
      <c r="Y18" s="53"/>
      <c r="AA18" s="4">
        <f t="shared" si="0"/>
        <v>100.0001</v>
      </c>
      <c r="AB18" s="34" t="str">
        <f>IF(AA18=100,"ОК"," ")</f>
        <v> </v>
      </c>
      <c r="AC18"/>
    </row>
    <row r="19" spans="2:29" ht="12.75">
      <c r="B19" s="18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3"/>
      <c r="P19" s="84"/>
      <c r="Q19" s="85"/>
      <c r="R19" s="51"/>
      <c r="S19" s="52"/>
      <c r="T19" s="51"/>
      <c r="U19" s="9"/>
      <c r="V19" s="9"/>
      <c r="W19" s="50"/>
      <c r="X19" s="50"/>
      <c r="Y19" s="53"/>
      <c r="AA19" s="4">
        <f t="shared" si="0"/>
        <v>0</v>
      </c>
      <c r="AB19" s="34" t="str">
        <f aca="true" t="shared" si="1" ref="AB19:AB48">IF(AA19=100,"ОК"," ")</f>
        <v> </v>
      </c>
      <c r="AC19"/>
    </row>
    <row r="20" spans="2:29" ht="12.75">
      <c r="B20" s="18">
        <v>5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3"/>
      <c r="P20" s="84"/>
      <c r="Q20" s="85"/>
      <c r="R20" s="51"/>
      <c r="S20" s="52"/>
      <c r="T20" s="51"/>
      <c r="U20" s="9"/>
      <c r="V20" s="9"/>
      <c r="W20" s="50"/>
      <c r="X20" s="50"/>
      <c r="Y20" s="53"/>
      <c r="AA20" s="4">
        <f t="shared" si="0"/>
        <v>0</v>
      </c>
      <c r="AB20" s="34" t="str">
        <f t="shared" si="1"/>
        <v> </v>
      </c>
      <c r="AC20"/>
    </row>
    <row r="21" spans="2:29" ht="11.25" customHeight="1">
      <c r="B21" s="18">
        <v>6</v>
      </c>
      <c r="C21" s="49">
        <v>93.8659</v>
      </c>
      <c r="D21" s="50">
        <v>3.4578</v>
      </c>
      <c r="E21" s="50">
        <v>1.1151</v>
      </c>
      <c r="F21" s="50">
        <v>0.1779</v>
      </c>
      <c r="G21" s="50">
        <v>0.1845</v>
      </c>
      <c r="H21" s="50">
        <v>0.0025</v>
      </c>
      <c r="I21" s="50">
        <v>0.0461</v>
      </c>
      <c r="J21" s="50">
        <v>0.0343</v>
      </c>
      <c r="K21" s="50">
        <v>0.0172</v>
      </c>
      <c r="L21" s="50">
        <v>0.0098</v>
      </c>
      <c r="M21" s="50">
        <v>0.8076</v>
      </c>
      <c r="N21" s="50">
        <v>0.2813</v>
      </c>
      <c r="O21" s="53">
        <v>0.7178</v>
      </c>
      <c r="P21" s="84">
        <v>34.935</v>
      </c>
      <c r="Q21" s="85">
        <v>8344</v>
      </c>
      <c r="R21" s="51">
        <v>38.69</v>
      </c>
      <c r="S21" s="52">
        <v>9242</v>
      </c>
      <c r="T21" s="51">
        <v>50.124</v>
      </c>
      <c r="U21" s="9"/>
      <c r="V21" s="9"/>
      <c r="W21" s="50"/>
      <c r="X21" s="88">
        <v>0.0018</v>
      </c>
      <c r="Y21" s="54" t="s">
        <v>70</v>
      </c>
      <c r="AA21" s="4">
        <f t="shared" si="0"/>
        <v>99.99999999999999</v>
      </c>
      <c r="AB21" s="34" t="str">
        <f t="shared" si="1"/>
        <v>ОК</v>
      </c>
      <c r="AC21"/>
    </row>
    <row r="22" spans="2:29" ht="12.75">
      <c r="B22" s="18">
        <v>7</v>
      </c>
      <c r="C22" s="49">
        <v>93.1927</v>
      </c>
      <c r="D22" s="50">
        <v>3.8507</v>
      </c>
      <c r="E22" s="50">
        <v>1.2523</v>
      </c>
      <c r="F22" s="50">
        <v>0.1935</v>
      </c>
      <c r="G22" s="50">
        <v>0.206</v>
      </c>
      <c r="H22" s="50">
        <v>0.0022</v>
      </c>
      <c r="I22" s="50">
        <v>0.0511</v>
      </c>
      <c r="J22" s="50">
        <v>0.0386</v>
      </c>
      <c r="K22" s="50">
        <v>0.0233</v>
      </c>
      <c r="L22" s="50">
        <v>0.01</v>
      </c>
      <c r="M22" s="50">
        <v>0.8472</v>
      </c>
      <c r="N22" s="50">
        <v>0.3324</v>
      </c>
      <c r="O22" s="53">
        <v>0.7235</v>
      </c>
      <c r="P22" s="84">
        <v>35.1249</v>
      </c>
      <c r="Q22" s="85">
        <v>8389</v>
      </c>
      <c r="R22" s="51">
        <v>38.896</v>
      </c>
      <c r="S22" s="52">
        <v>9290</v>
      </c>
      <c r="T22" s="51">
        <v>50.1847</v>
      </c>
      <c r="U22" s="9"/>
      <c r="V22" s="9"/>
      <c r="W22" s="50"/>
      <c r="X22" s="50"/>
      <c r="Y22" s="53"/>
      <c r="AA22" s="4">
        <f t="shared" si="0"/>
        <v>100.00000000000004</v>
      </c>
      <c r="AB22" s="34" t="str">
        <f t="shared" si="1"/>
        <v>ОК</v>
      </c>
      <c r="AC22"/>
    </row>
    <row r="23" spans="2:29" ht="12.75">
      <c r="B23" s="18">
        <v>8</v>
      </c>
      <c r="C23" s="49">
        <v>93.0908</v>
      </c>
      <c r="D23" s="50">
        <v>3.9133</v>
      </c>
      <c r="E23" s="50">
        <v>1.2723</v>
      </c>
      <c r="F23" s="50">
        <v>0.1978</v>
      </c>
      <c r="G23" s="50">
        <v>0.2087</v>
      </c>
      <c r="H23" s="50">
        <v>0.0018</v>
      </c>
      <c r="I23" s="50">
        <v>0.0476</v>
      </c>
      <c r="J23" s="50">
        <v>0.0355</v>
      </c>
      <c r="K23" s="50">
        <v>0.0169</v>
      </c>
      <c r="L23" s="50">
        <v>0.0096</v>
      </c>
      <c r="M23" s="50">
        <v>0.8656</v>
      </c>
      <c r="N23" s="50">
        <v>0.34</v>
      </c>
      <c r="O23" s="53">
        <v>0.7241</v>
      </c>
      <c r="P23" s="84">
        <v>35.1332</v>
      </c>
      <c r="Q23" s="85">
        <v>8391</v>
      </c>
      <c r="R23" s="51">
        <v>38.9048</v>
      </c>
      <c r="S23" s="52">
        <v>9292</v>
      </c>
      <c r="T23" s="51">
        <v>50.1765</v>
      </c>
      <c r="U23" s="9">
        <v>-13.6</v>
      </c>
      <c r="V23" s="9">
        <v>-10.3</v>
      </c>
      <c r="W23" s="50"/>
      <c r="X23" s="50"/>
      <c r="Y23" s="53"/>
      <c r="AA23" s="4">
        <f t="shared" si="0"/>
        <v>99.99990000000003</v>
      </c>
      <c r="AB23" s="34" t="str">
        <f t="shared" si="1"/>
        <v> </v>
      </c>
      <c r="AC23"/>
    </row>
    <row r="24" spans="2:29" ht="12.75" customHeight="1">
      <c r="B24" s="18">
        <v>9</v>
      </c>
      <c r="C24" s="49">
        <v>93.5473</v>
      </c>
      <c r="D24" s="50">
        <v>3.6409</v>
      </c>
      <c r="E24" s="50">
        <v>1.1772</v>
      </c>
      <c r="F24" s="50">
        <v>0.1842</v>
      </c>
      <c r="G24" s="50">
        <v>0.1948</v>
      </c>
      <c r="H24" s="50">
        <v>0.0014</v>
      </c>
      <c r="I24" s="50">
        <v>0.0437</v>
      </c>
      <c r="J24" s="50">
        <v>0.0332</v>
      </c>
      <c r="K24" s="50">
        <v>0.016</v>
      </c>
      <c r="L24" s="50">
        <v>0.0092</v>
      </c>
      <c r="M24" s="50">
        <v>0.8356</v>
      </c>
      <c r="N24" s="50">
        <v>0.3165</v>
      </c>
      <c r="O24" s="53">
        <v>0.7203</v>
      </c>
      <c r="P24" s="84">
        <v>35.0009</v>
      </c>
      <c r="Q24" s="85">
        <v>8360</v>
      </c>
      <c r="R24" s="51">
        <v>38.76</v>
      </c>
      <c r="S24" s="52">
        <v>9259</v>
      </c>
      <c r="T24" s="51">
        <v>50.127</v>
      </c>
      <c r="U24" s="9"/>
      <c r="V24" s="9"/>
      <c r="W24" s="41"/>
      <c r="X24" s="41"/>
      <c r="Y24" s="41"/>
      <c r="AA24" s="4">
        <f t="shared" si="0"/>
        <v>100.00000000000003</v>
      </c>
      <c r="AB24" s="34" t="str">
        <f t="shared" si="1"/>
        <v>ОК</v>
      </c>
      <c r="AC24"/>
    </row>
    <row r="25" spans="2:29" ht="12.75">
      <c r="B25" s="18">
        <v>10</v>
      </c>
      <c r="C25" s="49">
        <v>93.1711</v>
      </c>
      <c r="D25" s="50">
        <v>3.8721</v>
      </c>
      <c r="E25" s="50">
        <v>1.2562</v>
      </c>
      <c r="F25" s="50">
        <v>0.1956</v>
      </c>
      <c r="G25" s="50">
        <v>0.2068</v>
      </c>
      <c r="H25" s="50">
        <v>0.0014</v>
      </c>
      <c r="I25" s="50">
        <v>0.0483</v>
      </c>
      <c r="J25" s="50">
        <v>0.0362</v>
      </c>
      <c r="K25" s="50">
        <v>0.0188</v>
      </c>
      <c r="L25" s="50">
        <v>0.0095</v>
      </c>
      <c r="M25" s="50">
        <v>0.8432</v>
      </c>
      <c r="N25" s="50">
        <v>0.3407</v>
      </c>
      <c r="O25" s="53">
        <v>0.7236</v>
      </c>
      <c r="P25" s="84">
        <v>35.12</v>
      </c>
      <c r="Q25" s="85">
        <v>8389</v>
      </c>
      <c r="R25" s="51">
        <v>38.89</v>
      </c>
      <c r="S25" s="52">
        <v>9289</v>
      </c>
      <c r="T25" s="51">
        <v>50.179</v>
      </c>
      <c r="U25" s="40"/>
      <c r="V25" s="40"/>
      <c r="W25" s="39"/>
      <c r="X25" s="39"/>
      <c r="Y25" s="19"/>
      <c r="AA25" s="4">
        <f t="shared" si="0"/>
        <v>99.9999</v>
      </c>
      <c r="AB25" s="34" t="str">
        <f t="shared" si="1"/>
        <v> </v>
      </c>
      <c r="AC25"/>
    </row>
    <row r="26" spans="2:29" ht="12.75" customHeight="1">
      <c r="B26" s="18">
        <v>11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3"/>
      <c r="P26" s="84"/>
      <c r="Q26" s="85"/>
      <c r="R26" s="51"/>
      <c r="S26" s="52"/>
      <c r="T26" s="51"/>
      <c r="U26" s="9"/>
      <c r="V26" s="9"/>
      <c r="W26" s="50"/>
      <c r="X26" s="50"/>
      <c r="Y26" s="54"/>
      <c r="AA26" s="4">
        <f t="shared" si="0"/>
        <v>0</v>
      </c>
      <c r="AB26" s="34" t="str">
        <f t="shared" si="1"/>
        <v> </v>
      </c>
      <c r="AC26"/>
    </row>
    <row r="27" spans="2:29" ht="12.75">
      <c r="B27" s="18">
        <v>12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3"/>
      <c r="P27" s="84"/>
      <c r="Q27" s="85"/>
      <c r="R27" s="51"/>
      <c r="S27" s="52"/>
      <c r="T27" s="51"/>
      <c r="U27" s="9"/>
      <c r="V27" s="9"/>
      <c r="W27" s="50"/>
      <c r="X27" s="50"/>
      <c r="Y27" s="19"/>
      <c r="AA27" s="4">
        <f t="shared" si="0"/>
        <v>0</v>
      </c>
      <c r="AB27" s="34" t="str">
        <f t="shared" si="1"/>
        <v> </v>
      </c>
      <c r="AC27"/>
    </row>
    <row r="28" spans="2:29" ht="12.75">
      <c r="B28" s="18">
        <v>13</v>
      </c>
      <c r="C28" s="49">
        <v>93.1552</v>
      </c>
      <c r="D28" s="50">
        <v>3.8498</v>
      </c>
      <c r="E28" s="50">
        <v>1.2446</v>
      </c>
      <c r="F28" s="50">
        <v>0.1955</v>
      </c>
      <c r="G28" s="50">
        <v>0.2099</v>
      </c>
      <c r="H28" s="50">
        <v>0.0013</v>
      </c>
      <c r="I28" s="50">
        <v>0.05</v>
      </c>
      <c r="J28" s="50">
        <v>0.0375</v>
      </c>
      <c r="K28" s="50">
        <v>0.023</v>
      </c>
      <c r="L28" s="50">
        <v>0.0088</v>
      </c>
      <c r="M28" s="50">
        <v>0.8819</v>
      </c>
      <c r="N28" s="50">
        <v>0.3426</v>
      </c>
      <c r="O28" s="50">
        <v>0.7238</v>
      </c>
      <c r="P28" s="51">
        <v>35.11</v>
      </c>
      <c r="Q28" s="52">
        <v>8385</v>
      </c>
      <c r="R28" s="51">
        <v>38.88</v>
      </c>
      <c r="S28" s="52">
        <v>9286</v>
      </c>
      <c r="T28" s="51">
        <v>50.15</v>
      </c>
      <c r="U28" s="9"/>
      <c r="V28" s="9"/>
      <c r="W28" s="50"/>
      <c r="X28" s="50"/>
      <c r="Y28" s="19"/>
      <c r="AA28" s="4">
        <f t="shared" si="0"/>
        <v>100.00009999999999</v>
      </c>
      <c r="AB28" s="34" t="str">
        <f t="shared" si="1"/>
        <v> </v>
      </c>
      <c r="AC28"/>
    </row>
    <row r="29" spans="2:29" ht="12.75">
      <c r="B29" s="18">
        <v>14</v>
      </c>
      <c r="C29" s="49">
        <v>92.9611</v>
      </c>
      <c r="D29" s="50">
        <v>4.0034</v>
      </c>
      <c r="E29" s="50">
        <v>1.2851</v>
      </c>
      <c r="F29" s="50">
        <v>0.2</v>
      </c>
      <c r="G29" s="50">
        <v>0.2125</v>
      </c>
      <c r="H29" s="50">
        <v>0.0014</v>
      </c>
      <c r="I29" s="50">
        <v>0.0503</v>
      </c>
      <c r="J29" s="50">
        <v>0.0376</v>
      </c>
      <c r="K29" s="50">
        <v>0.0195</v>
      </c>
      <c r="L29" s="50">
        <v>0.0082</v>
      </c>
      <c r="M29" s="50">
        <v>0.8546</v>
      </c>
      <c r="N29" s="50">
        <v>0.3662</v>
      </c>
      <c r="O29" s="50">
        <v>0.7253</v>
      </c>
      <c r="P29" s="51">
        <v>35.17</v>
      </c>
      <c r="Q29" s="52">
        <v>8401</v>
      </c>
      <c r="R29" s="51">
        <v>38.9456</v>
      </c>
      <c r="S29" s="52">
        <v>9302</v>
      </c>
      <c r="T29" s="51">
        <v>50.19</v>
      </c>
      <c r="U29" s="9"/>
      <c r="V29" s="9"/>
      <c r="W29" s="50"/>
      <c r="X29" s="50"/>
      <c r="Y29" s="53"/>
      <c r="AA29" s="4">
        <f t="shared" si="0"/>
        <v>99.99990000000001</v>
      </c>
      <c r="AB29" s="34" t="str">
        <f t="shared" si="1"/>
        <v> </v>
      </c>
      <c r="AC29"/>
    </row>
    <row r="30" spans="2:29" ht="12.75">
      <c r="B30" s="18">
        <v>15</v>
      </c>
      <c r="C30" s="49">
        <v>93.2369</v>
      </c>
      <c r="D30" s="50">
        <v>3.8288</v>
      </c>
      <c r="E30" s="50">
        <v>1.2442</v>
      </c>
      <c r="F30" s="50">
        <v>0.1958</v>
      </c>
      <c r="G30" s="50">
        <v>0.209</v>
      </c>
      <c r="H30" s="50">
        <v>0.0015</v>
      </c>
      <c r="I30" s="50">
        <v>0.0494</v>
      </c>
      <c r="J30" s="50">
        <v>0.0372</v>
      </c>
      <c r="K30" s="50">
        <v>0.0175</v>
      </c>
      <c r="L30" s="50">
        <v>0.0089</v>
      </c>
      <c r="M30" s="50">
        <v>0.8459</v>
      </c>
      <c r="N30" s="50">
        <v>0.3249</v>
      </c>
      <c r="O30" s="50">
        <v>0.723</v>
      </c>
      <c r="P30" s="51">
        <v>35.11</v>
      </c>
      <c r="Q30" s="52">
        <v>8386</v>
      </c>
      <c r="R30" s="51">
        <v>38.88</v>
      </c>
      <c r="S30" s="52">
        <v>9287</v>
      </c>
      <c r="T30" s="51">
        <v>50.1826</v>
      </c>
      <c r="U30" s="9">
        <v>-9.6</v>
      </c>
      <c r="V30" s="9">
        <v>-5.3</v>
      </c>
      <c r="W30" s="50"/>
      <c r="X30" s="50"/>
      <c r="Y30" s="53"/>
      <c r="AA30" s="4">
        <f t="shared" si="0"/>
        <v>100.00000000000001</v>
      </c>
      <c r="AB30" s="34" t="str">
        <f t="shared" si="1"/>
        <v>ОК</v>
      </c>
      <c r="AC30"/>
    </row>
    <row r="31" spans="2:29" ht="12.75">
      <c r="B31" s="20">
        <v>16</v>
      </c>
      <c r="C31" s="53">
        <v>93.2731</v>
      </c>
      <c r="D31" s="50">
        <v>3.4591</v>
      </c>
      <c r="E31" s="50">
        <v>1.086</v>
      </c>
      <c r="F31" s="50">
        <v>0.1553</v>
      </c>
      <c r="G31" s="50">
        <v>0.1848</v>
      </c>
      <c r="H31" s="50">
        <v>0.0011</v>
      </c>
      <c r="I31" s="50">
        <v>0.042</v>
      </c>
      <c r="J31" s="50">
        <v>0.032</v>
      </c>
      <c r="K31" s="50">
        <v>0.0153</v>
      </c>
      <c r="L31" s="50">
        <v>0.0112</v>
      </c>
      <c r="M31" s="50">
        <v>1.4682</v>
      </c>
      <c r="N31" s="50">
        <v>0.2719</v>
      </c>
      <c r="O31" s="50">
        <v>0.72</v>
      </c>
      <c r="P31" s="51">
        <v>34.67</v>
      </c>
      <c r="Q31" s="52">
        <v>8282</v>
      </c>
      <c r="R31" s="51">
        <v>38.4058</v>
      </c>
      <c r="S31" s="52">
        <v>9173</v>
      </c>
      <c r="T31" s="51">
        <v>49.6736</v>
      </c>
      <c r="U31" s="9"/>
      <c r="V31" s="9"/>
      <c r="W31" s="50" t="s">
        <v>69</v>
      </c>
      <c r="X31" s="50"/>
      <c r="Y31" s="53"/>
      <c r="AA31" s="4">
        <f t="shared" si="0"/>
        <v>99.99999999999999</v>
      </c>
      <c r="AB31" s="34" t="str">
        <f t="shared" si="1"/>
        <v>ОК</v>
      </c>
      <c r="AC31"/>
    </row>
    <row r="32" spans="2:29" ht="12.75">
      <c r="B32" s="20">
        <v>17</v>
      </c>
      <c r="C32" s="53">
        <v>93.1651</v>
      </c>
      <c r="D32" s="50">
        <v>3.5044</v>
      </c>
      <c r="E32" s="50">
        <v>1.0888</v>
      </c>
      <c r="F32" s="50">
        <v>0.1523</v>
      </c>
      <c r="G32" s="50">
        <v>0.1817</v>
      </c>
      <c r="H32" s="50">
        <v>0.0013</v>
      </c>
      <c r="I32" s="50">
        <v>0.04</v>
      </c>
      <c r="J32" s="50">
        <v>0.0305</v>
      </c>
      <c r="K32" s="50">
        <v>0.0153</v>
      </c>
      <c r="L32" s="50">
        <v>0.0107</v>
      </c>
      <c r="M32" s="50">
        <v>1.5317</v>
      </c>
      <c r="N32" s="50">
        <v>0.2782</v>
      </c>
      <c r="O32" s="50">
        <v>0.7205</v>
      </c>
      <c r="P32" s="51">
        <v>34.656</v>
      </c>
      <c r="Q32" s="52">
        <v>8277</v>
      </c>
      <c r="R32" s="51">
        <v>38.39</v>
      </c>
      <c r="S32" s="52">
        <v>9168</v>
      </c>
      <c r="T32" s="51">
        <v>49.63</v>
      </c>
      <c r="U32" s="9"/>
      <c r="V32" s="9"/>
      <c r="W32" s="50"/>
      <c r="X32" s="50"/>
      <c r="Y32" s="53"/>
      <c r="AA32" s="4">
        <f t="shared" si="0"/>
        <v>100.00000000000001</v>
      </c>
      <c r="AB32" s="34" t="str">
        <f t="shared" si="1"/>
        <v>ОК</v>
      </c>
      <c r="AC32"/>
    </row>
    <row r="33" spans="2:29" ht="12.75">
      <c r="B33" s="20">
        <v>18</v>
      </c>
      <c r="C33" s="53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2"/>
      <c r="R33" s="51"/>
      <c r="S33" s="52"/>
      <c r="T33" s="51"/>
      <c r="U33" s="9"/>
      <c r="V33" s="9"/>
      <c r="W33" s="50"/>
      <c r="X33" s="50"/>
      <c r="Y33" s="53"/>
      <c r="AA33" s="4">
        <f t="shared" si="0"/>
        <v>0</v>
      </c>
      <c r="AB33" s="34" t="str">
        <f t="shared" si="1"/>
        <v> </v>
      </c>
      <c r="AC33"/>
    </row>
    <row r="34" spans="2:29" ht="12.75">
      <c r="B34" s="20">
        <v>19</v>
      </c>
      <c r="C34" s="53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2"/>
      <c r="R34" s="51"/>
      <c r="S34" s="52"/>
      <c r="T34" s="51"/>
      <c r="U34" s="9"/>
      <c r="V34" s="9"/>
      <c r="W34" s="50"/>
      <c r="X34" s="50"/>
      <c r="Y34" s="53"/>
      <c r="AA34" s="4">
        <f t="shared" si="0"/>
        <v>0</v>
      </c>
      <c r="AB34" s="34" t="str">
        <f t="shared" si="1"/>
        <v> </v>
      </c>
      <c r="AC34"/>
    </row>
    <row r="35" spans="2:29" ht="12.75">
      <c r="B35" s="20">
        <v>20</v>
      </c>
      <c r="C35" s="53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2"/>
      <c r="R35" s="51"/>
      <c r="S35" s="52"/>
      <c r="T35" s="51"/>
      <c r="U35" s="9"/>
      <c r="V35" s="9"/>
      <c r="W35" s="50"/>
      <c r="X35" s="50"/>
      <c r="Y35" s="53"/>
      <c r="AA35" s="4">
        <f t="shared" si="0"/>
        <v>0</v>
      </c>
      <c r="AB35" s="34" t="str">
        <f t="shared" si="1"/>
        <v> </v>
      </c>
      <c r="AC35"/>
    </row>
    <row r="36" spans="2:29" ht="12.75">
      <c r="B36" s="20">
        <v>21</v>
      </c>
      <c r="C36" s="5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/>
      <c r="R36" s="51"/>
      <c r="S36" s="52"/>
      <c r="T36" s="51"/>
      <c r="U36" s="9"/>
      <c r="V36" s="9"/>
      <c r="W36" s="50"/>
      <c r="X36" s="50"/>
      <c r="Y36" s="53"/>
      <c r="AA36" s="4">
        <f t="shared" si="0"/>
        <v>0</v>
      </c>
      <c r="AB36" s="34" t="str">
        <f t="shared" si="1"/>
        <v> </v>
      </c>
      <c r="AC36"/>
    </row>
    <row r="37" spans="2:29" ht="12.75" customHeight="1">
      <c r="B37" s="20">
        <v>22</v>
      </c>
      <c r="C37" s="53">
        <v>92.956</v>
      </c>
      <c r="D37" s="50">
        <v>3.627</v>
      </c>
      <c r="E37" s="50">
        <v>1.142</v>
      </c>
      <c r="F37" s="50">
        <v>0.164</v>
      </c>
      <c r="G37" s="50">
        <v>0.193</v>
      </c>
      <c r="H37" s="50">
        <v>0.002</v>
      </c>
      <c r="I37" s="50">
        <v>0.047</v>
      </c>
      <c r="J37" s="50">
        <v>0.035</v>
      </c>
      <c r="K37" s="50">
        <v>0.02</v>
      </c>
      <c r="L37" s="50">
        <v>0.011</v>
      </c>
      <c r="M37" s="50">
        <v>1.53</v>
      </c>
      <c r="N37" s="50">
        <v>0.273</v>
      </c>
      <c r="O37" s="50">
        <v>0.723</v>
      </c>
      <c r="P37" s="51">
        <v>34.746</v>
      </c>
      <c r="Q37" s="52">
        <v>8299</v>
      </c>
      <c r="R37" s="51" t="s">
        <v>72</v>
      </c>
      <c r="S37" s="52" t="s">
        <v>72</v>
      </c>
      <c r="T37" s="51">
        <v>49.71</v>
      </c>
      <c r="U37" s="9">
        <v>-8.7</v>
      </c>
      <c r="V37" s="9">
        <v>-4.4</v>
      </c>
      <c r="W37" s="50"/>
      <c r="X37" s="54" t="s">
        <v>71</v>
      </c>
      <c r="Y37" s="54" t="s">
        <v>70</v>
      </c>
      <c r="AA37" s="4">
        <f t="shared" si="0"/>
        <v>99.99999999999997</v>
      </c>
      <c r="AB37" s="34" t="str">
        <f t="shared" si="1"/>
        <v>ОК</v>
      </c>
      <c r="AC37"/>
    </row>
    <row r="38" spans="2:29" ht="12.75">
      <c r="B38" s="20">
        <v>23</v>
      </c>
      <c r="C38" s="5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2"/>
      <c r="R38" s="51"/>
      <c r="S38" s="52"/>
      <c r="T38" s="51"/>
      <c r="U38" s="40"/>
      <c r="V38" s="40"/>
      <c r="W38" s="39"/>
      <c r="X38" s="39"/>
      <c r="Y38" s="19"/>
      <c r="AA38" s="4">
        <f t="shared" si="0"/>
        <v>0</v>
      </c>
      <c r="AB38" s="34" t="str">
        <f t="shared" si="1"/>
        <v> </v>
      </c>
      <c r="AC38"/>
    </row>
    <row r="39" spans="2:29" ht="12.75">
      <c r="B39" s="20">
        <v>24</v>
      </c>
      <c r="C39" s="5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1"/>
      <c r="S39" s="52"/>
      <c r="T39" s="51"/>
      <c r="U39" s="40"/>
      <c r="V39" s="40"/>
      <c r="W39" s="39"/>
      <c r="X39" s="87"/>
      <c r="Y39" s="87"/>
      <c r="AA39" s="4">
        <f t="shared" si="0"/>
        <v>0</v>
      </c>
      <c r="AB39" s="34" t="str">
        <f t="shared" si="1"/>
        <v> </v>
      </c>
      <c r="AC39"/>
    </row>
    <row r="40" spans="2:29" ht="12.75" customHeight="1">
      <c r="B40" s="20">
        <v>25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6"/>
      <c r="R40" s="55"/>
      <c r="S40" s="56"/>
      <c r="T40" s="55"/>
      <c r="U40" s="57"/>
      <c r="V40" s="57"/>
      <c r="W40" s="54"/>
      <c r="X40" s="54"/>
      <c r="Y40" s="54"/>
      <c r="AA40" s="4">
        <f t="shared" si="0"/>
        <v>0</v>
      </c>
      <c r="AB40" s="34" t="str">
        <f t="shared" si="1"/>
        <v> </v>
      </c>
      <c r="AC40"/>
    </row>
    <row r="41" spans="2:29" ht="12.75">
      <c r="B41" s="20">
        <v>26</v>
      </c>
      <c r="C41" s="5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52"/>
      <c r="R41" s="51"/>
      <c r="S41" s="52"/>
      <c r="T41" s="51"/>
      <c r="U41" s="9"/>
      <c r="V41" s="9"/>
      <c r="W41" s="50"/>
      <c r="X41" s="50"/>
      <c r="Y41" s="53"/>
      <c r="AA41" s="4">
        <f t="shared" si="0"/>
        <v>0</v>
      </c>
      <c r="AB41" s="34" t="str">
        <f t="shared" si="1"/>
        <v> </v>
      </c>
      <c r="AC41"/>
    </row>
    <row r="42" spans="2:29" ht="12.75">
      <c r="B42" s="20">
        <v>27</v>
      </c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2"/>
      <c r="R42" s="51"/>
      <c r="S42" s="52"/>
      <c r="T42" s="51"/>
      <c r="U42" s="9"/>
      <c r="V42" s="9"/>
      <c r="W42" s="50"/>
      <c r="X42" s="50"/>
      <c r="Y42" s="53"/>
      <c r="AA42" s="4">
        <f t="shared" si="0"/>
        <v>0</v>
      </c>
      <c r="AB42" s="34" t="str">
        <f t="shared" si="1"/>
        <v> </v>
      </c>
      <c r="AC42"/>
    </row>
    <row r="43" spans="2:29" ht="12.75">
      <c r="B43" s="20">
        <v>28</v>
      </c>
      <c r="C43" s="5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2"/>
      <c r="R43" s="51"/>
      <c r="S43" s="52"/>
      <c r="T43" s="51"/>
      <c r="U43" s="40"/>
      <c r="V43" s="40"/>
      <c r="W43" s="39"/>
      <c r="X43" s="39"/>
      <c r="Y43" s="19"/>
      <c r="AA43" s="4">
        <f t="shared" si="0"/>
        <v>0</v>
      </c>
      <c r="AB43" s="34" t="str">
        <f t="shared" si="1"/>
        <v> </v>
      </c>
      <c r="AC43"/>
    </row>
    <row r="44" spans="2:29" ht="12.75" customHeight="1">
      <c r="B44" s="20">
        <v>29</v>
      </c>
      <c r="C44" s="5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52"/>
      <c r="R44" s="51"/>
      <c r="S44" s="52"/>
      <c r="T44" s="51"/>
      <c r="U44" s="9">
        <v>-9</v>
      </c>
      <c r="V44" s="9">
        <v>-5.1</v>
      </c>
      <c r="W44" s="50"/>
      <c r="X44" s="50"/>
      <c r="Y44" s="53"/>
      <c r="AA44" s="4">
        <f t="shared" si="0"/>
        <v>0</v>
      </c>
      <c r="AB44" s="34" t="str">
        <f t="shared" si="1"/>
        <v> </v>
      </c>
      <c r="AC44"/>
    </row>
    <row r="45" spans="2:29" ht="12.75" customHeight="1">
      <c r="B45" s="20">
        <v>30</v>
      </c>
      <c r="C45" s="5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2"/>
      <c r="R45" s="51"/>
      <c r="S45" s="52"/>
      <c r="T45" s="86"/>
      <c r="U45" s="40"/>
      <c r="V45" s="40"/>
      <c r="W45" s="39"/>
      <c r="X45" s="39"/>
      <c r="Y45" s="19"/>
      <c r="AA45" s="4">
        <f t="shared" si="0"/>
        <v>0</v>
      </c>
      <c r="AB45" s="34" t="str">
        <f t="shared" si="1"/>
        <v> </v>
      </c>
      <c r="AC45"/>
    </row>
    <row r="46" spans="2:29" ht="12.75" customHeight="1">
      <c r="B46" s="20"/>
      <c r="C46" s="53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52"/>
      <c r="R46" s="51"/>
      <c r="S46" s="52"/>
      <c r="T46" s="86"/>
      <c r="U46" s="40"/>
      <c r="V46" s="40"/>
      <c r="W46" s="39"/>
      <c r="X46" s="39"/>
      <c r="Y46" s="19"/>
      <c r="AA46" s="4">
        <f t="shared" si="0"/>
        <v>0</v>
      </c>
      <c r="AB46" s="34" t="str">
        <f t="shared" si="1"/>
        <v> </v>
      </c>
      <c r="AC46"/>
    </row>
    <row r="47" spans="2:29" ht="12.75" customHeight="1">
      <c r="B47" s="20"/>
      <c r="C47" s="5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52"/>
      <c r="R47" s="51"/>
      <c r="S47" s="52"/>
      <c r="T47" s="86"/>
      <c r="U47" s="40"/>
      <c r="V47" s="40"/>
      <c r="W47" s="39"/>
      <c r="X47" s="39"/>
      <c r="Y47" s="19"/>
      <c r="AA47" s="4"/>
      <c r="AB47" s="34"/>
      <c r="AC47"/>
    </row>
    <row r="48" spans="2:29" ht="12.75" customHeight="1">
      <c r="B48" s="20"/>
      <c r="C48" s="58">
        <f aca="true" t="shared" si="2" ref="C48:N48">SUM(C15:C47)</f>
        <v>1309.9829</v>
      </c>
      <c r="D48" s="50">
        <f t="shared" si="2"/>
        <v>49.4309</v>
      </c>
      <c r="E48" s="50">
        <f t="shared" si="2"/>
        <v>15.921499999999998</v>
      </c>
      <c r="F48" s="50">
        <f t="shared" si="2"/>
        <v>2.4549</v>
      </c>
      <c r="G48" s="50">
        <f t="shared" si="2"/>
        <v>2.6681000000000004</v>
      </c>
      <c r="H48" s="50">
        <f t="shared" si="2"/>
        <v>0.021400000000000002</v>
      </c>
      <c r="I48" s="50">
        <f t="shared" si="2"/>
        <v>0.6480000000000001</v>
      </c>
      <c r="J48" s="50">
        <f t="shared" si="2"/>
        <v>0.4897</v>
      </c>
      <c r="K48" s="50">
        <f t="shared" si="2"/>
        <v>0.25110000000000005</v>
      </c>
      <c r="L48" s="50">
        <f t="shared" si="2"/>
        <v>0.1325</v>
      </c>
      <c r="M48" s="50">
        <f t="shared" si="2"/>
        <v>13.858799999999999</v>
      </c>
      <c r="N48" s="50">
        <f t="shared" si="2"/>
        <v>4.1399</v>
      </c>
      <c r="O48" s="8"/>
      <c r="P48" s="8">
        <f>SUM(P15:P47)</f>
        <v>488.62600000000003</v>
      </c>
      <c r="Q48" s="52">
        <f>SUM(Q15:Q47)</f>
        <v>116710</v>
      </c>
      <c r="R48" s="8">
        <f>SUM(R15:R47)</f>
        <v>502.7092</v>
      </c>
      <c r="S48" s="52">
        <f>SUM(S15:S47)</f>
        <v>120073</v>
      </c>
      <c r="T48" s="8">
        <f>SUM(T15:T47)</f>
        <v>700.1874</v>
      </c>
      <c r="U48" s="9"/>
      <c r="V48" s="9"/>
      <c r="W48" s="50"/>
      <c r="X48" s="50"/>
      <c r="Y48" s="53"/>
      <c r="AA48" s="4">
        <f t="shared" si="0"/>
        <v>1399.9996999999998</v>
      </c>
      <c r="AB48" s="34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AA50" s="4"/>
      <c r="AB50" s="5"/>
      <c r="AC50"/>
    </row>
    <row r="51" spans="3:4" ht="12.75">
      <c r="C51" s="1"/>
      <c r="D51" s="1"/>
    </row>
    <row r="52" spans="3:25" ht="15">
      <c r="C52" s="13" t="s">
        <v>47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 t="s">
        <v>48</v>
      </c>
      <c r="R52" s="14"/>
      <c r="S52" s="14"/>
      <c r="T52" s="59"/>
      <c r="U52" s="60"/>
      <c r="V52" s="60"/>
      <c r="W52" s="89">
        <v>42551</v>
      </c>
      <c r="X52" s="90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/>
      <c r="Q54" s="14" t="s">
        <v>1</v>
      </c>
      <c r="R54" s="14"/>
      <c r="S54" s="14"/>
      <c r="T54" s="14"/>
      <c r="U54" s="60"/>
      <c r="V54" s="60"/>
      <c r="W54" s="89">
        <v>42551</v>
      </c>
      <c r="X54" s="90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5"/>
      <c r="E59" s="35"/>
      <c r="F59" s="35"/>
      <c r="G59" s="35"/>
      <c r="H59" s="35"/>
      <c r="I59" s="35"/>
      <c r="J59" s="35"/>
    </row>
  </sheetData>
  <sheetProtection/>
  <mergeCells count="32">
    <mergeCell ref="B8:Y8"/>
    <mergeCell ref="K13:K15"/>
    <mergeCell ref="J13:J15"/>
    <mergeCell ref="W12:W15"/>
    <mergeCell ref="X12:X15"/>
    <mergeCell ref="H13:H15"/>
    <mergeCell ref="O13:O15"/>
    <mergeCell ref="E13:E15"/>
    <mergeCell ref="I13:I15"/>
    <mergeCell ref="L13:L15"/>
    <mergeCell ref="S13:S15"/>
    <mergeCell ref="N13:N15"/>
    <mergeCell ref="B7:Y7"/>
    <mergeCell ref="B12:B15"/>
    <mergeCell ref="F13:F15"/>
    <mergeCell ref="Q13:Q15"/>
    <mergeCell ref="C6:AA6"/>
    <mergeCell ref="Y12:Y15"/>
    <mergeCell ref="U12:U15"/>
    <mergeCell ref="D13:D15"/>
    <mergeCell ref="G13:G15"/>
    <mergeCell ref="M13:M15"/>
    <mergeCell ref="W54:X54"/>
    <mergeCell ref="C12:N12"/>
    <mergeCell ref="T13:T15"/>
    <mergeCell ref="O12:T12"/>
    <mergeCell ref="V12:V15"/>
    <mergeCell ref="W52:X52"/>
    <mergeCell ref="P13:P15"/>
    <mergeCell ref="R13:R15"/>
    <mergeCell ref="C50:Y50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2" width="11.75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14.625" style="0" customWidth="1"/>
    <col min="7" max="8" width="13.625" style="0" customWidth="1"/>
    <col min="9" max="9" width="30.875" style="0" customWidth="1"/>
    <col min="10" max="10" width="9.125" style="6" customWidth="1"/>
  </cols>
  <sheetData>
    <row r="1" spans="2:8" ht="12.75">
      <c r="B1" s="44" t="s">
        <v>31</v>
      </c>
      <c r="C1" s="44"/>
      <c r="D1" s="44"/>
      <c r="E1" s="36"/>
      <c r="F1" s="35"/>
      <c r="G1" s="35"/>
      <c r="H1" s="35"/>
    </row>
    <row r="2" spans="2:8" ht="12.75">
      <c r="B2" s="44" t="s">
        <v>32</v>
      </c>
      <c r="C2" s="44"/>
      <c r="D2" s="44"/>
      <c r="E2" s="36"/>
      <c r="F2" s="35"/>
      <c r="G2" s="35"/>
      <c r="H2" s="35"/>
    </row>
    <row r="3" spans="2:9" ht="12.75">
      <c r="B3" s="45" t="s">
        <v>33</v>
      </c>
      <c r="C3" s="45"/>
      <c r="D3" s="45"/>
      <c r="E3" s="36"/>
      <c r="F3" s="38"/>
      <c r="G3" s="38"/>
      <c r="H3" s="38"/>
      <c r="I3" s="3"/>
    </row>
    <row r="4" spans="2:9" ht="12.75">
      <c r="B4" s="36"/>
      <c r="C4" s="36"/>
      <c r="D4" s="36"/>
      <c r="E4" s="36"/>
      <c r="F4" s="38"/>
      <c r="G4" s="38"/>
      <c r="H4" s="38"/>
      <c r="I4" s="3"/>
    </row>
    <row r="5" spans="2:9" ht="15">
      <c r="B5" s="35"/>
      <c r="C5" s="61"/>
      <c r="D5" s="61"/>
      <c r="E5" s="61"/>
      <c r="F5" s="61"/>
      <c r="G5" s="61"/>
      <c r="H5" s="61"/>
      <c r="I5" s="23"/>
    </row>
    <row r="6" spans="1:9" ht="18" customHeight="1">
      <c r="A6" s="114" t="s">
        <v>39</v>
      </c>
      <c r="B6" s="114"/>
      <c r="C6" s="114"/>
      <c r="D6" s="114"/>
      <c r="E6" s="114"/>
      <c r="F6" s="114"/>
      <c r="G6" s="114"/>
      <c r="H6" s="62"/>
      <c r="I6" s="25"/>
    </row>
    <row r="7" spans="1:9" ht="18" customHeight="1">
      <c r="A7" s="115" t="s">
        <v>49</v>
      </c>
      <c r="B7" s="115"/>
      <c r="C7" s="115"/>
      <c r="D7" s="115"/>
      <c r="E7" s="115"/>
      <c r="F7" s="115"/>
      <c r="G7" s="115"/>
      <c r="H7" s="63"/>
      <c r="I7" s="24"/>
    </row>
    <row r="8" spans="1:9" ht="18" customHeight="1">
      <c r="A8" s="115" t="s">
        <v>50</v>
      </c>
      <c r="B8" s="115"/>
      <c r="C8" s="115"/>
      <c r="D8" s="115"/>
      <c r="E8" s="115"/>
      <c r="F8" s="115"/>
      <c r="G8" s="115"/>
      <c r="H8" s="63"/>
      <c r="I8" s="24"/>
    </row>
    <row r="9" spans="1:9" ht="18" customHeight="1">
      <c r="A9" s="115" t="s">
        <v>83</v>
      </c>
      <c r="B9" s="115"/>
      <c r="C9" s="115"/>
      <c r="D9" s="115"/>
      <c r="E9" s="115"/>
      <c r="F9" s="115"/>
      <c r="G9" s="115"/>
      <c r="H9" s="63"/>
      <c r="I9" s="26"/>
    </row>
    <row r="10" spans="2:9" ht="24" customHeight="1">
      <c r="B10" s="21"/>
      <c r="C10" s="22"/>
      <c r="D10" s="22"/>
      <c r="E10" s="22"/>
      <c r="F10" s="22"/>
      <c r="G10" s="22"/>
      <c r="H10" s="26"/>
      <c r="I10" s="26"/>
    </row>
    <row r="11" spans="2:10" ht="30" customHeight="1">
      <c r="B11" s="94" t="s">
        <v>27</v>
      </c>
      <c r="C11" s="91" t="s">
        <v>44</v>
      </c>
      <c r="D11" s="92"/>
      <c r="E11" s="92"/>
      <c r="F11" s="110" t="s">
        <v>45</v>
      </c>
      <c r="G11" s="111" t="s">
        <v>67</v>
      </c>
      <c r="H11" s="69"/>
      <c r="I11" s="27"/>
      <c r="J11"/>
    </row>
    <row r="12" spans="2:10" ht="48.75" customHeight="1">
      <c r="B12" s="95"/>
      <c r="C12" s="99" t="s">
        <v>54</v>
      </c>
      <c r="D12" s="103" t="s">
        <v>55</v>
      </c>
      <c r="E12" s="103" t="s">
        <v>56</v>
      </c>
      <c r="F12" s="110"/>
      <c r="G12" s="112"/>
      <c r="H12" s="69"/>
      <c r="I12" s="27"/>
      <c r="J12"/>
    </row>
    <row r="13" spans="2:10" ht="15.75" customHeight="1">
      <c r="B13" s="95"/>
      <c r="C13" s="99"/>
      <c r="D13" s="103"/>
      <c r="E13" s="103"/>
      <c r="F13" s="110"/>
      <c r="G13" s="112"/>
      <c r="H13" s="69"/>
      <c r="I13" s="27"/>
      <c r="J13"/>
    </row>
    <row r="14" spans="2:10" ht="30" customHeight="1">
      <c r="B14" s="102"/>
      <c r="C14" s="99"/>
      <c r="D14" s="103"/>
      <c r="E14" s="103"/>
      <c r="F14" s="110"/>
      <c r="G14" s="113"/>
      <c r="H14" s="69"/>
      <c r="I14" s="27"/>
      <c r="J14"/>
    </row>
    <row r="15" spans="2:11" ht="15.75" customHeight="1">
      <c r="B15" s="18">
        <v>1</v>
      </c>
      <c r="C15" s="82">
        <f>Лист1!AQ3</f>
        <v>1133039.89</v>
      </c>
      <c r="D15" s="82">
        <f>Лист1!AL3</f>
        <v>254.18</v>
      </c>
      <c r="E15" s="82">
        <f>Лист1!AF3</f>
        <v>3926.73</v>
      </c>
      <c r="F15" s="78">
        <f aca="true" t="shared" si="0" ref="F15:F42">SUM(C15:E15)</f>
        <v>1137220.7999999998</v>
      </c>
      <c r="G15" s="76">
        <v>34.55</v>
      </c>
      <c r="H15" s="70"/>
      <c r="I15" s="28"/>
      <c r="J15" s="118"/>
      <c r="K15" s="118"/>
    </row>
    <row r="16" spans="2:11" ht="15.75">
      <c r="B16" s="18">
        <v>2</v>
      </c>
      <c r="C16" s="82">
        <f>Лист1!AQ4</f>
        <v>1147288.62</v>
      </c>
      <c r="D16" s="82">
        <f>Лист1!AL4</f>
        <v>258.87</v>
      </c>
      <c r="E16" s="82">
        <f>Лист1!AF4</f>
        <v>3903.69</v>
      </c>
      <c r="F16" s="78">
        <f t="shared" si="0"/>
        <v>1151451.1800000002</v>
      </c>
      <c r="G16" s="76">
        <v>34.55</v>
      </c>
      <c r="H16" s="71"/>
      <c r="I16" s="28"/>
      <c r="J16" s="118"/>
      <c r="K16" s="118"/>
    </row>
    <row r="17" spans="2:11" ht="15.75">
      <c r="B17" s="18">
        <v>3</v>
      </c>
      <c r="C17" s="82">
        <f>Лист1!AQ5</f>
        <v>1196271.44</v>
      </c>
      <c r="D17" s="82">
        <f>Лист1!AL5</f>
        <v>253.71</v>
      </c>
      <c r="E17" s="82">
        <f>Лист1!AF5</f>
        <v>3769.06</v>
      </c>
      <c r="F17" s="78">
        <f t="shared" si="0"/>
        <v>1200294.21</v>
      </c>
      <c r="G17" s="76">
        <v>34.55</v>
      </c>
      <c r="H17" s="71"/>
      <c r="I17" s="28"/>
      <c r="J17" s="118"/>
      <c r="K17" s="118"/>
    </row>
    <row r="18" spans="2:11" ht="15.75">
      <c r="B18" s="18">
        <v>4</v>
      </c>
      <c r="C18" s="82">
        <f>Лист1!AQ6</f>
        <v>1160749.3199999998</v>
      </c>
      <c r="D18" s="82">
        <f>Лист1!AL6</f>
        <v>278.33</v>
      </c>
      <c r="E18" s="82">
        <f>Лист1!AF6</f>
        <v>4056.22</v>
      </c>
      <c r="F18" s="78">
        <f t="shared" si="0"/>
        <v>1165083.8699999999</v>
      </c>
      <c r="G18" s="76">
        <f>IF(Паспорт!P19&gt;0,Паспорт!P19,G17)</f>
        <v>34.55</v>
      </c>
      <c r="H18" s="71"/>
      <c r="I18" s="28"/>
      <c r="J18" s="118"/>
      <c r="K18" s="118"/>
    </row>
    <row r="19" spans="2:11" ht="15.75">
      <c r="B19" s="18">
        <v>5</v>
      </c>
      <c r="C19" s="82">
        <f>Лист1!AQ7</f>
        <v>1112809</v>
      </c>
      <c r="D19" s="82">
        <f>Лист1!AL7</f>
        <v>243.28</v>
      </c>
      <c r="E19" s="82">
        <f>Лист1!AF7</f>
        <v>3763.14</v>
      </c>
      <c r="F19" s="78">
        <f t="shared" si="0"/>
        <v>1116815.42</v>
      </c>
      <c r="G19" s="76">
        <f>IF(Паспорт!P20&gt;0,Паспорт!P20,G18)</f>
        <v>34.55</v>
      </c>
      <c r="H19" s="71"/>
      <c r="I19" s="28"/>
      <c r="J19" s="118"/>
      <c r="K19" s="118"/>
    </row>
    <row r="20" spans="2:11" ht="15.75" customHeight="1">
      <c r="B20" s="18">
        <v>6</v>
      </c>
      <c r="C20" s="82">
        <f>Лист1!AQ8</f>
        <v>1167684.8199999998</v>
      </c>
      <c r="D20" s="82">
        <f>Лист1!AL8</f>
        <v>262.65</v>
      </c>
      <c r="E20" s="82">
        <f>Лист1!AF8</f>
        <v>3605.32</v>
      </c>
      <c r="F20" s="78">
        <f t="shared" si="0"/>
        <v>1171552.7899999998</v>
      </c>
      <c r="G20" s="76">
        <f>IF(Паспорт!P21&gt;0,Паспорт!P21,G19)</f>
        <v>34.935</v>
      </c>
      <c r="H20" s="71"/>
      <c r="I20" s="28"/>
      <c r="J20" s="118"/>
      <c r="K20" s="118"/>
    </row>
    <row r="21" spans="2:11" ht="15.75">
      <c r="B21" s="18">
        <v>7</v>
      </c>
      <c r="C21" s="82">
        <f>Лист1!AQ9</f>
        <v>1189564.5</v>
      </c>
      <c r="D21" s="82">
        <f>Лист1!AL9</f>
        <v>267.67</v>
      </c>
      <c r="E21" s="82">
        <f>Лист1!AF9</f>
        <v>4050.03</v>
      </c>
      <c r="F21" s="78">
        <f t="shared" si="0"/>
        <v>1193882.2</v>
      </c>
      <c r="G21" s="76">
        <f>IF(Паспорт!P22&gt;0,Паспорт!P22,G20)</f>
        <v>35.1249</v>
      </c>
      <c r="H21" s="71"/>
      <c r="I21" s="28"/>
      <c r="J21" s="118"/>
      <c r="K21" s="118"/>
    </row>
    <row r="22" spans="2:11" ht="15.75">
      <c r="B22" s="18">
        <v>8</v>
      </c>
      <c r="C22" s="82">
        <f>Лист1!AQ10</f>
        <v>1202941.75</v>
      </c>
      <c r="D22" s="82">
        <f>Лист1!AL10</f>
        <v>342.33</v>
      </c>
      <c r="E22" s="82">
        <f>Лист1!AF10</f>
        <v>4278.5</v>
      </c>
      <c r="F22" s="78">
        <f t="shared" si="0"/>
        <v>1207562.58</v>
      </c>
      <c r="G22" s="76">
        <f>IF(Паспорт!P23&gt;0,Паспорт!P23,G21)</f>
        <v>35.1332</v>
      </c>
      <c r="H22" s="71"/>
      <c r="I22" s="28"/>
      <c r="J22" s="118"/>
      <c r="K22" s="118"/>
    </row>
    <row r="23" spans="2:10" ht="15" customHeight="1">
      <c r="B23" s="18">
        <v>9</v>
      </c>
      <c r="C23" s="82">
        <f>Лист1!AQ11</f>
        <v>1222026.63</v>
      </c>
      <c r="D23" s="82">
        <f>Лист1!AL11</f>
        <v>314.34</v>
      </c>
      <c r="E23" s="82">
        <f>Лист1!AF11</f>
        <v>4035.36</v>
      </c>
      <c r="F23" s="78">
        <f t="shared" si="0"/>
        <v>1226376.33</v>
      </c>
      <c r="G23" s="76">
        <f>IF(Паспорт!P24&gt;0,Паспорт!P24,G22)</f>
        <v>35.0009</v>
      </c>
      <c r="H23" s="71"/>
      <c r="I23" s="28"/>
      <c r="J23" s="33"/>
    </row>
    <row r="24" spans="2:10" ht="15.75">
      <c r="B24" s="18">
        <v>10</v>
      </c>
      <c r="C24" s="82">
        <f>Лист1!AQ12</f>
        <v>1212536.76</v>
      </c>
      <c r="D24" s="82">
        <f>Лист1!AL12</f>
        <v>302.48</v>
      </c>
      <c r="E24" s="82">
        <f>Лист1!AF12</f>
        <v>3791.03</v>
      </c>
      <c r="F24" s="78">
        <f t="shared" si="0"/>
        <v>1216630.27</v>
      </c>
      <c r="G24" s="76">
        <f>IF(Паспорт!P25&gt;0,Паспорт!P25,G23)</f>
        <v>35.12</v>
      </c>
      <c r="H24" s="71"/>
      <c r="I24" s="28"/>
      <c r="J24" s="33"/>
    </row>
    <row r="25" spans="2:10" ht="15.75">
      <c r="B25" s="18">
        <v>11</v>
      </c>
      <c r="C25" s="82">
        <f>Лист1!AQ13</f>
        <v>1208701.78</v>
      </c>
      <c r="D25" s="82">
        <f>Лист1!AL13</f>
        <v>267.31</v>
      </c>
      <c r="E25" s="82">
        <f>Лист1!AF13</f>
        <v>4155.71</v>
      </c>
      <c r="F25" s="78">
        <f t="shared" si="0"/>
        <v>1213124.8</v>
      </c>
      <c r="G25" s="76">
        <f>IF(Паспорт!P26&gt;0,Паспорт!P26,G24)</f>
        <v>35.12</v>
      </c>
      <c r="H25" s="71"/>
      <c r="I25" s="28"/>
      <c r="J25" s="33"/>
    </row>
    <row r="26" spans="2:10" ht="15.75">
      <c r="B26" s="18">
        <v>12</v>
      </c>
      <c r="C26" s="82">
        <f>Лист1!AQ14</f>
        <v>1195650.4100000001</v>
      </c>
      <c r="D26" s="82">
        <f>Лист1!AL14</f>
        <v>298.72</v>
      </c>
      <c r="E26" s="82">
        <f>Лист1!AF14</f>
        <v>4294.88</v>
      </c>
      <c r="F26" s="78">
        <f t="shared" si="0"/>
        <v>1200244.01</v>
      </c>
      <c r="G26" s="76">
        <f>IF(Паспорт!P27&gt;0,Паспорт!P27,G25)</f>
        <v>35.12</v>
      </c>
      <c r="H26" s="71"/>
      <c r="I26" s="28"/>
      <c r="J26" s="33"/>
    </row>
    <row r="27" spans="2:10" ht="15.75">
      <c r="B27" s="18">
        <v>13</v>
      </c>
      <c r="C27" s="82">
        <f>Лист1!AQ15</f>
        <v>1340562.0699999998</v>
      </c>
      <c r="D27" s="82">
        <f>Лист1!AL15</f>
        <v>256.23</v>
      </c>
      <c r="E27" s="82">
        <f>Лист1!AF15</f>
        <v>3996.48</v>
      </c>
      <c r="F27" s="78">
        <f t="shared" si="0"/>
        <v>1344814.7799999998</v>
      </c>
      <c r="G27" s="76">
        <f>IF(Паспорт!P28&gt;0,Паспорт!P28,G26)</f>
        <v>35.11</v>
      </c>
      <c r="H27" s="71"/>
      <c r="I27" s="28"/>
      <c r="J27" s="33"/>
    </row>
    <row r="28" spans="2:10" ht="15.75">
      <c r="B28" s="18">
        <v>14</v>
      </c>
      <c r="C28" s="82">
        <f>Лист1!AQ16</f>
        <v>1301945.25</v>
      </c>
      <c r="D28" s="82">
        <f>Лист1!AL16</f>
        <v>230.28</v>
      </c>
      <c r="E28" s="82">
        <f>Лист1!AF16</f>
        <v>3763</v>
      </c>
      <c r="F28" s="78">
        <f t="shared" si="0"/>
        <v>1305938.53</v>
      </c>
      <c r="G28" s="76">
        <f>IF(Паспорт!P29&gt;0,Паспорт!P29,G27)</f>
        <v>35.17</v>
      </c>
      <c r="H28" s="71"/>
      <c r="I28" s="28"/>
      <c r="J28" s="33"/>
    </row>
    <row r="29" spans="2:10" ht="15.75">
      <c r="B29" s="18">
        <v>15</v>
      </c>
      <c r="C29" s="82">
        <f>Лист1!AQ17</f>
        <v>1204185.51</v>
      </c>
      <c r="D29" s="82">
        <f>Лист1!AL17</f>
        <v>243.27</v>
      </c>
      <c r="E29" s="82">
        <f>Лист1!AF17</f>
        <v>3846.12</v>
      </c>
      <c r="F29" s="78">
        <f t="shared" si="0"/>
        <v>1208274.9000000001</v>
      </c>
      <c r="G29" s="76">
        <f>IF(Паспорт!P30&gt;0,Паспорт!P30,G28)</f>
        <v>35.11</v>
      </c>
      <c r="H29" s="71"/>
      <c r="I29" s="28"/>
      <c r="J29" s="33"/>
    </row>
    <row r="30" spans="2:10" ht="15.75">
      <c r="B30" s="20">
        <v>16</v>
      </c>
      <c r="C30" s="82">
        <f>Лист1!AQ18</f>
        <v>1179074.63</v>
      </c>
      <c r="D30" s="82">
        <f>Лист1!AL18</f>
        <v>240.94</v>
      </c>
      <c r="E30" s="82">
        <f>Лист1!AF18</f>
        <v>3831.48</v>
      </c>
      <c r="F30" s="78">
        <f t="shared" si="0"/>
        <v>1183147.0499999998</v>
      </c>
      <c r="G30" s="76">
        <f>IF(Паспорт!P31&gt;0,Паспорт!P31,G29)</f>
        <v>34.67</v>
      </c>
      <c r="H30" s="71"/>
      <c r="I30" s="28"/>
      <c r="J30" s="33"/>
    </row>
    <row r="31" spans="2:10" ht="15.75">
      <c r="B31" s="20">
        <v>17</v>
      </c>
      <c r="C31" s="82">
        <f>Лист1!AQ19</f>
        <v>1213642.72</v>
      </c>
      <c r="D31" s="82">
        <f>Лист1!AL19</f>
        <v>230.71</v>
      </c>
      <c r="E31" s="82">
        <f>Лист1!AF19</f>
        <v>3757.81</v>
      </c>
      <c r="F31" s="78">
        <f t="shared" si="0"/>
        <v>1217631.24</v>
      </c>
      <c r="G31" s="76">
        <f>IF(Паспорт!P32&gt;0,Паспорт!P32,G30)</f>
        <v>34.656</v>
      </c>
      <c r="H31" s="71"/>
      <c r="I31" s="28"/>
      <c r="J31" s="33"/>
    </row>
    <row r="32" spans="2:10" ht="15.75">
      <c r="B32" s="20">
        <v>18</v>
      </c>
      <c r="C32" s="82">
        <f>Лист1!AQ20</f>
        <v>1090920.44</v>
      </c>
      <c r="D32" s="82">
        <f>Лист1!AL20</f>
        <v>240.33</v>
      </c>
      <c r="E32" s="82">
        <f>Лист1!AF20</f>
        <v>3867.38</v>
      </c>
      <c r="F32" s="78">
        <f t="shared" si="0"/>
        <v>1095028.15</v>
      </c>
      <c r="G32" s="76">
        <f>IF(Паспорт!P33&gt;0,Паспорт!P33,G31)</f>
        <v>34.656</v>
      </c>
      <c r="H32" s="71"/>
      <c r="I32" s="28"/>
      <c r="J32" s="33"/>
    </row>
    <row r="33" spans="2:10" ht="15.75">
      <c r="B33" s="20">
        <v>19</v>
      </c>
      <c r="C33" s="82">
        <f>Лист1!AQ21</f>
        <v>1058915.03</v>
      </c>
      <c r="D33" s="82">
        <f>Лист1!AL21</f>
        <v>219.69</v>
      </c>
      <c r="E33" s="82">
        <f>Лист1!AF21</f>
        <v>3351.17</v>
      </c>
      <c r="F33" s="78">
        <f t="shared" si="0"/>
        <v>1062485.89</v>
      </c>
      <c r="G33" s="76">
        <f>IF(Паспорт!P34&gt;0,Паспорт!P34,G32)</f>
        <v>34.656</v>
      </c>
      <c r="H33" s="71"/>
      <c r="I33" s="28"/>
      <c r="J33" s="33"/>
    </row>
    <row r="34" spans="2:10" ht="15.75">
      <c r="B34" s="20">
        <v>20</v>
      </c>
      <c r="C34" s="82">
        <f>Лист1!AQ22</f>
        <v>1095399.0699999998</v>
      </c>
      <c r="D34" s="82">
        <f>Лист1!AL22</f>
        <v>237.74</v>
      </c>
      <c r="E34" s="82">
        <f>Лист1!AF22</f>
        <v>3533.58</v>
      </c>
      <c r="F34" s="78">
        <f t="shared" si="0"/>
        <v>1099170.39</v>
      </c>
      <c r="G34" s="76">
        <f>IF(Паспорт!P35&gt;0,Паспорт!P35,G33)</f>
        <v>34.656</v>
      </c>
      <c r="H34" s="71"/>
      <c r="I34" s="28"/>
      <c r="J34" s="33"/>
    </row>
    <row r="35" spans="2:10" ht="15.75">
      <c r="B35" s="20">
        <v>21</v>
      </c>
      <c r="C35" s="82">
        <f>Лист1!AQ23</f>
        <v>1119794.25</v>
      </c>
      <c r="D35" s="82">
        <f>Лист1!AL23</f>
        <v>228.17</v>
      </c>
      <c r="E35" s="82">
        <f>Лист1!AF23</f>
        <v>3396.74</v>
      </c>
      <c r="F35" s="78">
        <f t="shared" si="0"/>
        <v>1123419.16</v>
      </c>
      <c r="G35" s="76">
        <f>IF(Паспорт!P36&gt;0,Паспорт!P36,G34)</f>
        <v>34.656</v>
      </c>
      <c r="H35" s="71"/>
      <c r="I35" s="28"/>
      <c r="J35" s="33"/>
    </row>
    <row r="36" spans="2:10" ht="15.75">
      <c r="B36" s="20">
        <v>22</v>
      </c>
      <c r="C36" s="82">
        <f>Лист1!AQ24</f>
        <v>1162765.47</v>
      </c>
      <c r="D36" s="82">
        <f>Лист1!AL24</f>
        <v>202.76</v>
      </c>
      <c r="E36" s="82">
        <f>Лист1!AF24</f>
        <v>3417.48</v>
      </c>
      <c r="F36" s="78">
        <f t="shared" si="0"/>
        <v>1166385.71</v>
      </c>
      <c r="G36" s="76">
        <f>IF(Паспорт!P37&gt;0,Паспорт!P37,G35)</f>
        <v>34.746</v>
      </c>
      <c r="H36" s="71"/>
      <c r="I36" s="28"/>
      <c r="J36" s="33"/>
    </row>
    <row r="37" spans="2:10" ht="15.75">
      <c r="B37" s="20">
        <v>23</v>
      </c>
      <c r="C37" s="82">
        <f>Лист1!AQ25</f>
        <v>1160640.25</v>
      </c>
      <c r="D37" s="82">
        <f>Лист1!AL25</f>
        <v>207.06</v>
      </c>
      <c r="E37" s="82">
        <f>Лист1!AF25</f>
        <v>3464.24</v>
      </c>
      <c r="F37" s="78">
        <f t="shared" si="0"/>
        <v>1164311.55</v>
      </c>
      <c r="G37" s="76">
        <f>IF(Паспорт!P38&gt;0,Паспорт!P38,G36)</f>
        <v>34.746</v>
      </c>
      <c r="H37" s="71"/>
      <c r="I37" s="28"/>
      <c r="J37" s="33"/>
    </row>
    <row r="38" spans="2:10" ht="15.75">
      <c r="B38" s="20">
        <v>24</v>
      </c>
      <c r="C38" s="82">
        <f>Лист1!AQ26</f>
        <v>1118498.01</v>
      </c>
      <c r="D38" s="82">
        <f>Лист1!AL26</f>
        <v>222.19</v>
      </c>
      <c r="E38" s="82">
        <f>Лист1!AF26</f>
        <v>3653.45</v>
      </c>
      <c r="F38" s="78">
        <f t="shared" si="0"/>
        <v>1122373.65</v>
      </c>
      <c r="G38" s="76">
        <f>IF(Паспорт!P39&gt;0,Паспорт!P39,G37)</f>
        <v>34.746</v>
      </c>
      <c r="H38" s="71"/>
      <c r="I38" s="28"/>
      <c r="J38" s="33"/>
    </row>
    <row r="39" spans="2:10" ht="15.75">
      <c r="B39" s="20">
        <v>25</v>
      </c>
      <c r="C39" s="82">
        <f>Лист1!AQ27</f>
        <v>1065962.54</v>
      </c>
      <c r="D39" s="82">
        <f>Лист1!AL27</f>
        <v>217.16</v>
      </c>
      <c r="E39" s="82">
        <f>Лист1!AF27</f>
        <v>3697.74</v>
      </c>
      <c r="F39" s="78">
        <f t="shared" si="0"/>
        <v>1069877.44</v>
      </c>
      <c r="G39" s="76">
        <f>IF(Паспорт!P40&gt;0,Паспорт!P40,G38)</f>
        <v>34.746</v>
      </c>
      <c r="H39" s="71"/>
      <c r="I39" s="28"/>
      <c r="J39" s="33"/>
    </row>
    <row r="40" spans="2:10" ht="15.75">
      <c r="B40" s="20">
        <v>26</v>
      </c>
      <c r="C40" s="82">
        <f>Лист1!AQ28</f>
        <v>998624.75</v>
      </c>
      <c r="D40" s="82">
        <f>Лист1!AL28</f>
        <v>197.18</v>
      </c>
      <c r="E40" s="82">
        <f>Лист1!AF28</f>
        <v>3523.97</v>
      </c>
      <c r="F40" s="78">
        <f t="shared" si="0"/>
        <v>1002345.9</v>
      </c>
      <c r="G40" s="76">
        <f>IF(Паспорт!P41&gt;0,Паспорт!P41,G39)</f>
        <v>34.746</v>
      </c>
      <c r="H40" s="71"/>
      <c r="I40" s="28"/>
      <c r="J40" s="33"/>
    </row>
    <row r="41" spans="2:10" ht="15.75">
      <c r="B41" s="20">
        <v>27</v>
      </c>
      <c r="C41" s="82">
        <f>Лист1!AQ29</f>
        <v>975572.0999999999</v>
      </c>
      <c r="D41" s="82">
        <f>Лист1!AL29</f>
        <v>200.61</v>
      </c>
      <c r="E41" s="82">
        <f>Лист1!AF29</f>
        <v>3447.89</v>
      </c>
      <c r="F41" s="78">
        <f t="shared" si="0"/>
        <v>979220.5999999999</v>
      </c>
      <c r="G41" s="76">
        <f>IF(Паспорт!P42&gt;0,Паспорт!P42,G40)</f>
        <v>34.746</v>
      </c>
      <c r="H41" s="71"/>
      <c r="I41" s="28"/>
      <c r="J41" s="33"/>
    </row>
    <row r="42" spans="2:10" ht="12.75" customHeight="1">
      <c r="B42" s="20">
        <v>28</v>
      </c>
      <c r="C42" s="82">
        <f>Лист1!AQ30</f>
        <v>973062.03</v>
      </c>
      <c r="D42" s="82">
        <f>Лист1!AL30</f>
        <v>210.39</v>
      </c>
      <c r="E42" s="82">
        <f>Лист1!AF30</f>
        <v>3235.9</v>
      </c>
      <c r="F42" s="78">
        <f t="shared" si="0"/>
        <v>976508.3200000001</v>
      </c>
      <c r="G42" s="76">
        <f>IF(Паспорт!P43&gt;0,Паспорт!P43,G41)</f>
        <v>34.746</v>
      </c>
      <c r="H42" s="71"/>
      <c r="I42" s="28"/>
      <c r="J42" s="33"/>
    </row>
    <row r="43" spans="2:10" ht="15" customHeight="1">
      <c r="B43" s="20">
        <v>29</v>
      </c>
      <c r="C43" s="82">
        <f>Лист1!AQ31</f>
        <v>1025549.26</v>
      </c>
      <c r="D43" s="82">
        <f>Лист1!AL31</f>
        <v>212.25</v>
      </c>
      <c r="E43" s="82">
        <f>Лист1!AF31</f>
        <v>3280.97</v>
      </c>
      <c r="F43" s="78">
        <f>SUM(C43:E43)</f>
        <v>1029042.48</v>
      </c>
      <c r="G43" s="76">
        <f>IF(Паспорт!P44&gt;0,Паспорт!P44,G42)</f>
        <v>34.746</v>
      </c>
      <c r="H43" s="71"/>
      <c r="I43" s="28"/>
      <c r="J43" s="33"/>
    </row>
    <row r="44" spans="2:10" ht="13.5" customHeight="1">
      <c r="B44" s="20">
        <v>30</v>
      </c>
      <c r="C44" s="82">
        <f>Лист1!AQ32</f>
        <v>1093219.81</v>
      </c>
      <c r="D44" s="82">
        <f>Лист1!AL32</f>
        <v>210.88</v>
      </c>
      <c r="E44" s="82">
        <f>Лист1!AF32</f>
        <v>3256.32</v>
      </c>
      <c r="F44" s="78">
        <f>SUM(C44:E44)</f>
        <v>1096687.01</v>
      </c>
      <c r="G44" s="76">
        <f>IF(Паспорт!P45&gt;0,Паспорт!P45,G43)</f>
        <v>34.746</v>
      </c>
      <c r="H44" s="71"/>
      <c r="I44" s="28"/>
      <c r="J44" s="33"/>
    </row>
    <row r="45" spans="2:10" ht="12.75" customHeight="1">
      <c r="B45" s="20"/>
      <c r="C45" s="77"/>
      <c r="D45" s="77"/>
      <c r="E45" s="77"/>
      <c r="F45" s="78"/>
      <c r="G45" s="76"/>
      <c r="H45" s="71"/>
      <c r="I45" s="32"/>
      <c r="J45" s="33"/>
    </row>
    <row r="46" spans="2:11" ht="66" customHeight="1">
      <c r="B46" s="20" t="s">
        <v>45</v>
      </c>
      <c r="C46" s="79">
        <f>SUM(C15:C45)</f>
        <v>34327598.11000001</v>
      </c>
      <c r="D46" s="79">
        <f>SUM(D15:D45)</f>
        <v>7351.71</v>
      </c>
      <c r="E46" s="79">
        <f>SUM(E15:E45)</f>
        <v>111951.39000000001</v>
      </c>
      <c r="F46" s="80">
        <f>SUM(F15:F45)</f>
        <v>34446901.21</v>
      </c>
      <c r="G46" s="81">
        <f>SUMPRODUCT(G15:G45,F15:F45)/SUM(F15:F45)</f>
        <v>34.82060219066721</v>
      </c>
      <c r="H46" s="72"/>
      <c r="I46" s="31"/>
      <c r="J46" s="117"/>
      <c r="K46" s="117"/>
    </row>
    <row r="47" spans="2:10" ht="14.25" customHeight="1" hidden="1">
      <c r="B47" s="7">
        <v>31</v>
      </c>
      <c r="C47" s="12"/>
      <c r="D47" s="8"/>
      <c r="E47" s="8"/>
      <c r="F47" s="8"/>
      <c r="G47" s="8"/>
      <c r="H47" s="73"/>
      <c r="I47" s="29"/>
      <c r="J47"/>
    </row>
    <row r="48" spans="3:10" ht="12.75">
      <c r="C48" s="116"/>
      <c r="D48" s="116"/>
      <c r="E48" s="116"/>
      <c r="F48" s="116"/>
      <c r="G48" s="116"/>
      <c r="H48" s="30"/>
      <c r="I48" s="30"/>
      <c r="J48"/>
    </row>
    <row r="49" spans="1:10" ht="12.75">
      <c r="A49" s="64" t="s">
        <v>41</v>
      </c>
      <c r="B49" s="64"/>
      <c r="C49" s="64"/>
      <c r="D49" s="64"/>
      <c r="E49" s="64"/>
      <c r="F49" s="64" t="s">
        <v>48</v>
      </c>
      <c r="G49" s="65"/>
      <c r="H49" s="65"/>
      <c r="I49" s="60"/>
      <c r="J49" s="74"/>
    </row>
    <row r="50" spans="1:10" ht="12.75">
      <c r="A50" s="1"/>
      <c r="B50" s="1" t="s">
        <v>42</v>
      </c>
      <c r="C50" s="1"/>
      <c r="D50" s="1"/>
      <c r="E50" s="1"/>
      <c r="F50" s="66" t="s">
        <v>51</v>
      </c>
      <c r="G50" s="67"/>
      <c r="H50" s="67" t="s">
        <v>0</v>
      </c>
      <c r="I50" s="67" t="s">
        <v>17</v>
      </c>
      <c r="J50" s="75"/>
    </row>
    <row r="51" spans="1:10" ht="12.75">
      <c r="A51" s="1"/>
      <c r="B51" s="1"/>
      <c r="C51" s="1"/>
      <c r="D51" s="1"/>
      <c r="E51" s="1"/>
      <c r="F51" s="66"/>
      <c r="G51" s="67"/>
      <c r="H51" s="67"/>
      <c r="J51"/>
    </row>
    <row r="52" spans="1:10" ht="18" customHeight="1">
      <c r="A52" s="64" t="s">
        <v>40</v>
      </c>
      <c r="B52" s="64"/>
      <c r="C52" s="64"/>
      <c r="D52" s="64"/>
      <c r="E52" s="64"/>
      <c r="F52" s="64" t="s">
        <v>52</v>
      </c>
      <c r="G52" s="65"/>
      <c r="H52" s="65"/>
      <c r="I52" s="60"/>
      <c r="J52" s="74"/>
    </row>
    <row r="53" spans="1:10" ht="12.75">
      <c r="A53" s="1"/>
      <c r="B53" s="1" t="s">
        <v>43</v>
      </c>
      <c r="C53" s="1"/>
      <c r="D53" s="1"/>
      <c r="E53" s="1"/>
      <c r="F53" s="66" t="s">
        <v>51</v>
      </c>
      <c r="G53" s="67"/>
      <c r="H53" s="67" t="s">
        <v>0</v>
      </c>
      <c r="I53" s="68" t="s">
        <v>17</v>
      </c>
      <c r="J53" s="68"/>
    </row>
  </sheetData>
  <sheetProtection/>
  <mergeCells count="14">
    <mergeCell ref="C48:G48"/>
    <mergeCell ref="J46:K46"/>
    <mergeCell ref="E12:E14"/>
    <mergeCell ref="B11:B14"/>
    <mergeCell ref="C12:C14"/>
    <mergeCell ref="J15:K22"/>
    <mergeCell ref="F11:F14"/>
    <mergeCell ref="G11:G14"/>
    <mergeCell ref="D12:D14"/>
    <mergeCell ref="C11:E11"/>
    <mergeCell ref="A6:G6"/>
    <mergeCell ref="A7:G7"/>
    <mergeCell ref="A8:G8"/>
    <mergeCell ref="A9:G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F35" sqref="F35"/>
    </sheetView>
  </sheetViews>
  <sheetFormatPr defaultColWidth="9.00390625" defaultRowHeight="12.75"/>
  <cols>
    <col min="44" max="44" width="10.625" style="0" bestFit="1" customWidth="1"/>
  </cols>
  <sheetData>
    <row r="1" spans="1:37" ht="12.75">
      <c r="A1" t="s">
        <v>73</v>
      </c>
      <c r="G1" t="s">
        <v>74</v>
      </c>
      <c r="M1" t="s">
        <v>75</v>
      </c>
      <c r="S1" t="s">
        <v>76</v>
      </c>
      <c r="Y1" t="s">
        <v>77</v>
      </c>
      <c r="AE1" t="s">
        <v>78</v>
      </c>
      <c r="AK1" t="s">
        <v>79</v>
      </c>
    </row>
    <row r="2" spans="1:42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57</v>
      </c>
      <c r="Z2" t="s">
        <v>58</v>
      </c>
      <c r="AA2" t="s">
        <v>59</v>
      </c>
      <c r="AB2" t="s">
        <v>60</v>
      </c>
      <c r="AC2" t="s">
        <v>61</v>
      </c>
      <c r="AD2" t="s">
        <v>62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57</v>
      </c>
      <c r="AL2" t="s">
        <v>58</v>
      </c>
      <c r="AM2" t="s">
        <v>59</v>
      </c>
      <c r="AN2" t="s">
        <v>60</v>
      </c>
      <c r="AO2" t="s">
        <v>61</v>
      </c>
      <c r="AP2" t="s">
        <v>62</v>
      </c>
    </row>
    <row r="3" spans="1:44" ht="12.75">
      <c r="A3">
        <v>1</v>
      </c>
      <c r="B3">
        <v>0</v>
      </c>
      <c r="C3">
        <v>0</v>
      </c>
      <c r="D3">
        <v>1.06</v>
      </c>
      <c r="E3">
        <v>18.95</v>
      </c>
      <c r="F3" t="s">
        <v>63</v>
      </c>
      <c r="G3">
        <v>1</v>
      </c>
      <c r="H3">
        <v>520866.75</v>
      </c>
      <c r="I3">
        <v>567.363</v>
      </c>
      <c r="J3">
        <v>41.61</v>
      </c>
      <c r="K3">
        <v>15.19</v>
      </c>
      <c r="L3" t="s">
        <v>63</v>
      </c>
      <c r="M3">
        <v>1</v>
      </c>
      <c r="N3">
        <v>602284.94</v>
      </c>
      <c r="O3">
        <v>358.406</v>
      </c>
      <c r="P3">
        <v>41.6</v>
      </c>
      <c r="Q3">
        <v>15.55</v>
      </c>
      <c r="R3" t="s">
        <v>65</v>
      </c>
      <c r="S3">
        <v>1</v>
      </c>
      <c r="T3">
        <v>9879.29</v>
      </c>
      <c r="U3">
        <v>7.14</v>
      </c>
      <c r="V3">
        <v>6.58</v>
      </c>
      <c r="W3">
        <v>18.78</v>
      </c>
      <c r="X3" t="s">
        <v>65</v>
      </c>
      <c r="Y3">
        <v>1</v>
      </c>
      <c r="Z3">
        <v>8.91</v>
      </c>
      <c r="AA3">
        <v>0.003</v>
      </c>
      <c r="AB3">
        <v>3.11</v>
      </c>
      <c r="AC3">
        <v>19.16</v>
      </c>
      <c r="AD3" t="s">
        <v>63</v>
      </c>
      <c r="AE3">
        <v>1</v>
      </c>
      <c r="AF3">
        <v>3926.73</v>
      </c>
      <c r="AG3">
        <v>622.462</v>
      </c>
      <c r="AH3">
        <v>2.74</v>
      </c>
      <c r="AI3">
        <v>15.29</v>
      </c>
      <c r="AJ3" t="s">
        <v>63</v>
      </c>
      <c r="AK3">
        <v>1</v>
      </c>
      <c r="AL3">
        <v>254.18</v>
      </c>
      <c r="AM3">
        <v>14.181</v>
      </c>
      <c r="AN3">
        <v>2.43</v>
      </c>
      <c r="AO3">
        <v>18.01</v>
      </c>
      <c r="AP3" t="s">
        <v>65</v>
      </c>
      <c r="AQ3" s="83">
        <f>B3+H3+N3+T3+Z3</f>
        <v>1133039.89</v>
      </c>
      <c r="AR3" s="33"/>
    </row>
    <row r="4" spans="1:44" ht="12.75">
      <c r="A4">
        <v>2</v>
      </c>
      <c r="B4">
        <v>0</v>
      </c>
      <c r="C4">
        <v>0</v>
      </c>
      <c r="D4">
        <v>1.06</v>
      </c>
      <c r="E4">
        <v>19.55</v>
      </c>
      <c r="F4" t="s">
        <v>63</v>
      </c>
      <c r="G4">
        <v>2</v>
      </c>
      <c r="H4">
        <v>156463.09</v>
      </c>
      <c r="I4">
        <v>199.795</v>
      </c>
      <c r="J4">
        <v>41.52</v>
      </c>
      <c r="K4">
        <v>19.5</v>
      </c>
      <c r="L4" t="s">
        <v>65</v>
      </c>
      <c r="M4">
        <v>2</v>
      </c>
      <c r="N4">
        <v>125405.43</v>
      </c>
      <c r="O4">
        <v>69.851</v>
      </c>
      <c r="P4">
        <v>41.51</v>
      </c>
      <c r="Q4">
        <v>20.76</v>
      </c>
      <c r="R4" t="s">
        <v>65</v>
      </c>
      <c r="S4">
        <v>2</v>
      </c>
      <c r="T4">
        <v>444230.97</v>
      </c>
      <c r="U4">
        <v>305.536</v>
      </c>
      <c r="V4">
        <v>6.6</v>
      </c>
      <c r="W4">
        <v>5.56</v>
      </c>
      <c r="X4" t="s">
        <v>65</v>
      </c>
      <c r="Y4">
        <v>2</v>
      </c>
      <c r="Z4">
        <v>421189.13</v>
      </c>
      <c r="AA4">
        <v>361.138</v>
      </c>
      <c r="AB4">
        <v>5.7</v>
      </c>
      <c r="AC4">
        <v>4.89</v>
      </c>
      <c r="AD4" t="s">
        <v>63</v>
      </c>
      <c r="AE4">
        <v>2</v>
      </c>
      <c r="AF4">
        <v>3903.69</v>
      </c>
      <c r="AG4">
        <v>647.556</v>
      </c>
      <c r="AH4">
        <v>2.76</v>
      </c>
      <c r="AI4">
        <v>15.21</v>
      </c>
      <c r="AJ4" t="s">
        <v>63</v>
      </c>
      <c r="AK4">
        <v>2</v>
      </c>
      <c r="AL4">
        <v>258.87</v>
      </c>
      <c r="AM4">
        <v>14.673</v>
      </c>
      <c r="AN4">
        <v>2.41</v>
      </c>
      <c r="AO4">
        <v>19.91</v>
      </c>
      <c r="AP4" t="s">
        <v>65</v>
      </c>
      <c r="AQ4" s="83">
        <f aca="true" t="shared" si="0" ref="AQ4:AQ32">B4+H4+N4+T4+Z4</f>
        <v>1147288.62</v>
      </c>
      <c r="AR4" s="33"/>
    </row>
    <row r="5" spans="1:44" ht="12.75">
      <c r="A5">
        <v>3</v>
      </c>
      <c r="B5">
        <v>0</v>
      </c>
      <c r="C5">
        <v>0</v>
      </c>
      <c r="D5">
        <v>1.05</v>
      </c>
      <c r="E5">
        <v>22.39</v>
      </c>
      <c r="G5">
        <v>3</v>
      </c>
      <c r="H5">
        <v>0</v>
      </c>
      <c r="I5">
        <v>0</v>
      </c>
      <c r="J5">
        <v>41.6</v>
      </c>
      <c r="K5">
        <v>23.25</v>
      </c>
      <c r="M5">
        <v>3</v>
      </c>
      <c r="N5">
        <v>0</v>
      </c>
      <c r="O5">
        <v>0</v>
      </c>
      <c r="P5">
        <v>41.58</v>
      </c>
      <c r="Q5">
        <v>24.41</v>
      </c>
      <c r="S5">
        <v>3</v>
      </c>
      <c r="T5">
        <v>649168.81</v>
      </c>
      <c r="U5">
        <v>517.074</v>
      </c>
      <c r="V5">
        <v>6.59</v>
      </c>
      <c r="W5">
        <v>1.49</v>
      </c>
      <c r="Y5">
        <v>3</v>
      </c>
      <c r="Z5">
        <v>547102.63</v>
      </c>
      <c r="AA5">
        <v>469.615</v>
      </c>
      <c r="AB5">
        <v>6.56</v>
      </c>
      <c r="AC5">
        <v>1.08</v>
      </c>
      <c r="AD5" t="s">
        <v>63</v>
      </c>
      <c r="AE5">
        <v>3</v>
      </c>
      <c r="AF5">
        <v>3769.06</v>
      </c>
      <c r="AG5">
        <v>584.513</v>
      </c>
      <c r="AH5">
        <v>2.73</v>
      </c>
      <c r="AI5">
        <v>17.23</v>
      </c>
      <c r="AJ5" t="s">
        <v>63</v>
      </c>
      <c r="AK5">
        <v>3</v>
      </c>
      <c r="AL5">
        <v>253.71</v>
      </c>
      <c r="AM5">
        <v>14.575</v>
      </c>
      <c r="AN5">
        <v>2.4</v>
      </c>
      <c r="AO5">
        <v>22.17</v>
      </c>
      <c r="AP5" t="s">
        <v>65</v>
      </c>
      <c r="AQ5" s="83">
        <f t="shared" si="0"/>
        <v>1196271.44</v>
      </c>
      <c r="AR5" s="33"/>
    </row>
    <row r="6" spans="1:44" ht="12.75">
      <c r="A6">
        <v>4</v>
      </c>
      <c r="B6">
        <v>0</v>
      </c>
      <c r="C6">
        <v>0</v>
      </c>
      <c r="D6">
        <v>1.05</v>
      </c>
      <c r="E6">
        <v>20.96</v>
      </c>
      <c r="G6">
        <v>4</v>
      </c>
      <c r="H6">
        <v>0</v>
      </c>
      <c r="I6">
        <v>0</v>
      </c>
      <c r="J6">
        <v>42.37</v>
      </c>
      <c r="K6">
        <v>21.84</v>
      </c>
      <c r="M6">
        <v>4</v>
      </c>
      <c r="N6">
        <v>0</v>
      </c>
      <c r="O6">
        <v>0</v>
      </c>
      <c r="P6">
        <v>42.36</v>
      </c>
      <c r="Q6">
        <v>22.78</v>
      </c>
      <c r="S6">
        <v>4</v>
      </c>
      <c r="T6">
        <v>665625.69</v>
      </c>
      <c r="U6">
        <v>549.206</v>
      </c>
      <c r="V6">
        <v>6.59</v>
      </c>
      <c r="W6">
        <v>3.21</v>
      </c>
      <c r="Y6">
        <v>4</v>
      </c>
      <c r="Z6">
        <v>495123.63</v>
      </c>
      <c r="AA6">
        <v>378.941</v>
      </c>
      <c r="AB6">
        <v>6.57</v>
      </c>
      <c r="AC6">
        <v>3.1</v>
      </c>
      <c r="AE6">
        <v>4</v>
      </c>
      <c r="AF6">
        <v>4056.22</v>
      </c>
      <c r="AG6">
        <v>701.019</v>
      </c>
      <c r="AH6">
        <v>2.83</v>
      </c>
      <c r="AI6">
        <v>16.49</v>
      </c>
      <c r="AK6">
        <v>4</v>
      </c>
      <c r="AL6">
        <v>278.33</v>
      </c>
      <c r="AM6">
        <v>18.059</v>
      </c>
      <c r="AN6">
        <v>2.42</v>
      </c>
      <c r="AO6">
        <v>22.07</v>
      </c>
      <c r="AP6" t="s">
        <v>66</v>
      </c>
      <c r="AQ6" s="83">
        <f t="shared" si="0"/>
        <v>1160749.3199999998</v>
      </c>
      <c r="AR6" s="33"/>
    </row>
    <row r="7" spans="1:44" ht="12.75">
      <c r="A7">
        <v>5</v>
      </c>
      <c r="B7">
        <v>0</v>
      </c>
      <c r="C7">
        <v>0</v>
      </c>
      <c r="D7">
        <v>1.05</v>
      </c>
      <c r="E7">
        <v>26.69</v>
      </c>
      <c r="G7">
        <v>5</v>
      </c>
      <c r="H7">
        <v>0</v>
      </c>
      <c r="I7">
        <v>0</v>
      </c>
      <c r="J7">
        <v>43.07</v>
      </c>
      <c r="K7">
        <v>26.31</v>
      </c>
      <c r="M7">
        <v>5</v>
      </c>
      <c r="N7">
        <v>0</v>
      </c>
      <c r="O7">
        <v>0</v>
      </c>
      <c r="P7">
        <v>43.05</v>
      </c>
      <c r="Q7">
        <v>26.9</v>
      </c>
      <c r="S7">
        <v>5</v>
      </c>
      <c r="T7">
        <v>587583</v>
      </c>
      <c r="U7">
        <v>420.977</v>
      </c>
      <c r="V7">
        <v>6.59</v>
      </c>
      <c r="W7">
        <v>1.37</v>
      </c>
      <c r="Y7">
        <v>5</v>
      </c>
      <c r="Z7">
        <v>525226</v>
      </c>
      <c r="AA7">
        <v>416.802</v>
      </c>
      <c r="AB7">
        <v>6.56</v>
      </c>
      <c r="AC7">
        <v>0.78</v>
      </c>
      <c r="AE7">
        <v>5</v>
      </c>
      <c r="AF7">
        <v>3763.14</v>
      </c>
      <c r="AG7">
        <v>592.226</v>
      </c>
      <c r="AH7">
        <v>2.86</v>
      </c>
      <c r="AI7">
        <v>19.72</v>
      </c>
      <c r="AK7">
        <v>5</v>
      </c>
      <c r="AL7">
        <v>243.28</v>
      </c>
      <c r="AM7">
        <v>13.076</v>
      </c>
      <c r="AN7">
        <v>2.38</v>
      </c>
      <c r="AO7">
        <v>23.29</v>
      </c>
      <c r="AP7" t="s">
        <v>66</v>
      </c>
      <c r="AQ7" s="83">
        <f t="shared" si="0"/>
        <v>1112809</v>
      </c>
      <c r="AR7" s="33"/>
    </row>
    <row r="8" spans="1:44" ht="12.75">
      <c r="A8">
        <v>6</v>
      </c>
      <c r="B8">
        <v>0</v>
      </c>
      <c r="C8">
        <v>0</v>
      </c>
      <c r="D8">
        <v>1.05</v>
      </c>
      <c r="E8">
        <v>17.92</v>
      </c>
      <c r="F8" t="s">
        <v>63</v>
      </c>
      <c r="G8">
        <v>6</v>
      </c>
      <c r="H8">
        <v>0</v>
      </c>
      <c r="I8">
        <v>0</v>
      </c>
      <c r="J8">
        <v>43.16</v>
      </c>
      <c r="K8">
        <v>18.63</v>
      </c>
      <c r="L8" t="s">
        <v>63</v>
      </c>
      <c r="M8">
        <v>6</v>
      </c>
      <c r="N8">
        <v>0</v>
      </c>
      <c r="O8">
        <v>0</v>
      </c>
      <c r="P8">
        <v>43.15</v>
      </c>
      <c r="Q8">
        <v>19.36</v>
      </c>
      <c r="R8" t="s">
        <v>63</v>
      </c>
      <c r="S8">
        <v>6</v>
      </c>
      <c r="T8">
        <v>606039.44</v>
      </c>
      <c r="U8">
        <v>448.771</v>
      </c>
      <c r="V8">
        <v>6.59</v>
      </c>
      <c r="W8">
        <v>1.66</v>
      </c>
      <c r="X8" t="s">
        <v>63</v>
      </c>
      <c r="Y8">
        <v>6</v>
      </c>
      <c r="Z8">
        <v>561645.38</v>
      </c>
      <c r="AA8">
        <v>481.921</v>
      </c>
      <c r="AB8">
        <v>6.56</v>
      </c>
      <c r="AC8">
        <v>1.12</v>
      </c>
      <c r="AD8" t="s">
        <v>63</v>
      </c>
      <c r="AE8">
        <v>6</v>
      </c>
      <c r="AF8">
        <v>3605.32</v>
      </c>
      <c r="AG8">
        <v>527.316</v>
      </c>
      <c r="AH8">
        <v>2.77</v>
      </c>
      <c r="AI8">
        <v>13.66</v>
      </c>
      <c r="AJ8" t="s">
        <v>63</v>
      </c>
      <c r="AK8">
        <v>6</v>
      </c>
      <c r="AL8">
        <v>262.65</v>
      </c>
      <c r="AM8">
        <v>14.609</v>
      </c>
      <c r="AN8">
        <v>2.42</v>
      </c>
      <c r="AO8">
        <v>16.31</v>
      </c>
      <c r="AP8" t="s">
        <v>65</v>
      </c>
      <c r="AQ8" s="83">
        <f t="shared" si="0"/>
        <v>1167684.8199999998</v>
      </c>
      <c r="AR8" s="33"/>
    </row>
    <row r="9" spans="1:44" ht="12.75">
      <c r="A9">
        <v>7</v>
      </c>
      <c r="B9">
        <v>0</v>
      </c>
      <c r="C9">
        <v>0</v>
      </c>
      <c r="D9">
        <v>1.06</v>
      </c>
      <c r="E9">
        <v>20.01</v>
      </c>
      <c r="F9" t="s">
        <v>63</v>
      </c>
      <c r="G9">
        <v>7</v>
      </c>
      <c r="H9">
        <v>0</v>
      </c>
      <c r="I9">
        <v>0</v>
      </c>
      <c r="J9">
        <v>42.48</v>
      </c>
      <c r="K9">
        <v>20.88</v>
      </c>
      <c r="L9" t="s">
        <v>63</v>
      </c>
      <c r="M9">
        <v>7</v>
      </c>
      <c r="N9">
        <v>0</v>
      </c>
      <c r="O9">
        <v>0</v>
      </c>
      <c r="P9">
        <v>42.47</v>
      </c>
      <c r="Q9">
        <v>21.91</v>
      </c>
      <c r="R9" t="s">
        <v>63</v>
      </c>
      <c r="S9">
        <v>7</v>
      </c>
      <c r="T9">
        <v>639904.44</v>
      </c>
      <c r="U9">
        <v>499.427</v>
      </c>
      <c r="V9">
        <v>6.6</v>
      </c>
      <c r="W9">
        <v>-1.47</v>
      </c>
      <c r="X9" t="s">
        <v>63</v>
      </c>
      <c r="Y9">
        <v>7</v>
      </c>
      <c r="Z9">
        <v>549660.06</v>
      </c>
      <c r="AA9">
        <v>461.14</v>
      </c>
      <c r="AB9">
        <v>6.57</v>
      </c>
      <c r="AC9">
        <v>-2.06</v>
      </c>
      <c r="AD9" t="s">
        <v>63</v>
      </c>
      <c r="AE9">
        <v>7</v>
      </c>
      <c r="AF9">
        <v>4050.03</v>
      </c>
      <c r="AG9">
        <v>661.119</v>
      </c>
      <c r="AH9">
        <v>2.76</v>
      </c>
      <c r="AI9">
        <v>11.96</v>
      </c>
      <c r="AJ9" t="s">
        <v>63</v>
      </c>
      <c r="AK9">
        <v>7</v>
      </c>
      <c r="AL9">
        <v>267.67</v>
      </c>
      <c r="AM9">
        <v>15.628</v>
      </c>
      <c r="AN9">
        <v>2.45</v>
      </c>
      <c r="AO9">
        <v>15.04</v>
      </c>
      <c r="AP9" t="s">
        <v>65</v>
      </c>
      <c r="AQ9" s="83">
        <f t="shared" si="0"/>
        <v>1189564.5</v>
      </c>
      <c r="AR9" s="33"/>
    </row>
    <row r="10" spans="1:44" ht="12.75">
      <c r="A10">
        <v>8</v>
      </c>
      <c r="B10">
        <v>0</v>
      </c>
      <c r="C10">
        <v>0</v>
      </c>
      <c r="D10">
        <v>1.06</v>
      </c>
      <c r="E10">
        <v>18.34</v>
      </c>
      <c r="F10" t="s">
        <v>63</v>
      </c>
      <c r="G10">
        <v>8</v>
      </c>
      <c r="H10">
        <v>0</v>
      </c>
      <c r="I10">
        <v>0</v>
      </c>
      <c r="J10">
        <v>42.49</v>
      </c>
      <c r="K10">
        <v>19.34</v>
      </c>
      <c r="L10" t="s">
        <v>63</v>
      </c>
      <c r="M10">
        <v>8</v>
      </c>
      <c r="N10">
        <v>0</v>
      </c>
      <c r="O10">
        <v>0</v>
      </c>
      <c r="P10">
        <v>42.48</v>
      </c>
      <c r="Q10">
        <v>20.22</v>
      </c>
      <c r="R10" t="s">
        <v>63</v>
      </c>
      <c r="S10">
        <v>8</v>
      </c>
      <c r="T10">
        <v>631700.31</v>
      </c>
      <c r="U10">
        <v>490.016</v>
      </c>
      <c r="V10">
        <v>6.6</v>
      </c>
      <c r="W10">
        <v>-1.2</v>
      </c>
      <c r="X10" t="s">
        <v>63</v>
      </c>
      <c r="Y10">
        <v>8</v>
      </c>
      <c r="Z10">
        <v>571241.44</v>
      </c>
      <c r="AA10">
        <v>499.05</v>
      </c>
      <c r="AB10">
        <v>6.57</v>
      </c>
      <c r="AC10">
        <v>-1.76</v>
      </c>
      <c r="AD10" t="s">
        <v>63</v>
      </c>
      <c r="AE10">
        <v>8</v>
      </c>
      <c r="AF10">
        <v>4278.5</v>
      </c>
      <c r="AG10">
        <v>738.676</v>
      </c>
      <c r="AH10">
        <v>2.75</v>
      </c>
      <c r="AI10">
        <v>10.3</v>
      </c>
      <c r="AJ10" t="s">
        <v>63</v>
      </c>
      <c r="AK10">
        <v>8</v>
      </c>
      <c r="AL10">
        <v>342.33</v>
      </c>
      <c r="AM10">
        <v>19.938</v>
      </c>
      <c r="AN10">
        <v>2.4</v>
      </c>
      <c r="AO10">
        <v>14.92</v>
      </c>
      <c r="AP10" t="s">
        <v>65</v>
      </c>
      <c r="AQ10" s="83">
        <f t="shared" si="0"/>
        <v>1202941.75</v>
      </c>
      <c r="AR10" s="33"/>
    </row>
    <row r="11" spans="1:44" ht="12.75">
      <c r="A11">
        <v>9</v>
      </c>
      <c r="B11">
        <v>0</v>
      </c>
      <c r="C11">
        <v>0</v>
      </c>
      <c r="D11">
        <v>1.06</v>
      </c>
      <c r="E11">
        <v>21.59</v>
      </c>
      <c r="F11" t="s">
        <v>63</v>
      </c>
      <c r="G11">
        <v>9</v>
      </c>
      <c r="H11">
        <v>0</v>
      </c>
      <c r="I11">
        <v>0</v>
      </c>
      <c r="J11">
        <v>43.2</v>
      </c>
      <c r="K11">
        <v>21.86</v>
      </c>
      <c r="L11" t="s">
        <v>63</v>
      </c>
      <c r="M11">
        <v>9</v>
      </c>
      <c r="N11">
        <v>0</v>
      </c>
      <c r="O11">
        <v>0</v>
      </c>
      <c r="P11">
        <v>43.2</v>
      </c>
      <c r="Q11">
        <v>22.65</v>
      </c>
      <c r="R11" t="s">
        <v>63</v>
      </c>
      <c r="S11">
        <v>9</v>
      </c>
      <c r="T11">
        <v>647084.38</v>
      </c>
      <c r="U11">
        <v>521.035</v>
      </c>
      <c r="V11">
        <v>6.6</v>
      </c>
      <c r="W11">
        <v>1.09</v>
      </c>
      <c r="X11" t="s">
        <v>63</v>
      </c>
      <c r="Y11">
        <v>9</v>
      </c>
      <c r="Z11">
        <v>574942.25</v>
      </c>
      <c r="AA11">
        <v>512.636</v>
      </c>
      <c r="AB11">
        <v>6.56</v>
      </c>
      <c r="AC11">
        <v>0.78</v>
      </c>
      <c r="AD11" t="s">
        <v>63</v>
      </c>
      <c r="AE11">
        <v>9</v>
      </c>
      <c r="AF11">
        <v>4035.36</v>
      </c>
      <c r="AG11">
        <v>683.257</v>
      </c>
      <c r="AH11">
        <v>2.78</v>
      </c>
      <c r="AI11">
        <v>13.97</v>
      </c>
      <c r="AJ11" t="s">
        <v>63</v>
      </c>
      <c r="AK11">
        <v>9</v>
      </c>
      <c r="AL11">
        <v>314.34</v>
      </c>
      <c r="AM11">
        <v>34.76</v>
      </c>
      <c r="AN11">
        <v>2.23</v>
      </c>
      <c r="AO11">
        <v>18.61</v>
      </c>
      <c r="AP11" t="s">
        <v>65</v>
      </c>
      <c r="AQ11" s="83">
        <f t="shared" si="0"/>
        <v>1222026.63</v>
      </c>
      <c r="AR11" s="33"/>
    </row>
    <row r="12" spans="1:44" ht="12.75">
      <c r="A12">
        <v>10</v>
      </c>
      <c r="B12">
        <v>0</v>
      </c>
      <c r="C12">
        <v>0</v>
      </c>
      <c r="D12">
        <v>1.06</v>
      </c>
      <c r="E12">
        <v>23.42</v>
      </c>
      <c r="F12" t="s">
        <v>63</v>
      </c>
      <c r="G12">
        <v>10</v>
      </c>
      <c r="H12">
        <v>0</v>
      </c>
      <c r="I12">
        <v>0</v>
      </c>
      <c r="J12">
        <v>43.62</v>
      </c>
      <c r="K12">
        <v>23.53</v>
      </c>
      <c r="L12" t="s">
        <v>63</v>
      </c>
      <c r="M12">
        <v>10</v>
      </c>
      <c r="N12">
        <v>0</v>
      </c>
      <c r="O12">
        <v>0</v>
      </c>
      <c r="P12">
        <v>43.61</v>
      </c>
      <c r="Q12">
        <v>24.42</v>
      </c>
      <c r="R12" t="s">
        <v>63</v>
      </c>
      <c r="S12">
        <v>10</v>
      </c>
      <c r="T12">
        <v>672655.38</v>
      </c>
      <c r="U12">
        <v>554.193</v>
      </c>
      <c r="V12">
        <v>6.6</v>
      </c>
      <c r="W12">
        <v>-1.19</v>
      </c>
      <c r="X12" t="s">
        <v>63</v>
      </c>
      <c r="Y12">
        <v>10</v>
      </c>
      <c r="Z12">
        <v>539881.38</v>
      </c>
      <c r="AA12">
        <v>449.586</v>
      </c>
      <c r="AB12">
        <v>6.57</v>
      </c>
      <c r="AC12">
        <v>-1.77</v>
      </c>
      <c r="AD12" t="s">
        <v>63</v>
      </c>
      <c r="AE12">
        <v>10</v>
      </c>
      <c r="AF12">
        <v>3791.03</v>
      </c>
      <c r="AG12">
        <v>689.551</v>
      </c>
      <c r="AH12">
        <v>2.61</v>
      </c>
      <c r="AI12">
        <v>16.1</v>
      </c>
      <c r="AJ12" t="s">
        <v>65</v>
      </c>
      <c r="AK12">
        <v>10</v>
      </c>
      <c r="AL12">
        <v>302.48</v>
      </c>
      <c r="AM12">
        <v>18.168</v>
      </c>
      <c r="AN12">
        <v>2.37</v>
      </c>
      <c r="AO12">
        <v>20.38</v>
      </c>
      <c r="AP12" t="s">
        <v>65</v>
      </c>
      <c r="AQ12" s="83">
        <f t="shared" si="0"/>
        <v>1212536.76</v>
      </c>
      <c r="AR12" s="33"/>
    </row>
    <row r="13" spans="1:44" ht="12.75">
      <c r="A13">
        <v>11</v>
      </c>
      <c r="B13">
        <v>0</v>
      </c>
      <c r="C13">
        <v>0</v>
      </c>
      <c r="D13">
        <v>1.06</v>
      </c>
      <c r="E13">
        <v>24.81</v>
      </c>
      <c r="G13">
        <v>11</v>
      </c>
      <c r="H13">
        <v>0</v>
      </c>
      <c r="I13">
        <v>0</v>
      </c>
      <c r="J13">
        <v>42.97</v>
      </c>
      <c r="K13">
        <v>24.22</v>
      </c>
      <c r="M13">
        <v>11</v>
      </c>
      <c r="N13">
        <v>0</v>
      </c>
      <c r="O13">
        <v>0</v>
      </c>
      <c r="P13">
        <v>42.96</v>
      </c>
      <c r="Q13">
        <v>24.86</v>
      </c>
      <c r="S13">
        <v>11</v>
      </c>
      <c r="T13">
        <v>716395.19</v>
      </c>
      <c r="U13">
        <v>636.609</v>
      </c>
      <c r="V13">
        <v>6.59</v>
      </c>
      <c r="W13">
        <v>-1</v>
      </c>
      <c r="Y13">
        <v>11</v>
      </c>
      <c r="Z13">
        <v>492306.59</v>
      </c>
      <c r="AA13">
        <v>373.36</v>
      </c>
      <c r="AB13">
        <v>6.57</v>
      </c>
      <c r="AC13">
        <v>-1.21</v>
      </c>
      <c r="AE13">
        <v>11</v>
      </c>
      <c r="AF13">
        <v>4155.71</v>
      </c>
      <c r="AG13">
        <v>740.763</v>
      </c>
      <c r="AH13">
        <v>2.71</v>
      </c>
      <c r="AI13">
        <v>17.69</v>
      </c>
      <c r="AK13">
        <v>11</v>
      </c>
      <c r="AL13">
        <v>267.31</v>
      </c>
      <c r="AM13">
        <v>14.779</v>
      </c>
      <c r="AN13">
        <v>2.4</v>
      </c>
      <c r="AO13">
        <v>20.91</v>
      </c>
      <c r="AP13" t="s">
        <v>66</v>
      </c>
      <c r="AQ13" s="83">
        <f t="shared" si="0"/>
        <v>1208701.78</v>
      </c>
      <c r="AR13" s="33"/>
    </row>
    <row r="14" spans="1:44" ht="12.75">
      <c r="A14">
        <v>12</v>
      </c>
      <c r="B14">
        <v>0</v>
      </c>
      <c r="C14">
        <v>0</v>
      </c>
      <c r="D14">
        <v>1.06</v>
      </c>
      <c r="E14">
        <v>19.71</v>
      </c>
      <c r="G14">
        <v>12</v>
      </c>
      <c r="H14">
        <v>0</v>
      </c>
      <c r="I14">
        <v>0</v>
      </c>
      <c r="J14">
        <v>41.9</v>
      </c>
      <c r="K14">
        <v>19.8</v>
      </c>
      <c r="M14">
        <v>12</v>
      </c>
      <c r="N14">
        <v>0</v>
      </c>
      <c r="O14">
        <v>0</v>
      </c>
      <c r="P14">
        <v>41.89</v>
      </c>
      <c r="Q14">
        <v>20.32</v>
      </c>
      <c r="S14">
        <v>12</v>
      </c>
      <c r="T14">
        <v>684084.63</v>
      </c>
      <c r="U14">
        <v>576.824</v>
      </c>
      <c r="V14">
        <v>6.59</v>
      </c>
      <c r="W14">
        <v>-1</v>
      </c>
      <c r="Y14">
        <v>12</v>
      </c>
      <c r="Z14">
        <v>511565.78</v>
      </c>
      <c r="AA14">
        <v>397.264</v>
      </c>
      <c r="AB14">
        <v>6.57</v>
      </c>
      <c r="AC14">
        <v>-1.32</v>
      </c>
      <c r="AE14">
        <v>12</v>
      </c>
      <c r="AF14">
        <v>4294.88</v>
      </c>
      <c r="AG14">
        <v>776.039</v>
      </c>
      <c r="AH14">
        <v>2.71</v>
      </c>
      <c r="AI14">
        <v>15.12</v>
      </c>
      <c r="AK14">
        <v>12</v>
      </c>
      <c r="AL14">
        <v>298.72</v>
      </c>
      <c r="AM14">
        <v>17.631</v>
      </c>
      <c r="AN14">
        <v>2.42</v>
      </c>
      <c r="AO14">
        <v>17.47</v>
      </c>
      <c r="AP14" t="s">
        <v>66</v>
      </c>
      <c r="AQ14" s="83">
        <f t="shared" si="0"/>
        <v>1195650.4100000001</v>
      </c>
      <c r="AR14" s="33"/>
    </row>
    <row r="15" spans="1:44" ht="12.75">
      <c r="A15">
        <v>13</v>
      </c>
      <c r="B15">
        <v>0</v>
      </c>
      <c r="C15">
        <v>0</v>
      </c>
      <c r="D15">
        <v>1.05</v>
      </c>
      <c r="E15">
        <v>23.31</v>
      </c>
      <c r="F15" t="s">
        <v>63</v>
      </c>
      <c r="G15">
        <v>13</v>
      </c>
      <c r="H15">
        <v>0</v>
      </c>
      <c r="I15">
        <v>0</v>
      </c>
      <c r="J15">
        <v>41.32</v>
      </c>
      <c r="K15">
        <v>23.1</v>
      </c>
      <c r="L15" t="s">
        <v>63</v>
      </c>
      <c r="M15">
        <v>13</v>
      </c>
      <c r="N15">
        <v>0</v>
      </c>
      <c r="O15">
        <v>0</v>
      </c>
      <c r="P15">
        <v>41.31</v>
      </c>
      <c r="Q15">
        <v>23.8</v>
      </c>
      <c r="R15" t="s">
        <v>63</v>
      </c>
      <c r="S15">
        <v>13</v>
      </c>
      <c r="T15">
        <v>795980.94</v>
      </c>
      <c r="U15">
        <v>794.759</v>
      </c>
      <c r="V15">
        <v>6.58</v>
      </c>
      <c r="W15">
        <v>0.36</v>
      </c>
      <c r="X15" t="s">
        <v>63</v>
      </c>
      <c r="Y15">
        <v>13</v>
      </c>
      <c r="Z15">
        <v>544581.13</v>
      </c>
      <c r="AA15">
        <v>458.971</v>
      </c>
      <c r="AB15">
        <v>6.56</v>
      </c>
      <c r="AC15">
        <v>0.05</v>
      </c>
      <c r="AD15" t="s">
        <v>63</v>
      </c>
      <c r="AE15">
        <v>13</v>
      </c>
      <c r="AF15">
        <v>3996.48</v>
      </c>
      <c r="AG15">
        <v>678.747</v>
      </c>
      <c r="AH15">
        <v>2.74</v>
      </c>
      <c r="AI15">
        <v>17.96</v>
      </c>
      <c r="AJ15" t="s">
        <v>63</v>
      </c>
      <c r="AK15">
        <v>13</v>
      </c>
      <c r="AL15">
        <v>256.23</v>
      </c>
      <c r="AM15">
        <v>13.361</v>
      </c>
      <c r="AN15">
        <v>2.42</v>
      </c>
      <c r="AO15">
        <v>20.98</v>
      </c>
      <c r="AP15" t="s">
        <v>65</v>
      </c>
      <c r="AQ15" s="83">
        <f t="shared" si="0"/>
        <v>1340562.0699999998</v>
      </c>
      <c r="AR15" s="33"/>
    </row>
    <row r="16" spans="1:44" ht="12.75">
      <c r="A16">
        <v>14</v>
      </c>
      <c r="B16">
        <v>0</v>
      </c>
      <c r="C16">
        <v>0</v>
      </c>
      <c r="D16">
        <v>1.05</v>
      </c>
      <c r="E16">
        <v>27.37</v>
      </c>
      <c r="F16" t="s">
        <v>63</v>
      </c>
      <c r="G16">
        <v>14</v>
      </c>
      <c r="H16">
        <v>1.94</v>
      </c>
      <c r="I16">
        <v>0</v>
      </c>
      <c r="J16">
        <v>40.88</v>
      </c>
      <c r="K16">
        <v>26.94</v>
      </c>
      <c r="L16" t="s">
        <v>65</v>
      </c>
      <c r="M16">
        <v>14</v>
      </c>
      <c r="N16">
        <v>0</v>
      </c>
      <c r="O16">
        <v>0</v>
      </c>
      <c r="P16">
        <v>40.87</v>
      </c>
      <c r="Q16">
        <v>27.7</v>
      </c>
      <c r="R16" t="s">
        <v>63</v>
      </c>
      <c r="S16">
        <v>14</v>
      </c>
      <c r="T16">
        <v>792533.31</v>
      </c>
      <c r="U16">
        <v>782.684</v>
      </c>
      <c r="V16">
        <v>6.58</v>
      </c>
      <c r="W16">
        <v>1.26</v>
      </c>
      <c r="X16" t="s">
        <v>63</v>
      </c>
      <c r="Y16">
        <v>14</v>
      </c>
      <c r="Z16">
        <v>509410</v>
      </c>
      <c r="AA16">
        <v>403.409</v>
      </c>
      <c r="AB16">
        <v>6.56</v>
      </c>
      <c r="AC16">
        <v>1.17</v>
      </c>
      <c r="AD16" t="s">
        <v>63</v>
      </c>
      <c r="AE16">
        <v>14</v>
      </c>
      <c r="AF16">
        <v>3763</v>
      </c>
      <c r="AG16">
        <v>613.096</v>
      </c>
      <c r="AH16">
        <v>2.78</v>
      </c>
      <c r="AI16">
        <v>21.41</v>
      </c>
      <c r="AJ16" t="s">
        <v>63</v>
      </c>
      <c r="AK16">
        <v>14</v>
      </c>
      <c r="AL16">
        <v>230.28</v>
      </c>
      <c r="AM16">
        <v>11.252</v>
      </c>
      <c r="AN16">
        <v>2.44</v>
      </c>
      <c r="AO16">
        <v>24.82</v>
      </c>
      <c r="AP16" t="s">
        <v>65</v>
      </c>
      <c r="AQ16" s="83">
        <f t="shared" si="0"/>
        <v>1301945.25</v>
      </c>
      <c r="AR16" s="33"/>
    </row>
    <row r="17" spans="1:44" ht="12.75">
      <c r="A17">
        <v>15</v>
      </c>
      <c r="B17">
        <v>0</v>
      </c>
      <c r="C17">
        <v>0</v>
      </c>
      <c r="D17">
        <v>1.05</v>
      </c>
      <c r="E17">
        <v>25.28</v>
      </c>
      <c r="F17" t="s">
        <v>63</v>
      </c>
      <c r="G17">
        <v>15</v>
      </c>
      <c r="H17">
        <v>0</v>
      </c>
      <c r="I17">
        <v>0</v>
      </c>
      <c r="J17">
        <v>40.68</v>
      </c>
      <c r="K17">
        <v>25.08</v>
      </c>
      <c r="L17" t="s">
        <v>63</v>
      </c>
      <c r="M17">
        <v>15</v>
      </c>
      <c r="N17">
        <v>0</v>
      </c>
      <c r="O17">
        <v>0</v>
      </c>
      <c r="P17">
        <v>40.67</v>
      </c>
      <c r="Q17">
        <v>25.67</v>
      </c>
      <c r="R17" t="s">
        <v>63</v>
      </c>
      <c r="S17">
        <v>15</v>
      </c>
      <c r="T17">
        <v>681754.88</v>
      </c>
      <c r="U17">
        <v>582.48</v>
      </c>
      <c r="V17">
        <v>6.58</v>
      </c>
      <c r="W17">
        <v>1.06</v>
      </c>
      <c r="X17" t="s">
        <v>63</v>
      </c>
      <c r="Y17">
        <v>15</v>
      </c>
      <c r="Z17">
        <v>522430.63</v>
      </c>
      <c r="AA17">
        <v>422.134</v>
      </c>
      <c r="AB17">
        <v>6.56</v>
      </c>
      <c r="AC17">
        <v>0.78</v>
      </c>
      <c r="AD17" t="s">
        <v>63</v>
      </c>
      <c r="AE17">
        <v>15</v>
      </c>
      <c r="AF17">
        <v>3846.12</v>
      </c>
      <c r="AG17">
        <v>629.7</v>
      </c>
      <c r="AH17">
        <v>2.77</v>
      </c>
      <c r="AI17">
        <v>19.57</v>
      </c>
      <c r="AJ17" t="s">
        <v>63</v>
      </c>
      <c r="AK17">
        <v>15</v>
      </c>
      <c r="AL17">
        <v>243.27</v>
      </c>
      <c r="AM17">
        <v>12.139</v>
      </c>
      <c r="AN17">
        <v>2.45</v>
      </c>
      <c r="AO17">
        <v>22.11</v>
      </c>
      <c r="AP17" t="s">
        <v>65</v>
      </c>
      <c r="AQ17" s="83">
        <f t="shared" si="0"/>
        <v>1204185.51</v>
      </c>
      <c r="AR17" s="33"/>
    </row>
    <row r="18" spans="1:44" ht="12.75">
      <c r="A18">
        <v>16</v>
      </c>
      <c r="B18">
        <v>0</v>
      </c>
      <c r="C18">
        <v>0</v>
      </c>
      <c r="D18">
        <v>1.06</v>
      </c>
      <c r="E18">
        <v>27.86</v>
      </c>
      <c r="F18" t="s">
        <v>63</v>
      </c>
      <c r="G18">
        <v>16</v>
      </c>
      <c r="H18">
        <v>0</v>
      </c>
      <c r="I18">
        <v>0</v>
      </c>
      <c r="J18">
        <v>40.84</v>
      </c>
      <c r="K18">
        <v>27.66</v>
      </c>
      <c r="L18" t="s">
        <v>63</v>
      </c>
      <c r="M18">
        <v>16</v>
      </c>
      <c r="N18">
        <v>0</v>
      </c>
      <c r="O18">
        <v>0</v>
      </c>
      <c r="P18">
        <v>40.83</v>
      </c>
      <c r="Q18">
        <v>28.4</v>
      </c>
      <c r="R18" t="s">
        <v>63</v>
      </c>
      <c r="S18">
        <v>16</v>
      </c>
      <c r="T18">
        <v>647958.5</v>
      </c>
      <c r="U18">
        <v>523.876</v>
      </c>
      <c r="V18">
        <v>6.59</v>
      </c>
      <c r="W18">
        <v>1.52</v>
      </c>
      <c r="X18" t="s">
        <v>63</v>
      </c>
      <c r="Y18">
        <v>16</v>
      </c>
      <c r="Z18">
        <v>531116.13</v>
      </c>
      <c r="AA18">
        <v>436.297</v>
      </c>
      <c r="AB18">
        <v>6.56</v>
      </c>
      <c r="AC18">
        <v>1.05</v>
      </c>
      <c r="AD18" t="s">
        <v>63</v>
      </c>
      <c r="AE18">
        <v>16</v>
      </c>
      <c r="AF18">
        <v>3831.48</v>
      </c>
      <c r="AG18">
        <v>624.028</v>
      </c>
      <c r="AH18">
        <v>2.78</v>
      </c>
      <c r="AI18">
        <v>21.21</v>
      </c>
      <c r="AJ18" t="s">
        <v>63</v>
      </c>
      <c r="AK18">
        <v>16</v>
      </c>
      <c r="AL18">
        <v>240.94</v>
      </c>
      <c r="AM18">
        <v>11.984</v>
      </c>
      <c r="AN18">
        <v>2.46</v>
      </c>
      <c r="AO18">
        <v>24.05</v>
      </c>
      <c r="AP18" t="s">
        <v>65</v>
      </c>
      <c r="AQ18" s="83">
        <f t="shared" si="0"/>
        <v>1179074.63</v>
      </c>
      <c r="AR18" s="33"/>
    </row>
    <row r="19" spans="1:44" ht="12.75">
      <c r="A19">
        <v>17</v>
      </c>
      <c r="B19">
        <v>0</v>
      </c>
      <c r="C19">
        <v>0</v>
      </c>
      <c r="D19">
        <v>1.06</v>
      </c>
      <c r="E19">
        <v>31.31</v>
      </c>
      <c r="F19" t="s">
        <v>63</v>
      </c>
      <c r="G19">
        <v>17</v>
      </c>
      <c r="H19">
        <v>0</v>
      </c>
      <c r="I19">
        <v>0</v>
      </c>
      <c r="J19">
        <v>42.02</v>
      </c>
      <c r="K19">
        <v>30.79</v>
      </c>
      <c r="L19" t="s">
        <v>63</v>
      </c>
      <c r="M19">
        <v>17</v>
      </c>
      <c r="N19">
        <v>0</v>
      </c>
      <c r="O19">
        <v>0</v>
      </c>
      <c r="P19">
        <v>42</v>
      </c>
      <c r="Q19">
        <v>31.63</v>
      </c>
      <c r="R19" t="s">
        <v>63</v>
      </c>
      <c r="S19">
        <v>17</v>
      </c>
      <c r="T19">
        <v>708654.44</v>
      </c>
      <c r="U19">
        <v>619.474</v>
      </c>
      <c r="V19">
        <v>6.59</v>
      </c>
      <c r="W19">
        <v>0.15</v>
      </c>
      <c r="X19" t="s">
        <v>63</v>
      </c>
      <c r="Y19">
        <v>17</v>
      </c>
      <c r="Z19">
        <v>504988.28</v>
      </c>
      <c r="AA19">
        <v>393.805</v>
      </c>
      <c r="AB19">
        <v>6.57</v>
      </c>
      <c r="AC19">
        <v>-0.13</v>
      </c>
      <c r="AD19" t="s">
        <v>63</v>
      </c>
      <c r="AE19">
        <v>17</v>
      </c>
      <c r="AF19">
        <v>3757.81</v>
      </c>
      <c r="AG19">
        <v>623.698</v>
      </c>
      <c r="AH19">
        <v>2.78</v>
      </c>
      <c r="AI19">
        <v>24.52</v>
      </c>
      <c r="AJ19" t="s">
        <v>63</v>
      </c>
      <c r="AK19">
        <v>17</v>
      </c>
      <c r="AL19">
        <v>230.71</v>
      </c>
      <c r="AM19">
        <v>10.717</v>
      </c>
      <c r="AN19">
        <v>2.46</v>
      </c>
      <c r="AO19">
        <v>28.8</v>
      </c>
      <c r="AP19" t="s">
        <v>65</v>
      </c>
      <c r="AQ19" s="83">
        <f t="shared" si="0"/>
        <v>1213642.72</v>
      </c>
      <c r="AR19" s="33"/>
    </row>
    <row r="20" spans="1:44" ht="12.75">
      <c r="A20">
        <v>18</v>
      </c>
      <c r="B20">
        <v>0</v>
      </c>
      <c r="C20">
        <v>0</v>
      </c>
      <c r="D20">
        <v>1.06</v>
      </c>
      <c r="E20">
        <v>31.7</v>
      </c>
      <c r="G20">
        <v>18</v>
      </c>
      <c r="H20">
        <v>0</v>
      </c>
      <c r="I20">
        <v>0</v>
      </c>
      <c r="J20">
        <v>41.84</v>
      </c>
      <c r="K20">
        <v>31.34</v>
      </c>
      <c r="M20">
        <v>18</v>
      </c>
      <c r="N20">
        <v>0</v>
      </c>
      <c r="O20">
        <v>0</v>
      </c>
      <c r="P20">
        <v>41.83</v>
      </c>
      <c r="Q20">
        <v>32.08</v>
      </c>
      <c r="S20">
        <v>18</v>
      </c>
      <c r="T20">
        <v>647530.81</v>
      </c>
      <c r="U20">
        <v>516.884</v>
      </c>
      <c r="V20">
        <v>6.6</v>
      </c>
      <c r="W20">
        <v>0.99</v>
      </c>
      <c r="Y20">
        <v>18</v>
      </c>
      <c r="Z20">
        <v>443389.63</v>
      </c>
      <c r="AA20">
        <v>310.086</v>
      </c>
      <c r="AB20">
        <v>6.58</v>
      </c>
      <c r="AC20">
        <v>0.72</v>
      </c>
      <c r="AE20">
        <v>18</v>
      </c>
      <c r="AF20">
        <v>3867.38</v>
      </c>
      <c r="AG20">
        <v>666.155</v>
      </c>
      <c r="AH20">
        <v>2.79</v>
      </c>
      <c r="AI20">
        <v>25</v>
      </c>
      <c r="AK20">
        <v>18</v>
      </c>
      <c r="AL20">
        <v>240.33</v>
      </c>
      <c r="AM20">
        <v>12.296</v>
      </c>
      <c r="AN20">
        <v>2.47</v>
      </c>
      <c r="AO20">
        <v>28.2</v>
      </c>
      <c r="AP20" t="s">
        <v>66</v>
      </c>
      <c r="AQ20" s="83">
        <f t="shared" si="0"/>
        <v>1090920.44</v>
      </c>
      <c r="AR20" s="33"/>
    </row>
    <row r="21" spans="1:44" ht="12.75">
      <c r="A21">
        <v>19</v>
      </c>
      <c r="B21">
        <v>0</v>
      </c>
      <c r="C21">
        <v>0</v>
      </c>
      <c r="D21">
        <v>1.07</v>
      </c>
      <c r="E21">
        <v>31.15</v>
      </c>
      <c r="F21" t="s">
        <v>63</v>
      </c>
      <c r="G21">
        <v>19</v>
      </c>
      <c r="H21">
        <v>0</v>
      </c>
      <c r="I21">
        <v>0</v>
      </c>
      <c r="J21">
        <v>41.73</v>
      </c>
      <c r="K21">
        <v>31.08</v>
      </c>
      <c r="L21" t="s">
        <v>63</v>
      </c>
      <c r="M21">
        <v>19</v>
      </c>
      <c r="N21">
        <v>0</v>
      </c>
      <c r="O21">
        <v>0</v>
      </c>
      <c r="P21">
        <v>41.73</v>
      </c>
      <c r="Q21">
        <v>32.06</v>
      </c>
      <c r="R21" t="s">
        <v>63</v>
      </c>
      <c r="S21">
        <v>19</v>
      </c>
      <c r="T21">
        <v>645798.31</v>
      </c>
      <c r="U21">
        <v>514.658</v>
      </c>
      <c r="V21">
        <v>6.6</v>
      </c>
      <c r="W21">
        <v>1.19</v>
      </c>
      <c r="X21" t="s">
        <v>63</v>
      </c>
      <c r="Y21">
        <v>19</v>
      </c>
      <c r="Z21">
        <v>413116.72</v>
      </c>
      <c r="AA21">
        <v>262.493</v>
      </c>
      <c r="AB21">
        <v>6.59</v>
      </c>
      <c r="AC21">
        <v>1.12</v>
      </c>
      <c r="AE21">
        <v>19</v>
      </c>
      <c r="AF21">
        <v>3351.17</v>
      </c>
      <c r="AG21">
        <v>509.377</v>
      </c>
      <c r="AH21">
        <v>2.79</v>
      </c>
      <c r="AI21">
        <v>25.63</v>
      </c>
      <c r="AK21">
        <v>19</v>
      </c>
      <c r="AL21">
        <v>219.69</v>
      </c>
      <c r="AM21">
        <v>10.307</v>
      </c>
      <c r="AN21">
        <v>2.48</v>
      </c>
      <c r="AO21">
        <v>29.3</v>
      </c>
      <c r="AP21" t="s">
        <v>66</v>
      </c>
      <c r="AQ21" s="83">
        <f t="shared" si="0"/>
        <v>1058915.03</v>
      </c>
      <c r="AR21" s="33"/>
    </row>
    <row r="22" spans="1:44" ht="12.75">
      <c r="A22">
        <v>20</v>
      </c>
      <c r="B22">
        <v>0</v>
      </c>
      <c r="C22">
        <v>0</v>
      </c>
      <c r="D22">
        <v>1.07</v>
      </c>
      <c r="E22">
        <v>32.57</v>
      </c>
      <c r="G22">
        <v>20</v>
      </c>
      <c r="H22">
        <v>0</v>
      </c>
      <c r="I22">
        <v>0</v>
      </c>
      <c r="J22">
        <v>42.07</v>
      </c>
      <c r="K22">
        <v>32.62</v>
      </c>
      <c r="M22">
        <v>20</v>
      </c>
      <c r="N22">
        <v>0</v>
      </c>
      <c r="O22">
        <v>0</v>
      </c>
      <c r="P22">
        <v>42.07</v>
      </c>
      <c r="Q22">
        <v>33.77</v>
      </c>
      <c r="S22">
        <v>20</v>
      </c>
      <c r="T22">
        <v>629905.94</v>
      </c>
      <c r="U22">
        <v>492.085</v>
      </c>
      <c r="V22">
        <v>6.6</v>
      </c>
      <c r="W22">
        <v>1.37</v>
      </c>
      <c r="Y22">
        <v>20</v>
      </c>
      <c r="Z22">
        <v>465493.13</v>
      </c>
      <c r="AA22">
        <v>331.282</v>
      </c>
      <c r="AB22">
        <v>6.59</v>
      </c>
      <c r="AC22">
        <v>1.14</v>
      </c>
      <c r="AD22" t="s">
        <v>63</v>
      </c>
      <c r="AE22">
        <v>20</v>
      </c>
      <c r="AF22">
        <v>3533.58</v>
      </c>
      <c r="AG22">
        <v>567.938</v>
      </c>
      <c r="AH22">
        <v>2.79</v>
      </c>
      <c r="AI22">
        <v>26.04</v>
      </c>
      <c r="AJ22" t="s">
        <v>63</v>
      </c>
      <c r="AK22">
        <v>20</v>
      </c>
      <c r="AL22">
        <v>237.74</v>
      </c>
      <c r="AM22">
        <v>11.497</v>
      </c>
      <c r="AN22">
        <v>2.49</v>
      </c>
      <c r="AO22">
        <v>30.69</v>
      </c>
      <c r="AP22" t="s">
        <v>65</v>
      </c>
      <c r="AQ22" s="83">
        <f t="shared" si="0"/>
        <v>1095399.0699999998</v>
      </c>
      <c r="AR22" s="33"/>
    </row>
    <row r="23" spans="1:44" ht="12.75">
      <c r="A23">
        <v>21</v>
      </c>
      <c r="B23">
        <v>0</v>
      </c>
      <c r="C23">
        <v>0</v>
      </c>
      <c r="D23">
        <v>1.07</v>
      </c>
      <c r="E23">
        <v>31.57</v>
      </c>
      <c r="G23">
        <v>21</v>
      </c>
      <c r="H23">
        <v>0</v>
      </c>
      <c r="I23">
        <v>0</v>
      </c>
      <c r="J23">
        <v>42.57</v>
      </c>
      <c r="K23">
        <v>31.98</v>
      </c>
      <c r="M23">
        <v>21</v>
      </c>
      <c r="N23">
        <v>0</v>
      </c>
      <c r="O23">
        <v>0</v>
      </c>
      <c r="P23">
        <v>42.56</v>
      </c>
      <c r="Q23">
        <v>33.25</v>
      </c>
      <c r="S23">
        <v>21</v>
      </c>
      <c r="T23">
        <v>635428.5</v>
      </c>
      <c r="U23">
        <v>503.813</v>
      </c>
      <c r="V23">
        <v>6.6</v>
      </c>
      <c r="W23">
        <v>2.36</v>
      </c>
      <c r="Y23">
        <v>21</v>
      </c>
      <c r="Z23">
        <v>484365.75</v>
      </c>
      <c r="AA23">
        <v>364.102</v>
      </c>
      <c r="AB23">
        <v>6.58</v>
      </c>
      <c r="AC23">
        <v>2.13</v>
      </c>
      <c r="AE23">
        <v>21</v>
      </c>
      <c r="AF23">
        <v>3396.74</v>
      </c>
      <c r="AG23">
        <v>505.637</v>
      </c>
      <c r="AH23">
        <v>2.79</v>
      </c>
      <c r="AI23">
        <v>26.34</v>
      </c>
      <c r="AK23">
        <v>21</v>
      </c>
      <c r="AL23">
        <v>228.17</v>
      </c>
      <c r="AM23" t="s">
        <v>80</v>
      </c>
      <c r="AN23" t="s">
        <v>81</v>
      </c>
      <c r="AO23" t="s">
        <v>82</v>
      </c>
      <c r="AP23" t="s">
        <v>64</v>
      </c>
      <c r="AQ23" s="83">
        <f t="shared" si="0"/>
        <v>1119794.25</v>
      </c>
      <c r="AR23" s="33"/>
    </row>
    <row r="24" spans="1:44" ht="12.75">
      <c r="A24">
        <v>22</v>
      </c>
      <c r="B24">
        <v>0</v>
      </c>
      <c r="C24">
        <v>0</v>
      </c>
      <c r="D24">
        <v>1.07</v>
      </c>
      <c r="E24">
        <v>32.76</v>
      </c>
      <c r="G24">
        <v>22</v>
      </c>
      <c r="H24">
        <v>0</v>
      </c>
      <c r="I24">
        <v>0</v>
      </c>
      <c r="J24">
        <v>42.63</v>
      </c>
      <c r="K24">
        <v>32.93</v>
      </c>
      <c r="M24">
        <v>22</v>
      </c>
      <c r="N24">
        <v>0</v>
      </c>
      <c r="O24">
        <v>0</v>
      </c>
      <c r="P24">
        <v>42.63</v>
      </c>
      <c r="Q24">
        <v>34.23</v>
      </c>
      <c r="S24">
        <v>22</v>
      </c>
      <c r="T24">
        <v>696054.63</v>
      </c>
      <c r="U24">
        <v>606.923</v>
      </c>
      <c r="V24">
        <v>6.6</v>
      </c>
      <c r="W24">
        <v>1.93</v>
      </c>
      <c r="Y24">
        <v>22</v>
      </c>
      <c r="Z24">
        <v>466710.84</v>
      </c>
      <c r="AA24">
        <v>339.225</v>
      </c>
      <c r="AB24">
        <v>6.59</v>
      </c>
      <c r="AC24">
        <v>1.92</v>
      </c>
      <c r="AE24">
        <v>22</v>
      </c>
      <c r="AF24">
        <v>3417.48</v>
      </c>
      <c r="AG24">
        <v>510.227</v>
      </c>
      <c r="AH24">
        <v>2.78</v>
      </c>
      <c r="AI24">
        <v>26.86</v>
      </c>
      <c r="AK24">
        <v>22</v>
      </c>
      <c r="AL24">
        <v>202.76</v>
      </c>
      <c r="AM24">
        <v>8.917</v>
      </c>
      <c r="AN24">
        <v>2.59</v>
      </c>
      <c r="AO24">
        <v>31.64</v>
      </c>
      <c r="AP24" t="s">
        <v>66</v>
      </c>
      <c r="AQ24" s="83">
        <f t="shared" si="0"/>
        <v>1162765.47</v>
      </c>
      <c r="AR24" s="33"/>
    </row>
    <row r="25" spans="1:44" ht="12.75">
      <c r="A25">
        <v>23</v>
      </c>
      <c r="B25">
        <v>0</v>
      </c>
      <c r="C25">
        <v>0</v>
      </c>
      <c r="D25">
        <v>1.07</v>
      </c>
      <c r="E25">
        <v>29.82</v>
      </c>
      <c r="F25" t="s">
        <v>63</v>
      </c>
      <c r="G25">
        <v>23</v>
      </c>
      <c r="H25">
        <v>0</v>
      </c>
      <c r="I25">
        <v>0</v>
      </c>
      <c r="J25">
        <v>41.95</v>
      </c>
      <c r="K25">
        <v>30.74</v>
      </c>
      <c r="L25" t="s">
        <v>63</v>
      </c>
      <c r="M25">
        <v>23</v>
      </c>
      <c r="N25">
        <v>0</v>
      </c>
      <c r="O25">
        <v>0</v>
      </c>
      <c r="P25">
        <v>41.94</v>
      </c>
      <c r="Q25">
        <v>31.91</v>
      </c>
      <c r="R25" t="s">
        <v>63</v>
      </c>
      <c r="S25">
        <v>23</v>
      </c>
      <c r="T25">
        <v>698645.31</v>
      </c>
      <c r="U25">
        <v>607.915</v>
      </c>
      <c r="V25">
        <v>6.6</v>
      </c>
      <c r="W25">
        <v>2.2</v>
      </c>
      <c r="X25" t="s">
        <v>63</v>
      </c>
      <c r="Y25">
        <v>23</v>
      </c>
      <c r="Z25">
        <v>461994.94</v>
      </c>
      <c r="AA25">
        <v>332.467</v>
      </c>
      <c r="AB25">
        <v>6.58</v>
      </c>
      <c r="AC25">
        <v>2.2</v>
      </c>
      <c r="AD25" t="s">
        <v>63</v>
      </c>
      <c r="AE25">
        <v>23</v>
      </c>
      <c r="AF25">
        <v>3464.24</v>
      </c>
      <c r="AG25">
        <v>529.264</v>
      </c>
      <c r="AH25">
        <v>2.76</v>
      </c>
      <c r="AI25">
        <v>24.5</v>
      </c>
      <c r="AJ25" t="s">
        <v>63</v>
      </c>
      <c r="AK25">
        <v>23</v>
      </c>
      <c r="AL25">
        <v>207.06</v>
      </c>
      <c r="AM25">
        <v>8.508</v>
      </c>
      <c r="AN25">
        <v>2.56</v>
      </c>
      <c r="AO25">
        <v>28.67</v>
      </c>
      <c r="AP25" t="s">
        <v>65</v>
      </c>
      <c r="AQ25" s="83">
        <f t="shared" si="0"/>
        <v>1160640.25</v>
      </c>
      <c r="AR25" s="33"/>
    </row>
    <row r="26" spans="1:44" ht="12.75">
      <c r="A26">
        <v>24</v>
      </c>
      <c r="B26">
        <v>0</v>
      </c>
      <c r="C26">
        <v>0</v>
      </c>
      <c r="D26">
        <v>1.07</v>
      </c>
      <c r="E26">
        <v>29.84</v>
      </c>
      <c r="G26">
        <v>24</v>
      </c>
      <c r="H26">
        <v>1.89</v>
      </c>
      <c r="I26">
        <v>0</v>
      </c>
      <c r="J26">
        <v>41.3</v>
      </c>
      <c r="K26">
        <v>30.41</v>
      </c>
      <c r="L26" t="s">
        <v>66</v>
      </c>
      <c r="M26">
        <v>24</v>
      </c>
      <c r="N26">
        <v>0</v>
      </c>
      <c r="O26">
        <v>0</v>
      </c>
      <c r="P26">
        <v>41.29</v>
      </c>
      <c r="Q26">
        <v>31.76</v>
      </c>
      <c r="S26">
        <v>24</v>
      </c>
      <c r="T26">
        <v>658828.81</v>
      </c>
      <c r="U26">
        <v>544.34</v>
      </c>
      <c r="V26">
        <v>6.6</v>
      </c>
      <c r="W26">
        <v>2.09</v>
      </c>
      <c r="Y26">
        <v>24</v>
      </c>
      <c r="Z26">
        <v>459667.31</v>
      </c>
      <c r="AA26">
        <v>327.028</v>
      </c>
      <c r="AB26">
        <v>6.58</v>
      </c>
      <c r="AC26">
        <v>2.01</v>
      </c>
      <c r="AE26">
        <v>24</v>
      </c>
      <c r="AF26">
        <v>3653.45</v>
      </c>
      <c r="AG26">
        <v>590.541</v>
      </c>
      <c r="AH26">
        <v>2.76</v>
      </c>
      <c r="AI26">
        <v>23.51</v>
      </c>
      <c r="AK26">
        <v>24</v>
      </c>
      <c r="AL26">
        <v>222.19</v>
      </c>
      <c r="AM26">
        <v>9.917</v>
      </c>
      <c r="AN26">
        <v>2.57</v>
      </c>
      <c r="AO26">
        <v>28.51</v>
      </c>
      <c r="AP26" t="s">
        <v>66</v>
      </c>
      <c r="AQ26" s="83">
        <f t="shared" si="0"/>
        <v>1118498.01</v>
      </c>
      <c r="AR26" s="33"/>
    </row>
    <row r="27" spans="1:44" ht="12.75">
      <c r="A27">
        <v>25</v>
      </c>
      <c r="B27">
        <v>0</v>
      </c>
      <c r="C27">
        <v>0</v>
      </c>
      <c r="D27">
        <v>1.06</v>
      </c>
      <c r="E27">
        <v>30.33</v>
      </c>
      <c r="G27">
        <v>25</v>
      </c>
      <c r="H27">
        <v>0</v>
      </c>
      <c r="I27">
        <v>0</v>
      </c>
      <c r="J27">
        <v>40.82</v>
      </c>
      <c r="K27">
        <v>30.76</v>
      </c>
      <c r="M27">
        <v>25</v>
      </c>
      <c r="N27">
        <v>0</v>
      </c>
      <c r="O27">
        <v>0</v>
      </c>
      <c r="P27">
        <v>40.81</v>
      </c>
      <c r="Q27">
        <v>32.09</v>
      </c>
      <c r="S27">
        <v>25</v>
      </c>
      <c r="T27">
        <v>652849.13</v>
      </c>
      <c r="U27">
        <v>531.15</v>
      </c>
      <c r="V27">
        <v>6.6</v>
      </c>
      <c r="W27">
        <v>1.88</v>
      </c>
      <c r="Y27">
        <v>25</v>
      </c>
      <c r="Z27">
        <v>413113.41</v>
      </c>
      <c r="AA27">
        <v>265.501</v>
      </c>
      <c r="AB27">
        <v>6.59</v>
      </c>
      <c r="AC27">
        <v>1.93</v>
      </c>
      <c r="AE27">
        <v>25</v>
      </c>
      <c r="AF27">
        <v>3697.74</v>
      </c>
      <c r="AG27">
        <v>620.865</v>
      </c>
      <c r="AH27">
        <v>2.78</v>
      </c>
      <c r="AI27">
        <v>24.26</v>
      </c>
      <c r="AK27">
        <v>25</v>
      </c>
      <c r="AL27">
        <v>217.16</v>
      </c>
      <c r="AM27">
        <v>9.54</v>
      </c>
      <c r="AN27">
        <v>2.57</v>
      </c>
      <c r="AO27">
        <v>29.46</v>
      </c>
      <c r="AP27" t="s">
        <v>66</v>
      </c>
      <c r="AQ27" s="83">
        <f t="shared" si="0"/>
        <v>1065962.54</v>
      </c>
      <c r="AR27" s="33"/>
    </row>
    <row r="28" spans="1:44" ht="12.75">
      <c r="A28">
        <v>26</v>
      </c>
      <c r="B28">
        <v>0</v>
      </c>
      <c r="C28">
        <v>0</v>
      </c>
      <c r="D28">
        <v>1.06</v>
      </c>
      <c r="E28">
        <v>31.68</v>
      </c>
      <c r="G28">
        <v>26</v>
      </c>
      <c r="H28">
        <v>0</v>
      </c>
      <c r="I28">
        <v>0</v>
      </c>
      <c r="J28">
        <v>41.02</v>
      </c>
      <c r="K28">
        <v>31.89</v>
      </c>
      <c r="M28">
        <v>26</v>
      </c>
      <c r="N28">
        <v>0</v>
      </c>
      <c r="O28">
        <v>0</v>
      </c>
      <c r="P28">
        <v>41.01</v>
      </c>
      <c r="Q28">
        <v>33.18</v>
      </c>
      <c r="S28">
        <v>26</v>
      </c>
      <c r="T28">
        <v>609652.94</v>
      </c>
      <c r="U28">
        <v>465.294</v>
      </c>
      <c r="V28">
        <v>6.59</v>
      </c>
      <c r="W28">
        <v>3.07</v>
      </c>
      <c r="Y28">
        <v>26</v>
      </c>
      <c r="Z28">
        <v>388971.81</v>
      </c>
      <c r="AA28">
        <v>234.198</v>
      </c>
      <c r="AB28">
        <v>6.59</v>
      </c>
      <c r="AC28">
        <v>3.1</v>
      </c>
      <c r="AE28">
        <v>26</v>
      </c>
      <c r="AF28">
        <v>3523.97</v>
      </c>
      <c r="AG28">
        <v>568.024</v>
      </c>
      <c r="AH28">
        <v>2.78</v>
      </c>
      <c r="AI28">
        <v>25.35</v>
      </c>
      <c r="AK28">
        <v>26</v>
      </c>
      <c r="AL28">
        <v>197.18</v>
      </c>
      <c r="AM28">
        <v>8.998</v>
      </c>
      <c r="AN28">
        <v>2.57</v>
      </c>
      <c r="AO28">
        <v>30.8</v>
      </c>
      <c r="AP28" t="s">
        <v>66</v>
      </c>
      <c r="AQ28" s="83">
        <f t="shared" si="0"/>
        <v>998624.75</v>
      </c>
      <c r="AR28" s="33"/>
    </row>
    <row r="29" spans="1:44" ht="12.75">
      <c r="A29">
        <v>27</v>
      </c>
      <c r="B29">
        <v>0</v>
      </c>
      <c r="C29">
        <v>0</v>
      </c>
      <c r="D29">
        <v>1.05</v>
      </c>
      <c r="E29">
        <v>33.71</v>
      </c>
      <c r="G29">
        <v>27</v>
      </c>
      <c r="H29">
        <v>0</v>
      </c>
      <c r="I29">
        <v>0</v>
      </c>
      <c r="J29">
        <v>40.99</v>
      </c>
      <c r="K29">
        <v>33.88</v>
      </c>
      <c r="M29">
        <v>27</v>
      </c>
      <c r="N29">
        <v>0</v>
      </c>
      <c r="O29">
        <v>0</v>
      </c>
      <c r="P29">
        <v>40.99</v>
      </c>
      <c r="Q29">
        <v>35.19</v>
      </c>
      <c r="S29">
        <v>27</v>
      </c>
      <c r="T29">
        <v>576421.94</v>
      </c>
      <c r="U29">
        <v>416.637</v>
      </c>
      <c r="V29">
        <v>6.59</v>
      </c>
      <c r="W29">
        <v>2.98</v>
      </c>
      <c r="Y29">
        <v>27</v>
      </c>
      <c r="Z29">
        <v>399150.16</v>
      </c>
      <c r="AA29">
        <v>250.211</v>
      </c>
      <c r="AB29">
        <v>6.58</v>
      </c>
      <c r="AC29">
        <v>2.98</v>
      </c>
      <c r="AE29">
        <v>27</v>
      </c>
      <c r="AF29">
        <v>3447.89</v>
      </c>
      <c r="AG29">
        <v>547.009</v>
      </c>
      <c r="AH29">
        <v>2.8</v>
      </c>
      <c r="AI29">
        <v>26.94</v>
      </c>
      <c r="AK29">
        <v>27</v>
      </c>
      <c r="AL29">
        <v>200.61</v>
      </c>
      <c r="AM29">
        <v>8.567</v>
      </c>
      <c r="AN29">
        <v>2.58</v>
      </c>
      <c r="AO29">
        <v>32.1</v>
      </c>
      <c r="AP29" t="s">
        <v>66</v>
      </c>
      <c r="AQ29" s="83">
        <f t="shared" si="0"/>
        <v>975572.0999999999</v>
      </c>
      <c r="AR29" s="33"/>
    </row>
    <row r="30" spans="1:44" ht="12.75">
      <c r="A30">
        <v>28</v>
      </c>
      <c r="B30">
        <v>0</v>
      </c>
      <c r="C30">
        <v>0</v>
      </c>
      <c r="D30">
        <v>1.05</v>
      </c>
      <c r="E30">
        <v>28.37</v>
      </c>
      <c r="G30">
        <v>28</v>
      </c>
      <c r="H30">
        <v>0</v>
      </c>
      <c r="I30">
        <v>0</v>
      </c>
      <c r="J30">
        <v>41.04</v>
      </c>
      <c r="K30">
        <v>28.51</v>
      </c>
      <c r="M30">
        <v>28</v>
      </c>
      <c r="N30">
        <v>815.78</v>
      </c>
      <c r="O30">
        <v>0.106</v>
      </c>
      <c r="P30">
        <v>41.07</v>
      </c>
      <c r="Q30">
        <v>29.49</v>
      </c>
      <c r="R30" t="s">
        <v>66</v>
      </c>
      <c r="S30">
        <v>28</v>
      </c>
      <c r="T30">
        <v>556727.56</v>
      </c>
      <c r="U30">
        <v>390.989</v>
      </c>
      <c r="V30">
        <v>6.59</v>
      </c>
      <c r="W30">
        <v>4.19</v>
      </c>
      <c r="Y30">
        <v>28</v>
      </c>
      <c r="Z30">
        <v>415518.69</v>
      </c>
      <c r="AA30">
        <v>272.599</v>
      </c>
      <c r="AB30">
        <v>6.57</v>
      </c>
      <c r="AC30">
        <v>3.88</v>
      </c>
      <c r="AE30">
        <v>28</v>
      </c>
      <c r="AF30">
        <v>3235.9</v>
      </c>
      <c r="AG30">
        <v>477.256</v>
      </c>
      <c r="AH30">
        <v>2.77</v>
      </c>
      <c r="AI30">
        <v>24.44</v>
      </c>
      <c r="AK30">
        <v>28</v>
      </c>
      <c r="AL30">
        <v>210.39</v>
      </c>
      <c r="AM30">
        <v>9.53</v>
      </c>
      <c r="AN30">
        <v>2.57</v>
      </c>
      <c r="AO30">
        <v>28.58</v>
      </c>
      <c r="AP30" t="s">
        <v>66</v>
      </c>
      <c r="AQ30" s="83">
        <f t="shared" si="0"/>
        <v>973062.03</v>
      </c>
      <c r="AR30" s="33"/>
    </row>
    <row r="31" spans="1:43" ht="12.75">
      <c r="A31">
        <v>29</v>
      </c>
      <c r="B31">
        <v>0</v>
      </c>
      <c r="C31">
        <v>0</v>
      </c>
      <c r="D31">
        <v>1.05</v>
      </c>
      <c r="E31">
        <v>24.71</v>
      </c>
      <c r="G31">
        <v>29</v>
      </c>
      <c r="H31">
        <v>780.78</v>
      </c>
      <c r="I31">
        <v>0.526</v>
      </c>
      <c r="J31">
        <v>14.98</v>
      </c>
      <c r="K31">
        <v>25.28</v>
      </c>
      <c r="L31" t="s">
        <v>66</v>
      </c>
      <c r="M31">
        <v>29</v>
      </c>
      <c r="N31">
        <v>1771.01</v>
      </c>
      <c r="O31">
        <v>1.415</v>
      </c>
      <c r="P31">
        <v>14.79</v>
      </c>
      <c r="Q31">
        <v>25.92</v>
      </c>
      <c r="R31" t="s">
        <v>66</v>
      </c>
      <c r="S31">
        <v>29</v>
      </c>
      <c r="T31">
        <v>554512.44</v>
      </c>
      <c r="U31">
        <v>386.44</v>
      </c>
      <c r="V31">
        <v>6.59</v>
      </c>
      <c r="W31">
        <v>4.5</v>
      </c>
      <c r="Y31">
        <v>29</v>
      </c>
      <c r="Z31">
        <v>468485.03</v>
      </c>
      <c r="AA31">
        <v>343.167</v>
      </c>
      <c r="AB31">
        <v>6.57</v>
      </c>
      <c r="AC31">
        <v>4.13</v>
      </c>
      <c r="AE31">
        <v>29</v>
      </c>
      <c r="AF31">
        <v>3280.97</v>
      </c>
      <c r="AG31">
        <v>485.386</v>
      </c>
      <c r="AH31">
        <v>2.75</v>
      </c>
      <c r="AI31">
        <v>21.58</v>
      </c>
      <c r="AK31">
        <v>29</v>
      </c>
      <c r="AL31">
        <v>212.25</v>
      </c>
      <c r="AM31">
        <v>9.391</v>
      </c>
      <c r="AN31">
        <v>2.55</v>
      </c>
      <c r="AO31">
        <v>25.47</v>
      </c>
      <c r="AP31" t="s">
        <v>66</v>
      </c>
      <c r="AQ31" s="83">
        <f t="shared" si="0"/>
        <v>1025549.26</v>
      </c>
    </row>
    <row r="32" spans="1:43" ht="12.75">
      <c r="A32">
        <v>30</v>
      </c>
      <c r="B32">
        <v>0</v>
      </c>
      <c r="C32">
        <v>0</v>
      </c>
      <c r="D32">
        <v>1.05</v>
      </c>
      <c r="E32">
        <v>24.79</v>
      </c>
      <c r="G32">
        <v>30</v>
      </c>
      <c r="H32">
        <v>0</v>
      </c>
      <c r="I32">
        <v>0</v>
      </c>
      <c r="J32">
        <v>42.27</v>
      </c>
      <c r="K32">
        <v>24.85</v>
      </c>
      <c r="M32">
        <v>30</v>
      </c>
      <c r="N32">
        <v>0</v>
      </c>
      <c r="O32">
        <v>0</v>
      </c>
      <c r="P32">
        <v>42.25</v>
      </c>
      <c r="Q32">
        <v>25.63</v>
      </c>
      <c r="S32">
        <v>30</v>
      </c>
      <c r="T32">
        <v>629422</v>
      </c>
      <c r="U32">
        <v>496.636</v>
      </c>
      <c r="V32">
        <v>6.59</v>
      </c>
      <c r="W32">
        <v>2.22</v>
      </c>
      <c r="Y32">
        <v>30</v>
      </c>
      <c r="Z32">
        <v>463797.81</v>
      </c>
      <c r="AA32">
        <v>334.03</v>
      </c>
      <c r="AB32">
        <v>6.57</v>
      </c>
      <c r="AC32">
        <v>1.91</v>
      </c>
      <c r="AE32">
        <v>30</v>
      </c>
      <c r="AF32">
        <v>3256.32</v>
      </c>
      <c r="AG32">
        <v>472.319</v>
      </c>
      <c r="AH32">
        <v>2.72</v>
      </c>
      <c r="AI32">
        <v>20.6</v>
      </c>
      <c r="AK32">
        <v>30</v>
      </c>
      <c r="AL32">
        <v>210.88</v>
      </c>
      <c r="AM32">
        <v>9.236</v>
      </c>
      <c r="AN32">
        <v>2.54</v>
      </c>
      <c r="AO32">
        <v>23.82</v>
      </c>
      <c r="AP32" t="s">
        <v>66</v>
      </c>
      <c r="AQ32" s="83">
        <f t="shared" si="0"/>
        <v>1093219.81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Машаров Александр Владимирович</cp:lastModifiedBy>
  <cp:lastPrinted>2016-04-21T07:21:17Z</cp:lastPrinted>
  <dcterms:created xsi:type="dcterms:W3CDTF">2010-01-29T08:37:16Z</dcterms:created>
  <dcterms:modified xsi:type="dcterms:W3CDTF">2016-07-01T08:06:24Z</dcterms:modified>
  <cp:category/>
  <cp:version/>
  <cp:contentType/>
  <cp:contentStatus/>
</cp:coreProperties>
</file>