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6" windowWidth="15120" windowHeight="8676" activeTab="0"/>
  </bookViews>
  <sheets>
    <sheet name="Лист1" sheetId="1" r:id="rId1"/>
    <sheet name="Лист2" sheetId="2" r:id="rId2"/>
    <sheet name="Лист3" sheetId="3" r:id="rId3"/>
    <sheet name="Отчет о совместимости" sheetId="4" r:id="rId4"/>
  </sheets>
  <definedNames>
    <definedName name="_Hlk21234135" localSheetId="0">'Лист1'!#REF!</definedName>
    <definedName name="OLE_LINK2" localSheetId="0">'Лист1'!$T$11</definedName>
    <definedName name="OLE_LINK3" localSheetId="0">'Лист1'!$U$10</definedName>
    <definedName name="OLE_LINK5" localSheetId="0">'Лист1'!#REF!</definedName>
    <definedName name="_xlnm.Print_Area" localSheetId="0">'Лист1'!$A$1:$V$25</definedName>
  </definedNames>
  <calcPr fullCalcOnLoad="1"/>
</workbook>
</file>

<file path=xl/sharedStrings.xml><?xml version="1.0" encoding="utf-8"?>
<sst xmlns="http://schemas.openxmlformats.org/spreadsheetml/2006/main" count="48" uniqueCount="47">
  <si>
    <t>Вимірювальна хіміко-аналітична лабораторія</t>
  </si>
  <si>
    <t>Отчет о совместимости для Пролетарка червень закачка  2012.xls</t>
  </si>
  <si>
    <t>Дата отчета: 13.06.2012 15:12</t>
  </si>
  <si>
    <t>Некоторые свойства данной книги не поддерживаются более ранними версиями Excel. Открытие книги в более ранней версии Excel или ее сохранение в формате более ранней версии приведет к потере или ограничению функциональности этих свойств.</t>
  </si>
  <si>
    <t>Несущественная потеря точности</t>
  </si>
  <si>
    <t>Число экземпляров</t>
  </si>
  <si>
    <t>Версия</t>
  </si>
  <si>
    <t>Некоторые ячейки или стили в этой книге содержат форматирование, не поддерживаемое выбранным форматом файла. Эти форматы будут преобразованы в наиболее близкий из имеющихся форматов.</t>
  </si>
  <si>
    <t>Excel 97-2003</t>
  </si>
  <si>
    <t>ПАТ "УКРТРАНСГАЗ"</t>
  </si>
  <si>
    <r>
      <t>густина кг/м</t>
    </r>
    <r>
      <rPr>
        <sz val="8"/>
        <rFont val="Calibri"/>
        <family val="2"/>
      </rPr>
      <t>³</t>
    </r>
  </si>
  <si>
    <r>
      <t>теплота зоряння нижча МДж/м</t>
    </r>
    <r>
      <rPr>
        <sz val="8"/>
        <rFont val="Calibri"/>
        <family val="2"/>
      </rPr>
      <t>³</t>
    </r>
  </si>
  <si>
    <t>теплота зоряння нижча кКал/м³</t>
  </si>
  <si>
    <t>число Воббе вище МДж/м³</t>
  </si>
  <si>
    <t>Число місяця</t>
  </si>
  <si>
    <t>метан C1</t>
  </si>
  <si>
    <t>етан C2</t>
  </si>
  <si>
    <t>пропан C3</t>
  </si>
  <si>
    <t>ізо-бутан i-C4</t>
  </si>
  <si>
    <t>нео-пентан нео-C5</t>
  </si>
  <si>
    <t>ізо-пентан i-C5</t>
  </si>
  <si>
    <t>н-пентан н-C5</t>
  </si>
  <si>
    <t>гексани та вищі C6+</t>
  </si>
  <si>
    <t>Кисень О2</t>
  </si>
  <si>
    <t>азот N2</t>
  </si>
  <si>
    <t>діоксид вуглецю CO2</t>
  </si>
  <si>
    <t xml:space="preserve">Маса механічних домішок, мг/м³                    </t>
  </si>
  <si>
    <t xml:space="preserve">Масова концентрація меркаптанової сірки, мг/м³                       </t>
  </si>
  <si>
    <t xml:space="preserve">Масова концентрація сірководню, мг/м³                       </t>
  </si>
  <si>
    <t>Температура точки роси  вологи (Р=3.92 Мпа), ºС</t>
  </si>
  <si>
    <t>ПАСПОРТ ФІЗИКО-ХІМІЧНИХ ПОКАЗНИКІВ ПРИРОДНОГО ГАЗУ</t>
  </si>
  <si>
    <t xml:space="preserve">Компонентний склад, % мол. </t>
  </si>
  <si>
    <r>
      <t>при 20</t>
    </r>
    <r>
      <rPr>
        <sz val="10"/>
        <rFont val="Calibri"/>
        <family val="2"/>
      </rPr>
      <t>°</t>
    </r>
    <r>
      <rPr>
        <sz val="10"/>
        <rFont val="Arial"/>
        <family val="2"/>
      </rPr>
      <t>С; 101,325 кПа</t>
    </r>
  </si>
  <si>
    <t xml:space="preserve">Богородчанське ЛВУМГ </t>
  </si>
  <si>
    <r>
      <t>Філія "УМГ"ПРИКАРПАТ</t>
    </r>
    <r>
      <rPr>
        <b/>
        <sz val="9"/>
        <rFont val="Arial"/>
        <family val="2"/>
      </rPr>
      <t>ТРАНСГАЗ</t>
    </r>
    <r>
      <rPr>
        <b/>
        <sz val="8"/>
        <rFont val="Arial"/>
        <family val="2"/>
      </rPr>
      <t>"</t>
    </r>
  </si>
  <si>
    <t>не виявлено</t>
  </si>
  <si>
    <t>Свідоцтво про атестацію № ІФ 760 дійсне до  12 червня 2019 р.</t>
  </si>
  <si>
    <t>н-бутан н-C4</t>
  </si>
  <si>
    <t xml:space="preserve">переданого Богородчанським ЛВУМГ та прийнятого  ПАТ "Тернопільгаз" </t>
  </si>
  <si>
    <t>ГРС-Улашківці</t>
  </si>
  <si>
    <t>Хімік  ВХАЛ Богородчанського ЛВУМГ</t>
  </si>
  <si>
    <t>Н.Сапіжак</t>
  </si>
  <si>
    <t>з газопроводу "Прогрес" за період з 04.05.2016 р.  по  05.06.2016 р.</t>
  </si>
  <si>
    <t>03.06.2016 р.</t>
  </si>
  <si>
    <t>Заступник начальника  Богородчанського ЛВУМГ</t>
  </si>
  <si>
    <t>В. Басистюк</t>
  </si>
  <si>
    <t>Об'єм природного газу, який відповідає даному паспорту ФХП для ГРС-Улашківці, у травні становить 48 097  м³.</t>
  </si>
</sst>
</file>

<file path=xl/styles.xml><?xml version="1.0" encoding="utf-8"?>
<styleSheet xmlns="http://schemas.openxmlformats.org/spreadsheetml/2006/main">
  <numFmts count="33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dd/mm/yy;@"/>
    <numFmt numFmtId="185" formatCode="0.0"/>
    <numFmt numFmtId="186" formatCode="0.000"/>
    <numFmt numFmtId="187" formatCode="0.0000"/>
    <numFmt numFmtId="188" formatCode="_-* #,##0.000_р_._-;\-* #,##0.000_р_._-;_-* &quot;-&quot;??_р_._-;_-@_-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u val="single"/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9"/>
      <name val="Arial"/>
      <family val="2"/>
    </font>
    <font>
      <sz val="8"/>
      <name val="Calibri"/>
      <family val="2"/>
    </font>
    <font>
      <sz val="10"/>
      <name val="Calibri"/>
      <family val="2"/>
    </font>
    <font>
      <sz val="9"/>
      <name val="Arial Cyr"/>
      <family val="0"/>
    </font>
    <font>
      <b/>
      <sz val="12"/>
      <name val="Arial"/>
      <family val="2"/>
    </font>
    <font>
      <b/>
      <sz val="9"/>
      <name val="Arial"/>
      <family val="2"/>
    </font>
    <font>
      <b/>
      <sz val="8"/>
      <name val="Arial Cyr"/>
      <family val="2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186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2" fillId="0" borderId="10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6" fillId="0" borderId="0" xfId="0" applyFont="1" applyFill="1" applyAlignment="1">
      <alignment horizontal="center"/>
    </xf>
    <xf numFmtId="0" fontId="0" fillId="0" borderId="10" xfId="0" applyFill="1" applyBorder="1" applyAlignment="1">
      <alignment/>
    </xf>
    <xf numFmtId="0" fontId="10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1" xfId="0" applyNumberFormat="1" applyBorder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10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2" xfId="0" applyNumberFormat="1" applyBorder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0" xfId="0" applyAlignment="1">
      <alignment/>
    </xf>
    <xf numFmtId="0" fontId="8" fillId="0" borderId="14" xfId="0" applyFont="1" applyBorder="1" applyAlignment="1">
      <alignment horizontal="left" wrapText="1"/>
    </xf>
    <xf numFmtId="0" fontId="2" fillId="0" borderId="10" xfId="0" applyFont="1" applyFill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1" fillId="0" borderId="15" xfId="0" applyFont="1" applyBorder="1" applyAlignment="1">
      <alignment/>
    </xf>
    <xf numFmtId="0" fontId="0" fillId="0" borderId="15" xfId="0" applyFont="1" applyBorder="1" applyAlignment="1">
      <alignment/>
    </xf>
    <xf numFmtId="0" fontId="10" fillId="0" borderId="0" xfId="0" applyFont="1" applyAlignment="1">
      <alignment/>
    </xf>
    <xf numFmtId="0" fontId="12" fillId="0" borderId="10" xfId="0" applyFont="1" applyFill="1" applyBorder="1" applyAlignment="1">
      <alignment/>
    </xf>
    <xf numFmtId="1" fontId="17" fillId="0" borderId="10" xfId="0" applyNumberFormat="1" applyFont="1" applyFill="1" applyBorder="1" applyAlignment="1">
      <alignment horizontal="center" vertical="center"/>
    </xf>
    <xf numFmtId="187" fontId="0" fillId="0" borderId="0" xfId="0" applyNumberFormat="1" applyFill="1" applyAlignment="1">
      <alignment/>
    </xf>
    <xf numFmtId="187" fontId="1" fillId="0" borderId="10" xfId="0" applyNumberFormat="1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/>
    </xf>
    <xf numFmtId="187" fontId="1" fillId="33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center" wrapText="1"/>
    </xf>
    <xf numFmtId="186" fontId="1" fillId="0" borderId="10" xfId="0" applyNumberFormat="1" applyFont="1" applyFill="1" applyBorder="1" applyAlignment="1">
      <alignment horizontal="center" wrapText="1"/>
    </xf>
    <xf numFmtId="185" fontId="1" fillId="0" borderId="10" xfId="0" applyNumberFormat="1" applyFont="1" applyFill="1" applyBorder="1" applyAlignment="1">
      <alignment horizontal="center" wrapText="1"/>
    </xf>
    <xf numFmtId="0" fontId="11" fillId="0" borderId="16" xfId="0" applyFont="1" applyBorder="1" applyAlignment="1">
      <alignment horizontal="center" textRotation="90" wrapText="1"/>
    </xf>
    <xf numFmtId="0" fontId="11" fillId="0" borderId="17" xfId="0" applyFont="1" applyBorder="1" applyAlignment="1">
      <alignment horizontal="center" textRotation="90" wrapText="1"/>
    </xf>
    <xf numFmtId="0" fontId="11" fillId="0" borderId="18" xfId="0" applyFont="1" applyBorder="1" applyAlignment="1">
      <alignment horizontal="center" textRotation="90" wrapText="1"/>
    </xf>
    <xf numFmtId="0" fontId="15" fillId="0" borderId="0" xfId="0" applyFont="1" applyAlignment="1">
      <alignment horizontal="center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4" fillId="0" borderId="16" xfId="0" applyFont="1" applyBorder="1" applyAlignment="1">
      <alignment horizontal="center" textRotation="90" wrapText="1"/>
    </xf>
    <xf numFmtId="0" fontId="4" fillId="0" borderId="17" xfId="0" applyFont="1" applyBorder="1" applyAlignment="1">
      <alignment horizontal="center" textRotation="90" wrapText="1"/>
    </xf>
    <xf numFmtId="0" fontId="4" fillId="0" borderId="18" xfId="0" applyFont="1" applyBorder="1" applyAlignment="1">
      <alignment horizontal="center" textRotation="90" wrapText="1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" fillId="0" borderId="0" xfId="0" applyFont="1" applyAlignment="1">
      <alignment/>
    </xf>
    <xf numFmtId="185" fontId="18" fillId="0" borderId="14" xfId="0" applyNumberFormat="1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textRotation="90" wrapText="1"/>
    </xf>
    <xf numFmtId="0" fontId="14" fillId="0" borderId="17" xfId="0" applyFont="1" applyBorder="1" applyAlignment="1">
      <alignment horizontal="center" textRotation="90" wrapText="1"/>
    </xf>
    <xf numFmtId="0" fontId="14" fillId="0" borderId="18" xfId="0" applyFont="1" applyBorder="1" applyAlignment="1">
      <alignment horizontal="center" textRotation="90" wrapText="1"/>
    </xf>
    <xf numFmtId="0" fontId="4" fillId="0" borderId="16" xfId="0" applyFont="1" applyBorder="1" applyAlignment="1">
      <alignment textRotation="90" wrapText="1"/>
    </xf>
    <xf numFmtId="0" fontId="4" fillId="0" borderId="17" xfId="0" applyFont="1" applyBorder="1" applyAlignment="1">
      <alignment textRotation="90" wrapText="1"/>
    </xf>
    <xf numFmtId="0" fontId="4" fillId="0" borderId="18" xfId="0" applyFont="1" applyBorder="1" applyAlignment="1">
      <alignment textRotation="90" wrapText="1"/>
    </xf>
    <xf numFmtId="0" fontId="9" fillId="0" borderId="16" xfId="0" applyFont="1" applyBorder="1" applyAlignment="1">
      <alignment horizontal="center" textRotation="90" wrapText="1"/>
    </xf>
    <xf numFmtId="0" fontId="9" fillId="0" borderId="17" xfId="0" applyFont="1" applyBorder="1" applyAlignment="1">
      <alignment horizontal="center" textRotation="90" wrapText="1"/>
    </xf>
    <xf numFmtId="0" fontId="9" fillId="0" borderId="18" xfId="0" applyFont="1" applyBorder="1" applyAlignment="1">
      <alignment horizontal="center" textRotation="90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Z27"/>
  <sheetViews>
    <sheetView tabSelected="1" view="pageBreakPreview" zoomScale="86" zoomScaleSheetLayoutView="86" workbookViewId="0" topLeftCell="A1">
      <selection activeCell="V16" sqref="V16"/>
    </sheetView>
  </sheetViews>
  <sheetFormatPr defaultColWidth="9.00390625" defaultRowHeight="12.75"/>
  <cols>
    <col min="1" max="1" width="1.00390625" style="0" customWidth="1"/>
    <col min="2" max="2" width="4.625" style="0" customWidth="1"/>
    <col min="3" max="3" width="8.375" style="0" customWidth="1"/>
    <col min="4" max="15" width="7.125" style="0" customWidth="1"/>
    <col min="16" max="16" width="8.00390625" style="0" customWidth="1"/>
    <col min="17" max="17" width="7.125" style="0" customWidth="1"/>
    <col min="18" max="18" width="8.125" style="0" customWidth="1"/>
    <col min="19" max="19" width="6.00390625" style="0" customWidth="1"/>
    <col min="20" max="20" width="9.50390625" style="0" customWidth="1"/>
    <col min="21" max="21" width="7.625" style="0" customWidth="1"/>
    <col min="22" max="22" width="9.625" style="0" customWidth="1"/>
    <col min="23" max="23" width="7.625" style="0" customWidth="1"/>
    <col min="26" max="26" width="9.125" style="7" customWidth="1"/>
  </cols>
  <sheetData>
    <row r="1" spans="2:24" ht="12.75">
      <c r="B1" s="8" t="s">
        <v>9</v>
      </c>
      <c r="C1" s="8"/>
      <c r="D1" s="8"/>
      <c r="E1" s="8"/>
      <c r="F1" s="8"/>
      <c r="G1" s="8"/>
      <c r="H1" s="28"/>
      <c r="I1" s="3"/>
      <c r="J1" s="3"/>
      <c r="K1" s="3"/>
      <c r="L1" s="3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2:24" ht="12.75">
      <c r="B2" s="8" t="s">
        <v>34</v>
      </c>
      <c r="C2" s="8"/>
      <c r="D2" s="8"/>
      <c r="E2" s="8"/>
      <c r="F2" s="8"/>
      <c r="G2" s="8"/>
      <c r="H2" s="28"/>
      <c r="I2" s="3"/>
      <c r="J2" s="3"/>
      <c r="K2" s="3"/>
      <c r="L2" s="3"/>
      <c r="M2" s="4"/>
      <c r="N2" s="4"/>
      <c r="O2" s="4"/>
      <c r="P2" s="4"/>
      <c r="Q2" s="4"/>
      <c r="R2" s="4"/>
      <c r="S2" s="4"/>
      <c r="T2" s="49"/>
      <c r="U2" s="50"/>
      <c r="V2" s="50"/>
      <c r="W2" s="4"/>
      <c r="X2" s="4"/>
    </row>
    <row r="3" spans="2:24" ht="12.75">
      <c r="B3" s="8" t="s">
        <v>33</v>
      </c>
      <c r="C3" s="8"/>
      <c r="D3" s="8"/>
      <c r="E3" s="8"/>
      <c r="F3" s="8"/>
      <c r="G3" s="8"/>
      <c r="H3" s="28"/>
      <c r="I3" s="3"/>
      <c r="J3" s="3"/>
      <c r="K3" s="3"/>
      <c r="L3" s="3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</row>
    <row r="4" spans="2:24" ht="12.75">
      <c r="B4" s="8" t="s">
        <v>0</v>
      </c>
      <c r="C4" s="8"/>
      <c r="D4" s="8"/>
      <c r="E4" s="8"/>
      <c r="F4" s="8"/>
      <c r="G4" s="8"/>
      <c r="H4" s="28"/>
      <c r="I4" s="3"/>
      <c r="J4" s="3"/>
      <c r="K4" s="3"/>
      <c r="L4" s="3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5" spans="2:24" ht="12.75">
      <c r="B5" s="8" t="s">
        <v>36</v>
      </c>
      <c r="C5" s="8"/>
      <c r="D5" s="8"/>
      <c r="E5" s="8"/>
      <c r="F5" s="8"/>
      <c r="G5" s="8"/>
      <c r="H5" s="28"/>
      <c r="I5" s="3"/>
      <c r="J5" s="3"/>
      <c r="K5" s="3"/>
      <c r="L5" s="3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2:24" ht="21.75" customHeight="1">
      <c r="B6" s="42" t="s">
        <v>30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  <c r="V6" s="42"/>
      <c r="W6" s="42"/>
      <c r="X6" s="42"/>
    </row>
    <row r="7" spans="2:24" ht="21.75" customHeight="1">
      <c r="B7" s="51" t="s">
        <v>38</v>
      </c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4"/>
      <c r="X7" s="4"/>
    </row>
    <row r="8" spans="2:24" ht="42" customHeight="1">
      <c r="B8" s="51" t="s">
        <v>39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4"/>
      <c r="X8" s="4"/>
    </row>
    <row r="9" spans="2:24" ht="18" customHeight="1">
      <c r="B9" s="52" t="s">
        <v>42</v>
      </c>
      <c r="C9" s="52"/>
      <c r="D9" s="52"/>
      <c r="E9" s="52"/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4"/>
      <c r="X9" s="4"/>
    </row>
    <row r="10" spans="2:26" ht="32.25" customHeight="1">
      <c r="B10" s="58" t="s">
        <v>14</v>
      </c>
      <c r="C10" s="64" t="s">
        <v>31</v>
      </c>
      <c r="D10" s="65"/>
      <c r="E10" s="65"/>
      <c r="F10" s="65"/>
      <c r="G10" s="65"/>
      <c r="H10" s="65"/>
      <c r="I10" s="65"/>
      <c r="J10" s="65"/>
      <c r="K10" s="65"/>
      <c r="L10" s="65"/>
      <c r="M10" s="65"/>
      <c r="N10" s="66"/>
      <c r="O10" s="43" t="s">
        <v>32</v>
      </c>
      <c r="P10" s="44"/>
      <c r="Q10" s="44"/>
      <c r="R10" s="45"/>
      <c r="S10" s="55" t="s">
        <v>29</v>
      </c>
      <c r="T10" s="39" t="s">
        <v>26</v>
      </c>
      <c r="U10" s="39" t="s">
        <v>27</v>
      </c>
      <c r="V10" s="39" t="s">
        <v>28</v>
      </c>
      <c r="W10" s="4"/>
      <c r="Y10" s="7"/>
      <c r="Z10"/>
    </row>
    <row r="11" spans="2:26" ht="48.75" customHeight="1">
      <c r="B11" s="59"/>
      <c r="C11" s="46" t="s">
        <v>15</v>
      </c>
      <c r="D11" s="46" t="s">
        <v>16</v>
      </c>
      <c r="E11" s="46" t="s">
        <v>17</v>
      </c>
      <c r="F11" s="46" t="s">
        <v>18</v>
      </c>
      <c r="G11" s="46" t="s">
        <v>37</v>
      </c>
      <c r="H11" s="46" t="s">
        <v>19</v>
      </c>
      <c r="I11" s="46" t="s">
        <v>20</v>
      </c>
      <c r="J11" s="46" t="s">
        <v>21</v>
      </c>
      <c r="K11" s="46" t="s">
        <v>22</v>
      </c>
      <c r="L11" s="46" t="s">
        <v>23</v>
      </c>
      <c r="M11" s="46" t="s">
        <v>24</v>
      </c>
      <c r="N11" s="46" t="s">
        <v>25</v>
      </c>
      <c r="O11" s="46" t="s">
        <v>10</v>
      </c>
      <c r="P11" s="61" t="s">
        <v>11</v>
      </c>
      <c r="Q11" s="46" t="s">
        <v>12</v>
      </c>
      <c r="R11" s="46" t="s">
        <v>13</v>
      </c>
      <c r="S11" s="56"/>
      <c r="T11" s="40"/>
      <c r="U11" s="40"/>
      <c r="V11" s="40"/>
      <c r="W11" s="4"/>
      <c r="Y11" s="7"/>
      <c r="Z11"/>
    </row>
    <row r="12" spans="2:26" ht="15.75" customHeight="1">
      <c r="B12" s="59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62"/>
      <c r="Q12" s="47"/>
      <c r="R12" s="47"/>
      <c r="S12" s="56"/>
      <c r="T12" s="40"/>
      <c r="U12" s="40"/>
      <c r="V12" s="40"/>
      <c r="W12" s="4"/>
      <c r="Y12" s="7"/>
      <c r="Z12"/>
    </row>
    <row r="13" spans="2:26" ht="21" customHeight="1">
      <c r="B13" s="60"/>
      <c r="C13" s="48"/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O13" s="48"/>
      <c r="P13" s="63"/>
      <c r="Q13" s="48"/>
      <c r="R13" s="48"/>
      <c r="S13" s="57"/>
      <c r="T13" s="41"/>
      <c r="U13" s="41"/>
      <c r="V13" s="41"/>
      <c r="W13" s="4"/>
      <c r="Y13" s="7"/>
      <c r="Z13"/>
    </row>
    <row r="14" spans="2:25" s="10" customFormat="1" ht="12.75" customHeight="1">
      <c r="B14" s="30">
        <v>4</v>
      </c>
      <c r="C14" s="32">
        <v>94.8644</v>
      </c>
      <c r="D14" s="32">
        <v>2.9501</v>
      </c>
      <c r="E14" s="32">
        <v>0.9535</v>
      </c>
      <c r="F14" s="32">
        <v>0.1529</v>
      </c>
      <c r="G14" s="32">
        <v>0.1485</v>
      </c>
      <c r="H14" s="32">
        <v>0.0042</v>
      </c>
      <c r="I14" s="32">
        <v>0.028</v>
      </c>
      <c r="J14" s="32">
        <v>0.0197</v>
      </c>
      <c r="K14" s="32">
        <v>0.0124</v>
      </c>
      <c r="L14" s="32">
        <v>0.0034</v>
      </c>
      <c r="M14" s="32">
        <v>0.6282</v>
      </c>
      <c r="N14" s="32">
        <v>0.2347</v>
      </c>
      <c r="O14" s="32">
        <v>0.7095</v>
      </c>
      <c r="P14" s="32">
        <v>34.7124</v>
      </c>
      <c r="Q14" s="34">
        <f>P14*1000/4.1868</f>
        <v>8290.914302092291</v>
      </c>
      <c r="R14" s="33">
        <v>50.1318</v>
      </c>
      <c r="S14" s="33">
        <v>-20.1</v>
      </c>
      <c r="U14" s="9"/>
      <c r="V14" s="9"/>
      <c r="X14" s="31">
        <f>SUM(C14:N14)</f>
        <v>100.00000000000003</v>
      </c>
      <c r="Y14" s="11" t="str">
        <f>IF(X14=100,"ОК"," ")</f>
        <v>ОК</v>
      </c>
    </row>
    <row r="15" spans="2:25" s="10" customFormat="1" ht="12.75" customHeight="1">
      <c r="B15" s="30">
        <v>10</v>
      </c>
      <c r="C15" s="32">
        <v>94.6693</v>
      </c>
      <c r="D15" s="32">
        <v>3.0439</v>
      </c>
      <c r="E15" s="32">
        <v>1.0159</v>
      </c>
      <c r="F15" s="32">
        <v>0.1608</v>
      </c>
      <c r="G15" s="32">
        <v>0.1619</v>
      </c>
      <c r="H15" s="32">
        <v>0.0034</v>
      </c>
      <c r="I15" s="32">
        <v>0.0288</v>
      </c>
      <c r="J15" s="32">
        <v>0.0209</v>
      </c>
      <c r="K15" s="32">
        <v>0.0121</v>
      </c>
      <c r="L15" s="32">
        <v>0.0034</v>
      </c>
      <c r="M15" s="32">
        <v>0.6197</v>
      </c>
      <c r="N15" s="32">
        <v>0.2599</v>
      </c>
      <c r="O15" s="32">
        <v>0.7114</v>
      </c>
      <c r="P15" s="32">
        <v>34.7812</v>
      </c>
      <c r="Q15" s="34">
        <f>P15*1000/4.1868</f>
        <v>8307.346899780261</v>
      </c>
      <c r="R15" s="33">
        <v>50.1594</v>
      </c>
      <c r="S15" s="33">
        <v>-19.7</v>
      </c>
      <c r="T15" s="29" t="s">
        <v>35</v>
      </c>
      <c r="U15" s="9"/>
      <c r="V15" s="9"/>
      <c r="X15" s="31">
        <f>SUM(C15:N15)</f>
        <v>100</v>
      </c>
      <c r="Y15" s="11" t="str">
        <f>IF(X15=100,"ОК"," ")</f>
        <v>ОК</v>
      </c>
    </row>
    <row r="16" spans="2:25" s="10" customFormat="1" ht="12.75" customHeight="1">
      <c r="B16" s="30">
        <v>16</v>
      </c>
      <c r="C16" s="32">
        <v>94.8994</v>
      </c>
      <c r="D16" s="32">
        <v>2.979</v>
      </c>
      <c r="E16" s="32">
        <v>0.9451</v>
      </c>
      <c r="F16" s="32">
        <v>0.1497</v>
      </c>
      <c r="G16" s="32">
        <v>0.1432</v>
      </c>
      <c r="H16" s="32">
        <v>0.0028</v>
      </c>
      <c r="I16" s="32">
        <v>0.027</v>
      </c>
      <c r="J16" s="32">
        <v>0.0189</v>
      </c>
      <c r="K16" s="32">
        <v>0.0105</v>
      </c>
      <c r="L16" s="32">
        <v>0.0032</v>
      </c>
      <c r="M16" s="32">
        <v>0.5875</v>
      </c>
      <c r="N16" s="32">
        <v>0.2337</v>
      </c>
      <c r="O16" s="32">
        <v>0.7091</v>
      </c>
      <c r="P16" s="32">
        <v>34.7173</v>
      </c>
      <c r="Q16" s="34">
        <f>P16*1000/4.1868</f>
        <v>8292.084646985766</v>
      </c>
      <c r="R16" s="33">
        <v>50.1543</v>
      </c>
      <c r="S16" s="38">
        <v>-19.3</v>
      </c>
      <c r="T16" s="12"/>
      <c r="U16" s="9">
        <v>0.138</v>
      </c>
      <c r="V16" s="9">
        <v>0.085</v>
      </c>
      <c r="X16" s="31">
        <f>SUM(C16:N16)</f>
        <v>99.99999999999999</v>
      </c>
      <c r="Y16" s="11" t="str">
        <f>IF(X16=100,"ОК"," ")</f>
        <v>ОК</v>
      </c>
    </row>
    <row r="17" spans="2:25" s="10" customFormat="1" ht="12.75" customHeight="1">
      <c r="B17" s="30">
        <v>23</v>
      </c>
      <c r="C17" s="32">
        <v>95.0901</v>
      </c>
      <c r="D17" s="32">
        <v>2.8502</v>
      </c>
      <c r="E17" s="32">
        <v>0.9025</v>
      </c>
      <c r="F17" s="32">
        <v>0.1424</v>
      </c>
      <c r="G17" s="32">
        <v>0.1362</v>
      </c>
      <c r="H17" s="32">
        <v>0.0025</v>
      </c>
      <c r="I17" s="32">
        <v>0.0257</v>
      </c>
      <c r="J17" s="32">
        <v>0.0177</v>
      </c>
      <c r="K17" s="32">
        <v>0.0084</v>
      </c>
      <c r="L17" s="32">
        <v>0.004</v>
      </c>
      <c r="M17" s="32">
        <v>0.5922</v>
      </c>
      <c r="N17" s="32">
        <v>0.2281</v>
      </c>
      <c r="O17" s="32">
        <v>0.7074</v>
      </c>
      <c r="P17" s="32">
        <v>34.6448</v>
      </c>
      <c r="Q17" s="34">
        <f>P17*1000/4.1868</f>
        <v>8274.76831948027</v>
      </c>
      <c r="R17" s="32">
        <v>50.1122</v>
      </c>
      <c r="S17" s="38">
        <v>-20.5</v>
      </c>
      <c r="T17" s="12"/>
      <c r="U17" s="9"/>
      <c r="V17" s="9"/>
      <c r="X17" s="31">
        <f>SUM(C17:N17)</f>
        <v>100.00000000000001</v>
      </c>
      <c r="Y17" s="11" t="str">
        <f>IF(X17=100,"ОК"," ")</f>
        <v>ОК</v>
      </c>
    </row>
    <row r="18" spans="2:25" s="10" customFormat="1" ht="12.75" customHeight="1">
      <c r="B18" s="30">
        <v>30</v>
      </c>
      <c r="C18" s="32">
        <v>94.853</v>
      </c>
      <c r="D18" s="32">
        <v>2.9717</v>
      </c>
      <c r="E18" s="32">
        <v>0.9571</v>
      </c>
      <c r="F18" s="32">
        <v>0.1532</v>
      </c>
      <c r="G18" s="32">
        <v>0.1479</v>
      </c>
      <c r="H18" s="32">
        <v>0.0072</v>
      </c>
      <c r="I18" s="32">
        <v>0.028</v>
      </c>
      <c r="J18" s="32">
        <v>0.0197</v>
      </c>
      <c r="K18" s="32">
        <v>0.0073</v>
      </c>
      <c r="L18" s="32">
        <v>0.0033</v>
      </c>
      <c r="M18" s="32">
        <v>0.611</v>
      </c>
      <c r="N18" s="32">
        <v>0.2406</v>
      </c>
      <c r="O18" s="35">
        <v>0.7095</v>
      </c>
      <c r="P18" s="32">
        <v>34.7199</v>
      </c>
      <c r="Q18" s="34">
        <f>P18*1000/4.1868</f>
        <v>8292.705646316997</v>
      </c>
      <c r="R18" s="37">
        <v>50.1402</v>
      </c>
      <c r="S18" s="36">
        <v>-20.2</v>
      </c>
      <c r="T18" s="23"/>
      <c r="U18" s="9"/>
      <c r="V18" s="9"/>
      <c r="X18" s="31">
        <f>SUM(C18:N18)</f>
        <v>100</v>
      </c>
      <c r="Y18" s="11" t="str">
        <f>IF(X18=100,"ОК"," ")</f>
        <v>ОК</v>
      </c>
    </row>
    <row r="19" spans="2:26" ht="12.75" customHeight="1">
      <c r="B19" s="54" t="s">
        <v>46</v>
      </c>
      <c r="C19" s="54"/>
      <c r="D19" s="54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4"/>
      <c r="S19" s="54"/>
      <c r="T19" s="54"/>
      <c r="U19" s="54"/>
      <c r="V19" s="22"/>
      <c r="X19" s="5"/>
      <c r="Y19" s="6"/>
      <c r="Z19"/>
    </row>
    <row r="20" spans="3:21" ht="12.75" customHeight="1">
      <c r="C20" s="53"/>
      <c r="D20" s="53"/>
      <c r="E20" s="53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</row>
    <row r="21" spans="3:21" ht="12.75" customHeight="1"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1"/>
      <c r="R21" s="21"/>
      <c r="S21" s="21"/>
      <c r="T21" s="21"/>
      <c r="U21" s="21"/>
    </row>
    <row r="22" spans="3:18" ht="12.75" customHeight="1">
      <c r="C22" s="26" t="s">
        <v>44</v>
      </c>
      <c r="D22" s="24"/>
      <c r="E22" s="24"/>
      <c r="F22" s="24"/>
      <c r="G22" s="24"/>
      <c r="H22" s="24"/>
      <c r="I22" s="24"/>
      <c r="J22" s="24"/>
      <c r="K22" s="24"/>
      <c r="L22" s="24"/>
      <c r="M22" s="24" t="s">
        <v>45</v>
      </c>
      <c r="N22" s="24"/>
      <c r="O22" s="24"/>
      <c r="P22" s="24"/>
      <c r="Q22" s="24"/>
      <c r="R22" s="24" t="s">
        <v>43</v>
      </c>
    </row>
    <row r="23" spans="3:19" ht="12.75" customHeight="1">
      <c r="C23" s="1"/>
      <c r="L23" s="2"/>
      <c r="N23" s="2"/>
      <c r="R23" s="2"/>
      <c r="S23" s="2"/>
    </row>
    <row r="24" spans="3:18" ht="18" customHeight="1">
      <c r="C24" s="26" t="s">
        <v>40</v>
      </c>
      <c r="D24" s="27"/>
      <c r="E24" s="27"/>
      <c r="F24" s="27"/>
      <c r="G24" s="27"/>
      <c r="H24" s="27"/>
      <c r="I24" s="27"/>
      <c r="J24" s="27"/>
      <c r="K24" s="27"/>
      <c r="L24" s="27"/>
      <c r="M24" s="27" t="s">
        <v>41</v>
      </c>
      <c r="N24" s="27"/>
      <c r="O24" s="27"/>
      <c r="P24" s="27"/>
      <c r="Q24" s="27"/>
      <c r="R24" s="27" t="s">
        <v>43</v>
      </c>
    </row>
    <row r="25" spans="3:19" ht="12.75">
      <c r="C25" s="1"/>
      <c r="L25" s="2"/>
      <c r="N25" s="2"/>
      <c r="R25" s="2"/>
      <c r="S25" s="2"/>
    </row>
    <row r="27" spans="3:22" ht="12.75">
      <c r="C27" s="21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</row>
  </sheetData>
  <sheetProtection/>
  <mergeCells count="30">
    <mergeCell ref="C20:U20"/>
    <mergeCell ref="B19:U19"/>
    <mergeCell ref="S10:S13"/>
    <mergeCell ref="B10:B13"/>
    <mergeCell ref="H11:H13"/>
    <mergeCell ref="J11:J13"/>
    <mergeCell ref="I11:I13"/>
    <mergeCell ref="M11:M13"/>
    <mergeCell ref="P11:P13"/>
    <mergeCell ref="C10:N10"/>
    <mergeCell ref="B8:V8"/>
    <mergeCell ref="R11:R13"/>
    <mergeCell ref="N11:N13"/>
    <mergeCell ref="G11:G13"/>
    <mergeCell ref="Q11:Q13"/>
    <mergeCell ref="U10:U13"/>
    <mergeCell ref="E11:E13"/>
    <mergeCell ref="F11:F13"/>
    <mergeCell ref="K11:K13"/>
    <mergeCell ref="L11:L13"/>
    <mergeCell ref="T10:T13"/>
    <mergeCell ref="V10:V13"/>
    <mergeCell ref="B6:X6"/>
    <mergeCell ref="O10:R10"/>
    <mergeCell ref="O11:O13"/>
    <mergeCell ref="T2:V2"/>
    <mergeCell ref="B7:V7"/>
    <mergeCell ref="B9:V9"/>
    <mergeCell ref="D11:D13"/>
    <mergeCell ref="C11:C13"/>
  </mergeCells>
  <printOptions/>
  <pageMargins left="0.3937007874015748" right="0.3937007874015748" top="0.1968503937007874" bottom="0.1968503937007874" header="0" footer="0"/>
  <pageSetup fitToHeight="1" fitToWidth="1" horizontalDpi="600" verticalDpi="600" orientation="landscape" paperSize="9" scale="9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1:F10"/>
  <sheetViews>
    <sheetView showGridLines="0" zoomScalePageLayoutView="0" workbookViewId="0" topLeftCell="A1">
      <selection activeCell="B14" sqref="B14"/>
    </sheetView>
  </sheetViews>
  <sheetFormatPr defaultColWidth="9.00390625" defaultRowHeight="12.75"/>
  <cols>
    <col min="1" max="1" width="1.12109375" style="0" customWidth="1"/>
    <col min="2" max="2" width="64.50390625" style="0" customWidth="1"/>
    <col min="3" max="3" width="1.4921875" style="0" customWidth="1"/>
    <col min="4" max="4" width="5.50390625" style="0" customWidth="1"/>
    <col min="5" max="6" width="16.00390625" style="0" customWidth="1"/>
  </cols>
  <sheetData>
    <row r="1" spans="2:6" ht="12.75">
      <c r="B1" s="13" t="s">
        <v>1</v>
      </c>
      <c r="C1" s="13"/>
      <c r="D1" s="17"/>
      <c r="E1" s="17"/>
      <c r="F1" s="17"/>
    </row>
    <row r="2" spans="2:6" ht="12.75">
      <c r="B2" s="13" t="s">
        <v>2</v>
      </c>
      <c r="C2" s="13"/>
      <c r="D2" s="17"/>
      <c r="E2" s="17"/>
      <c r="F2" s="17"/>
    </row>
    <row r="3" spans="2:6" ht="12.75">
      <c r="B3" s="14"/>
      <c r="C3" s="14"/>
      <c r="D3" s="18"/>
      <c r="E3" s="18"/>
      <c r="F3" s="18"/>
    </row>
    <row r="4" spans="2:6" ht="52.5">
      <c r="B4" s="14" t="s">
        <v>3</v>
      </c>
      <c r="C4" s="14"/>
      <c r="D4" s="18"/>
      <c r="E4" s="18"/>
      <c r="F4" s="18"/>
    </row>
    <row r="5" spans="2:6" ht="12.75">
      <c r="B5" s="14"/>
      <c r="C5" s="14"/>
      <c r="D5" s="18"/>
      <c r="E5" s="18"/>
      <c r="F5" s="18"/>
    </row>
    <row r="6" spans="2:6" ht="26.25">
      <c r="B6" s="13" t="s">
        <v>4</v>
      </c>
      <c r="C6" s="13"/>
      <c r="D6" s="17"/>
      <c r="E6" s="17" t="s">
        <v>5</v>
      </c>
      <c r="F6" s="17" t="s">
        <v>6</v>
      </c>
    </row>
    <row r="7" spans="2:6" ht="13.5" thickBot="1">
      <c r="B7" s="14"/>
      <c r="C7" s="14"/>
      <c r="D7" s="18"/>
      <c r="E7" s="18"/>
      <c r="F7" s="18"/>
    </row>
    <row r="8" spans="2:6" ht="39.75" thickBot="1">
      <c r="B8" s="15" t="s">
        <v>7</v>
      </c>
      <c r="C8" s="16"/>
      <c r="D8" s="19"/>
      <c r="E8" s="19">
        <v>14</v>
      </c>
      <c r="F8" s="20" t="s">
        <v>8</v>
      </c>
    </row>
    <row r="9" spans="2:6" ht="12.75">
      <c r="B9" s="14"/>
      <c r="C9" s="14"/>
      <c r="D9" s="18"/>
      <c r="E9" s="18"/>
      <c r="F9" s="18"/>
    </row>
    <row r="10" spans="2:6" ht="12.75">
      <c r="B10" s="14"/>
      <c r="C10" s="14"/>
      <c r="D10" s="18"/>
      <c r="E10" s="18"/>
      <c r="F10" s="1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Сапижак Наталья Михайловна</cp:lastModifiedBy>
  <cp:lastPrinted>2016-02-09T13:31:10Z</cp:lastPrinted>
  <dcterms:created xsi:type="dcterms:W3CDTF">2010-01-29T08:37:16Z</dcterms:created>
  <dcterms:modified xsi:type="dcterms:W3CDTF">2016-06-02T11:57:27Z</dcterms:modified>
  <cp:category/>
  <cp:version/>
  <cp:contentType/>
  <cp:contentStatus/>
</cp:coreProperties>
</file>