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0740" activeTab="0"/>
  </bookViews>
  <sheets>
    <sheet name="Паспорт" sheetId="1" r:id="rId1"/>
    <sheet name="Криворожское направление" sheetId="2" r:id="rId2"/>
    <sheet name="Одесское направление" sheetId="3" r:id="rId3"/>
  </sheets>
  <definedNames>
    <definedName name="_Hlk21234135" localSheetId="0">'Паспорт'!$B$15</definedName>
    <definedName name="OLE_LINK2" localSheetId="0">'Паспорт'!$Y$10</definedName>
    <definedName name="OLE_LINK3" localSheetId="0">'Паспорт'!#REF!</definedName>
    <definedName name="OLE_LINK5" localSheetId="0">'Паспорт'!#REF!</definedName>
    <definedName name="_xlnm.Print_Area" localSheetId="0">'Паспорт'!$A$1:$Y$48</definedName>
  </definedNames>
  <calcPr fullCalcOnLoad="1"/>
</workbook>
</file>

<file path=xl/sharedStrings.xml><?xml version="1.0" encoding="utf-8"?>
<sst xmlns="http://schemas.openxmlformats.org/spreadsheetml/2006/main" count="196" uniqueCount="136">
  <si>
    <t>підпис</t>
  </si>
  <si>
    <t xml:space="preserve">  </t>
  </si>
  <si>
    <t>метан C₁</t>
  </si>
  <si>
    <t>етан C₂</t>
  </si>
  <si>
    <t>пропан С₃</t>
  </si>
  <si>
    <t>ізо-бутан i-C₄</t>
  </si>
  <si>
    <t xml:space="preserve">Фізико-хімічні показники газу, при 20 ºС, 101,325 кПа </t>
  </si>
  <si>
    <t>Густина, кг/м3</t>
  </si>
  <si>
    <t>н-бутан н  C₄</t>
  </si>
  <si>
    <t>нео-пентан нео-C₅</t>
  </si>
  <si>
    <t>ізо-пентан i-C₅</t>
  </si>
  <si>
    <t>н-пентан н-C₅</t>
  </si>
  <si>
    <t>гексани та вищі C₆+</t>
  </si>
  <si>
    <t>Кисень О₂</t>
  </si>
  <si>
    <t>азот N₂</t>
  </si>
  <si>
    <t>діоксид вуглецю CO₂</t>
  </si>
  <si>
    <t>дата</t>
  </si>
  <si>
    <t>Компонентний склад , % мол.</t>
  </si>
  <si>
    <t>ПАСПОРТ ФІЗИКО-ХІМІЧНИХ ПОКАЗНИКІВ ПРИРОДНОГО ГАЗУ</t>
  </si>
  <si>
    <t>Теплота згоряння нижча, МДж/м3(кВт⋅год/м3)</t>
  </si>
  <si>
    <t>Теплота згоряння вища, МДж/м3 (кВт⋅год/м3)</t>
  </si>
  <si>
    <t>Число Воббе вище, МДж/м3 (кВт⋅год/м3)</t>
  </si>
  <si>
    <t xml:space="preserve">Температура точки роси  вологи
(Р = 3.92 МПа)
</t>
  </si>
  <si>
    <t>Температура точки роси  вуглеводів, ºС</t>
  </si>
  <si>
    <t>Масова концентрація сірководню, г/м3</t>
  </si>
  <si>
    <t>Масова концентрація меркаптанової сірки,  г/м3</t>
  </si>
  <si>
    <t>Число місяця</t>
  </si>
  <si>
    <t>Підрозділу підприємства, якому підпорядкована ВХАЛ</t>
  </si>
  <si>
    <t xml:space="preserve"> ВХАЛ, де здійснювались аналізи газу</t>
  </si>
  <si>
    <t xml:space="preserve">       прізвище</t>
  </si>
  <si>
    <t>ПАТ "УКРТРАНСГАЗ"</t>
  </si>
  <si>
    <t>Філія УМГ"Харківтрансгаз"</t>
  </si>
  <si>
    <t>Вимірювальна хіміко-аналітична лабораторія</t>
  </si>
  <si>
    <t>Теплота зоряння нижча кКал/м³</t>
  </si>
  <si>
    <t xml:space="preserve">Завідувач лабораторії  </t>
  </si>
  <si>
    <t>Маса механічних домішок, г/100м3</t>
  </si>
  <si>
    <t>Додаток до Паспорту фізико-хімічних показників природного газу</t>
  </si>
  <si>
    <t>Начальник служби ГВ та М</t>
  </si>
  <si>
    <t>Керівник служби, відповідальної за облік газу</t>
  </si>
  <si>
    <t xml:space="preserve">Начальник  Миколаївського    ЛВУМГ  </t>
  </si>
  <si>
    <t>Литвинюк Є.О.</t>
  </si>
  <si>
    <t>Бартальова С.В.</t>
  </si>
  <si>
    <r>
      <t>Філія "УМГ"</t>
    </r>
    <r>
      <rPr>
        <sz val="9"/>
        <rFont val="Arial"/>
        <family val="2"/>
      </rPr>
      <t>ХАРКІВТРАНСГАЗ</t>
    </r>
    <r>
      <rPr>
        <sz val="8"/>
        <rFont val="Arial"/>
        <family val="2"/>
      </rPr>
      <t>"</t>
    </r>
  </si>
  <si>
    <t xml:space="preserve">Миколаївського ЛВУМГ </t>
  </si>
  <si>
    <r>
      <t xml:space="preserve">Свідоцтво про атестацію </t>
    </r>
    <r>
      <rPr>
        <b/>
        <sz val="8"/>
        <rFont val="Arial"/>
        <family val="2"/>
      </rPr>
      <t>№ РН0050/2015</t>
    </r>
    <r>
      <rPr>
        <sz val="8"/>
        <rFont val="Arial"/>
        <family val="2"/>
      </rPr>
      <t xml:space="preserve"> дійсне до </t>
    </r>
    <r>
      <rPr>
        <b/>
        <sz val="8"/>
        <rFont val="Arial"/>
        <family val="2"/>
      </rPr>
      <t>27.05.2020 р.</t>
    </r>
  </si>
  <si>
    <t>Теплота згоряння вища, кКал/м³</t>
  </si>
  <si>
    <t>Число Воббе вище, кКал/м³</t>
  </si>
  <si>
    <r>
      <t xml:space="preserve">* ) </t>
    </r>
    <r>
      <rPr>
        <sz val="8"/>
        <rFont val="Arial Cyr"/>
        <family val="0"/>
      </rPr>
      <t>вміст меркаптанової сірки та сірководню за даними, наданими постачальниками газу</t>
    </r>
  </si>
  <si>
    <t>&lt; 0,0002 *)</t>
  </si>
  <si>
    <t>&lt; 0,0001 *)</t>
  </si>
  <si>
    <r>
      <rPr>
        <b/>
        <u val="single"/>
        <sz val="11"/>
        <rFont val="Arial"/>
        <family val="2"/>
      </rPr>
      <t xml:space="preserve">переданого Миколаївським ЛВУМГ та прийнятого    ПАТ "Миколаївгаз" </t>
    </r>
    <r>
      <rPr>
        <sz val="11"/>
        <rFont val="Arial"/>
        <family val="2"/>
      </rPr>
      <t>по ГРС-1 м. Миколаєва , ГРС-2 м. Миколаєва, ГРС с. Крива Балка, ГРС с. Ольшанське,  ГРС МГЗ,  ГРС с. Володимирівка, ГРС с. Новоукраїнка, ГРС  смт. Березнегувате,  ГРС с. Новосевастопіль,   ГРС с.Новоіванівка,  ГРС м.Баштанка,   ГРС м. Новий Буг, ГРС  с. Новоєгорівка, ГРС  с. Лоцкіне,  ГРС  с. Мар'ївка,     ГРС  с. Грейгове,  ГРС с. Горохівка,  ГРС с. Новомиколаївка, ГРС с.Прибузьке,  ГРС с.Інгулка, ГРС с. Пересадівка,  ГРС  с. Кандибіне,   ГРС с.  Гур'ївка,  ГРС  с. Себіне,  ГРС  м. Нова Одеса, ГРС с.Підлісне,ГРС с.Єланець, ГРС с.Веселий подол, ГРС с.Щербані, ГРС с.Дорошівка, ГРС м.Вознесенськ, ГРС с.Кам'янка, ГРС с.Рівне,  ГРС м.Очаків, ГРС с.Улянівка, ГРС с.Ч.Поле, ГРС с.Ш. Лан, ГРС с.Олексіївка, ГРС с.Веселинове, ГРС с.Березанка, ГРС с.Дмитрівка, ГРС с.Кубряки, ГРС м.Снігурівка, ГРС м. Казанка, ГРС с. Миколо-Гулак</t>
    </r>
  </si>
  <si>
    <t>Обсяг газу, переданого за добу, м3</t>
  </si>
  <si>
    <t>Загальний обсяг газу, тис. м3</t>
  </si>
  <si>
    <t>Теплота згоряння ниижа, та середньозважене значення МДж/м3</t>
  </si>
  <si>
    <t>Теплота згоряння нижча та середнє значення МДж/м3</t>
  </si>
  <si>
    <t>ГРС-1 вихід "місто"</t>
  </si>
  <si>
    <t>ГРС-1 вихід "Океан"</t>
  </si>
  <si>
    <t>ГРС-2 вихід "місто"</t>
  </si>
  <si>
    <t>ГРС с.Володимирівка</t>
  </si>
  <si>
    <t>ГРС с. Новоукраїнка</t>
  </si>
  <si>
    <t>ГРС м. Березнігувате</t>
  </si>
  <si>
    <t>ГРС с. Новосевастополь</t>
  </si>
  <si>
    <t>ГРС с. Новоіванівка</t>
  </si>
  <si>
    <t>ГРС м. Баштанка</t>
  </si>
  <si>
    <t>ГРС м. Н.Буг</t>
  </si>
  <si>
    <t>ГРС с. Мар'ївка</t>
  </si>
  <si>
    <t>ГРС с. Грейгове</t>
  </si>
  <si>
    <t>ГРС с. Горохівка</t>
  </si>
  <si>
    <t>ГРС с. Новомиколаївка</t>
  </si>
  <si>
    <t>ГРС с. Прибузьке</t>
  </si>
  <si>
    <t>ГРС с. Інгулка</t>
  </si>
  <si>
    <t>ГРС с. Персадівка</t>
  </si>
  <si>
    <t>ГРС м. Снігурівка</t>
  </si>
  <si>
    <t>ГРС смт. Казанка</t>
  </si>
  <si>
    <t>ГРС с. Николо Гулак</t>
  </si>
  <si>
    <t>Кривая Балка</t>
  </si>
  <si>
    <t>ГРС - Ольшанка</t>
  </si>
  <si>
    <t>ОЦЗ</t>
  </si>
  <si>
    <t>ГРС-Кандыбино</t>
  </si>
  <si>
    <t>ГРС-Гурьевка</t>
  </si>
  <si>
    <t>ГРС-Себино</t>
  </si>
  <si>
    <t>ГРС-Н.Одесса</t>
  </si>
  <si>
    <t>ГРС-Подлесное</t>
  </si>
  <si>
    <t>ГРС-Еланец</t>
  </si>
  <si>
    <t>ГРС-Правда</t>
  </si>
  <si>
    <t>ГРС-Щербани</t>
  </si>
  <si>
    <t>ГРС-Дорошовка</t>
  </si>
  <si>
    <t>ГРС-Вознесенск</t>
  </si>
  <si>
    <t>ГРС-Каменка</t>
  </si>
  <si>
    <t>ГРС-Ровное</t>
  </si>
  <si>
    <t>ГРС-Очаков</t>
  </si>
  <si>
    <t>ГРС-Ульяновка</t>
  </si>
  <si>
    <t>ГРС-Ч.Поле</t>
  </si>
  <si>
    <t>ГРС-Ш.Лан</t>
  </si>
  <si>
    <t>ГРС-Алексеевка</t>
  </si>
  <si>
    <t>ГРС-Веселиново</t>
  </si>
  <si>
    <t>ГРС-Березанка</t>
  </si>
  <si>
    <t>ГРС-Дмитриевка</t>
  </si>
  <si>
    <t>ГРС-Кубряки</t>
  </si>
  <si>
    <t>Обсяг газу, переданого за добу,  м3</t>
  </si>
  <si>
    <r>
      <t xml:space="preserve">    з газопроводу    ШДО -  ШДКРІ за період з  </t>
    </r>
    <r>
      <rPr>
        <b/>
        <sz val="11"/>
        <rFont val="Arial"/>
        <family val="2"/>
      </rPr>
      <t xml:space="preserve"> </t>
    </r>
    <r>
      <rPr>
        <b/>
        <u val="single"/>
        <sz val="11"/>
        <rFont val="Arial"/>
        <family val="2"/>
      </rPr>
      <t>01.05.2016</t>
    </r>
    <r>
      <rPr>
        <b/>
        <sz val="11"/>
        <rFont val="Arial"/>
        <family val="2"/>
      </rPr>
      <t xml:space="preserve">   </t>
    </r>
    <r>
      <rPr>
        <sz val="11"/>
        <rFont val="Arial"/>
        <family val="2"/>
      </rPr>
      <t>по</t>
    </r>
    <r>
      <rPr>
        <b/>
        <sz val="11"/>
        <rFont val="Arial"/>
        <family val="2"/>
      </rPr>
      <t xml:space="preserve">   </t>
    </r>
    <r>
      <rPr>
        <b/>
        <u val="single"/>
        <sz val="11"/>
        <rFont val="Arial"/>
        <family val="2"/>
      </rPr>
      <t xml:space="preserve">31.05.2016 </t>
    </r>
    <r>
      <rPr>
        <u val="single"/>
        <sz val="11"/>
        <rFont val="Arial"/>
        <family val="2"/>
      </rPr>
      <t xml:space="preserve"> </t>
    </r>
  </si>
  <si>
    <t>Загальний обсяг газу,  м3</t>
  </si>
  <si>
    <r>
      <t xml:space="preserve">          переданого Миколаївським ЛВУМГ  та прийнятого ПАТ "Миколаївгаз"по  </t>
    </r>
    <r>
      <rPr>
        <b/>
        <sz val="11"/>
        <rFont val="Times New Roman"/>
        <family val="1"/>
      </rPr>
      <t xml:space="preserve"> ГРС Одеського напрямку</t>
    </r>
    <r>
      <rPr>
        <sz val="11"/>
        <rFont val="Times New Roman"/>
        <family val="1"/>
      </rPr>
      <t xml:space="preserve">  ГРС с. Крива Балка (с.Сливине), ГРС смт Ольшанське вихід "село", ГРС смт Ольшанське вихід "ОЦЗ",   ГРС с. Кандибіне, ГРС с. Гур'ївка, ГРС с. Себіне, ГРС м. Нова Одеса, ГРС с. Підлісне, ГРС смт Єланець, ГРС с. Веселий Поділ,   ГРС с. Щербані, ГРС с. Дорошівка, ГРС м. Вознесенськ, ГРС с. Кам'янка, ГРС с. Рівне, ГРС м. Очаків вихід "місто", ГРС с. Ульянівка, ГРС с. Червоне Поле, ГРС с. Широкий Лан, ГРС с. Олексіївка, ГРС смт Веселинове, ГРС смт Березанка,  ГРС с. Дмитріївка,   ГРС с. Кубряки.                                                                                                                                                                                                                                                                                                                                                                                                                                                                                                                                                                                                                                                                                                                                                                                                                                                                                                                                                                                                                                                     за період з   01.05.2016   по   31.05.2016   </t>
    </r>
  </si>
  <si>
    <t>ГРС МГЗ   вихід Галицинівка</t>
  </si>
  <si>
    <t>ГРС с. Лоцкіне</t>
  </si>
  <si>
    <t>ГРС с.Новоєгорівка</t>
  </si>
  <si>
    <t>ГРС  Крива Балка</t>
  </si>
  <si>
    <t>ГРС с.Себіно</t>
  </si>
  <si>
    <t>ГРС  с Гур’ївка</t>
  </si>
  <si>
    <t>ГРС  с. Кандибіно</t>
  </si>
  <si>
    <t>ГРС м. Нова Одеса</t>
  </si>
  <si>
    <t>ГРС с. Підлісне</t>
  </si>
  <si>
    <t>ГРС с. Щербані</t>
  </si>
  <si>
    <t>ГРС с. Дорошівка</t>
  </si>
  <si>
    <t>ГРС м. Вознесенськ</t>
  </si>
  <si>
    <t>ГРС с. Кам’янка</t>
  </si>
  <si>
    <t>ГРС с. Рівне</t>
  </si>
  <si>
    <t>ГРС с. Червоне Поле</t>
  </si>
  <si>
    <t>ГРС с. Широкий Лан</t>
  </si>
  <si>
    <t>ГРС с. Олексіївка</t>
  </si>
  <si>
    <t>ГРС с. Веселинове</t>
  </si>
  <si>
    <t>ГРС с. Березанка</t>
  </si>
  <si>
    <t>ГРС с. Дмитріївка</t>
  </si>
  <si>
    <t>ГРС с. Кубряки</t>
  </si>
  <si>
    <t>Теплота згоряння нижча, та середньозважене значення МДж/м3</t>
  </si>
  <si>
    <t>ГРС смт  Ольшанське                          вихід  село</t>
  </si>
  <si>
    <t>ГРС смт  Ольшанське                  вихід  ОЦЗ</t>
  </si>
  <si>
    <t>ГРС смт Єланець</t>
  </si>
  <si>
    <t>ГРС  с. Веселий Поділ</t>
  </si>
  <si>
    <t>ГРС м. Очаків вихід  "місто"</t>
  </si>
  <si>
    <t>ГРСс. Ульянівка</t>
  </si>
  <si>
    <r>
      <t xml:space="preserve">  переданого Миколаївським ЛВУМГ  та прийнятого ПАТ "Миколаївгаз"по ГРС </t>
    </r>
    <r>
      <rPr>
        <b/>
        <sz val="11"/>
        <rFont val="Times New Roman"/>
        <family val="1"/>
      </rPr>
      <t>Криворізького напрямку</t>
    </r>
    <r>
      <rPr>
        <sz val="11"/>
        <rFont val="Times New Roman"/>
        <family val="1"/>
      </rPr>
      <t xml:space="preserve">:   ГРС-1 м.Миколаїв вихід "місто", ГРС-1 м.Миколаїв вихід "Океан", ГРС-2 м.Миколаїв вихід "місто", ГРС с. Володимирівка, ГРС с.Новоукраїнка, ГРС м.Березнігувате, ГРС с. Новосевастополь, ГРС с. Новоіванівка,  ГРС м. Баштанка, ГРС с. Новоєгорівка, ГРС с. Лоцкине, ГРС с. Мар'ївка. ГРС с. Грейгове, ГРС с. Горохівка, ГРС с. Новомиколаївка, ГРС с. Прибузьке, ГРС с. Інгулка, ГРС с. Пересадівка, ГРс м. Новий Буг, ГРС МГЗ вихід "Галицинівка",  ГРС м. Снігурівка, ГРС смт Казанка, ГРС с. Николо Гулак,  за період з   01.05.2016   по   31.05.2016   </t>
    </r>
  </si>
  <si>
    <t>Бартальов Е.Ю.</t>
  </si>
  <si>
    <t xml:space="preserve">   </t>
  </si>
  <si>
    <t>відсутні</t>
  </si>
  <si>
    <t>0.7125</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</si>
</sst>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0.0"/>
    <numFmt numFmtId="170" formatCode="0.000"/>
    <numFmt numFmtId="171" formatCode="0.0000"/>
    <numFmt numFmtId="172" formatCode="[$-FC19]d\ mmmm\ yyyy\ &quot;г.&quot;"/>
  </numFmts>
  <fonts count="82">
    <font>
      <sz val="10"/>
      <name val="Arial Cyr"/>
      <family val="0"/>
    </font>
    <font>
      <sz val="10"/>
      <name val="Times New Roman"/>
      <family val="1"/>
    </font>
    <font>
      <sz val="8"/>
      <name val="Times New Roman"/>
      <family val="1"/>
    </font>
    <font>
      <sz val="8"/>
      <name val="Arial Cyr"/>
      <family val="0"/>
    </font>
    <font>
      <sz val="10"/>
      <name val="Arial"/>
      <family val="2"/>
    </font>
    <font>
      <b/>
      <sz val="10"/>
      <color indexed="17"/>
      <name val="Arial Cyr"/>
      <family val="0"/>
    </font>
    <font>
      <sz val="11"/>
      <name val="Times New Roman"/>
      <family val="1"/>
    </font>
    <font>
      <sz val="11"/>
      <name val="Arial Cyr"/>
      <family val="0"/>
    </font>
    <font>
      <sz val="9"/>
      <name val="Times New Roman"/>
      <family val="1"/>
    </font>
    <font>
      <sz val="11"/>
      <name val="Arial"/>
      <family val="2"/>
    </font>
    <font>
      <sz val="9"/>
      <name val="Arial"/>
      <family val="2"/>
    </font>
    <font>
      <sz val="9"/>
      <name val="Arial Cyr"/>
      <family val="0"/>
    </font>
    <font>
      <b/>
      <sz val="11"/>
      <name val="Arial"/>
      <family val="2"/>
    </font>
    <font>
      <b/>
      <sz val="9"/>
      <name val="Arial"/>
      <family val="2"/>
    </font>
    <font>
      <b/>
      <sz val="12"/>
      <name val="Times New Roman"/>
      <family val="1"/>
    </font>
    <font>
      <sz val="8"/>
      <name val="Arial"/>
      <family val="2"/>
    </font>
    <font>
      <b/>
      <sz val="8"/>
      <name val="Arial"/>
      <family val="2"/>
    </font>
    <font>
      <b/>
      <u val="single"/>
      <sz val="11"/>
      <name val="Arial"/>
      <family val="2"/>
    </font>
    <font>
      <u val="single"/>
      <sz val="11"/>
      <name val="Arial"/>
      <family val="2"/>
    </font>
    <font>
      <sz val="7"/>
      <name val="Arial Cyr"/>
      <family val="0"/>
    </font>
    <font>
      <b/>
      <sz val="11"/>
      <name val="Times New Roman"/>
      <family val="1"/>
    </font>
    <font>
      <b/>
      <sz val="10"/>
      <color indexed="17"/>
      <name val="Times New Roman"/>
      <family val="1"/>
    </font>
    <font>
      <b/>
      <sz val="10"/>
      <name val="Times New Roman"/>
      <family val="1"/>
    </font>
    <font>
      <b/>
      <i/>
      <sz val="9"/>
      <name val="Times New Roman"/>
      <family val="1"/>
    </font>
    <font>
      <b/>
      <i/>
      <sz val="10"/>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b/>
      <i/>
      <sz val="12"/>
      <color indexed="10"/>
      <name val="Times New Roman"/>
      <family val="1"/>
    </font>
    <font>
      <b/>
      <sz val="12"/>
      <color indexed="10"/>
      <name val="Times New Roman"/>
      <family val="1"/>
    </font>
    <font>
      <b/>
      <sz val="10"/>
      <color indexed="57"/>
      <name val="Arial Cyr"/>
      <family val="0"/>
    </font>
    <font>
      <sz val="10"/>
      <color indexed="10"/>
      <name val="Arial Cyr"/>
      <family val="0"/>
    </font>
    <font>
      <sz val="11"/>
      <color indexed="10"/>
      <name val="Times New Roman"/>
      <family val="1"/>
    </font>
    <font>
      <sz val="11"/>
      <color indexed="10"/>
      <name val="Arial Cyr"/>
      <family val="0"/>
    </font>
    <font>
      <sz val="8"/>
      <color indexed="10"/>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b/>
      <i/>
      <sz val="12"/>
      <color rgb="FFFF0000"/>
      <name val="Times New Roman"/>
      <family val="1"/>
    </font>
    <font>
      <b/>
      <sz val="12"/>
      <color rgb="FFFF0000"/>
      <name val="Times New Roman"/>
      <family val="1"/>
    </font>
    <font>
      <b/>
      <sz val="10"/>
      <color rgb="FF17994C"/>
      <name val="Arial Cyr"/>
      <family val="0"/>
    </font>
    <font>
      <sz val="10"/>
      <color rgb="FFFF0000"/>
      <name val="Arial Cyr"/>
      <family val="0"/>
    </font>
    <font>
      <sz val="11"/>
      <color rgb="FFFF0000"/>
      <name val="Times New Roman"/>
      <family val="1"/>
    </font>
    <font>
      <sz val="11"/>
      <color rgb="FFFF0000"/>
      <name val="Arial Cyr"/>
      <family val="0"/>
    </font>
    <font>
      <sz val="8"/>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54"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132">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170" fontId="0" fillId="0" borderId="0" xfId="0" applyNumberFormat="1" applyAlignment="1">
      <alignment/>
    </xf>
    <xf numFmtId="0" fontId="5" fillId="0" borderId="0" xfId="0" applyFont="1" applyAlignment="1">
      <alignment horizontal="center"/>
    </xf>
    <xf numFmtId="0" fontId="5" fillId="0" borderId="0" xfId="0" applyFont="1" applyAlignment="1">
      <alignment/>
    </xf>
    <xf numFmtId="0" fontId="2" fillId="0" borderId="10" xfId="0" applyNumberFormat="1" applyFont="1" applyBorder="1" applyAlignment="1">
      <alignment horizontal="center" vertical="center" wrapText="1"/>
    </xf>
    <xf numFmtId="170" fontId="8" fillId="0" borderId="10" xfId="0" applyNumberFormat="1" applyFont="1" applyBorder="1" applyAlignment="1">
      <alignment horizontal="center" wrapText="1"/>
    </xf>
    <xf numFmtId="169" fontId="8" fillId="0" borderId="10" xfId="0" applyNumberFormat="1" applyFont="1" applyBorder="1" applyAlignment="1">
      <alignment horizontal="center" wrapText="1"/>
    </xf>
    <xf numFmtId="0" fontId="8" fillId="0" borderId="10" xfId="0" applyNumberFormat="1" applyFont="1" applyBorder="1" applyAlignment="1">
      <alignment horizontal="center" vertical="top" wrapText="1"/>
    </xf>
    <xf numFmtId="0" fontId="6" fillId="0" borderId="11" xfId="0" applyFont="1" applyBorder="1" applyAlignment="1">
      <alignment/>
    </xf>
    <xf numFmtId="0" fontId="7" fillId="0" borderId="11" xfId="0" applyFont="1" applyBorder="1" applyAlignment="1">
      <alignment/>
    </xf>
    <xf numFmtId="14" fontId="7" fillId="0" borderId="11"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11" fillId="0" borderId="10" xfId="0" applyNumberFormat="1" applyFont="1" applyBorder="1" applyAlignment="1">
      <alignment horizontal="center" vertical="center"/>
    </xf>
    <xf numFmtId="171" fontId="73" fillId="0" borderId="10" xfId="0" applyNumberFormat="1" applyFont="1" applyBorder="1" applyAlignment="1">
      <alignment horizontal="center" vertical="top" wrapText="1"/>
    </xf>
    <xf numFmtId="0" fontId="8" fillId="0" borderId="10" xfId="0" applyNumberFormat="1" applyFont="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vertical="center"/>
    </xf>
    <xf numFmtId="0" fontId="13" fillId="0" borderId="0" xfId="0" applyFont="1" applyBorder="1" applyAlignment="1">
      <alignment horizontal="center" vertical="center" textRotation="90" wrapText="1"/>
    </xf>
    <xf numFmtId="2" fontId="14" fillId="0" borderId="0" xfId="0" applyNumberFormat="1" applyFont="1" applyBorder="1" applyAlignment="1">
      <alignment horizontal="center" wrapText="1"/>
    </xf>
    <xf numFmtId="169" fontId="8" fillId="0" borderId="0" xfId="0" applyNumberFormat="1" applyFont="1" applyBorder="1" applyAlignment="1">
      <alignment horizontal="center" wrapText="1"/>
    </xf>
    <xf numFmtId="0" fontId="0" fillId="0" borderId="0" xfId="0" applyBorder="1" applyAlignment="1">
      <alignment wrapText="1"/>
    </xf>
    <xf numFmtId="0" fontId="7" fillId="0" borderId="0" xfId="0" applyFont="1" applyBorder="1" applyAlignment="1">
      <alignment horizontal="left"/>
    </xf>
    <xf numFmtId="0" fontId="7" fillId="0" borderId="0" xfId="0" applyFont="1" applyBorder="1" applyAlignment="1">
      <alignment/>
    </xf>
    <xf numFmtId="2" fontId="74" fillId="0" borderId="0" xfId="0" applyNumberFormat="1" applyFont="1" applyBorder="1" applyAlignment="1">
      <alignment horizontal="center" vertical="center" wrapText="1"/>
    </xf>
    <xf numFmtId="2" fontId="75" fillId="0" borderId="0" xfId="0" applyNumberFormat="1" applyFont="1" applyBorder="1" applyAlignment="1">
      <alignment horizontal="center" wrapText="1"/>
    </xf>
    <xf numFmtId="0" fontId="76" fillId="0" borderId="0" xfId="0" applyFont="1" applyAlignment="1">
      <alignment horizontal="center"/>
    </xf>
    <xf numFmtId="0" fontId="77" fillId="0" borderId="0" xfId="0" applyFont="1" applyAlignment="1">
      <alignment/>
    </xf>
    <xf numFmtId="0" fontId="78" fillId="0" borderId="11" xfId="0" applyFont="1" applyBorder="1" applyAlignment="1">
      <alignment/>
    </xf>
    <xf numFmtId="0" fontId="79" fillId="0" borderId="11" xfId="0" applyFont="1" applyBorder="1" applyAlignment="1">
      <alignment/>
    </xf>
    <xf numFmtId="0" fontId="77" fillId="0" borderId="11" xfId="0" applyFont="1" applyBorder="1" applyAlignment="1">
      <alignment/>
    </xf>
    <xf numFmtId="0" fontId="80" fillId="0" borderId="0" xfId="0" applyFont="1" applyAlignment="1">
      <alignment/>
    </xf>
    <xf numFmtId="0" fontId="81" fillId="0" borderId="0" xfId="0" applyFont="1" applyAlignment="1">
      <alignment/>
    </xf>
    <xf numFmtId="171" fontId="73" fillId="0" borderId="10" xfId="0" applyNumberFormat="1" applyFont="1" applyBorder="1" applyAlignment="1">
      <alignment horizontal="center" wrapText="1"/>
    </xf>
    <xf numFmtId="171" fontId="73" fillId="0" borderId="10" xfId="0" applyNumberFormat="1" applyFont="1" applyBorder="1" applyAlignment="1">
      <alignment wrapText="1"/>
    </xf>
    <xf numFmtId="0" fontId="0" fillId="33" borderId="0" xfId="0" applyFill="1" applyAlignment="1">
      <alignment/>
    </xf>
    <xf numFmtId="171" fontId="8" fillId="0" borderId="10" xfId="0" applyNumberFormat="1" applyFont="1" applyFill="1" applyBorder="1" applyAlignment="1">
      <alignment horizontal="center" wrapText="1"/>
    </xf>
    <xf numFmtId="170" fontId="8" fillId="0" borderId="10" xfId="0" applyNumberFormat="1" applyFont="1" applyFill="1" applyBorder="1" applyAlignment="1">
      <alignment horizontal="center" wrapText="1"/>
    </xf>
    <xf numFmtId="1" fontId="8" fillId="34" borderId="10" xfId="0" applyNumberFormat="1" applyFont="1" applyFill="1" applyBorder="1" applyAlignment="1">
      <alignment horizontal="center" wrapText="1"/>
    </xf>
    <xf numFmtId="0" fontId="8" fillId="34" borderId="10" xfId="0" applyFont="1" applyFill="1" applyBorder="1" applyAlignment="1">
      <alignment horizontal="center" wrapText="1"/>
    </xf>
    <xf numFmtId="2" fontId="8" fillId="34" borderId="10" xfId="0" applyNumberFormat="1" applyFont="1" applyFill="1" applyBorder="1" applyAlignment="1">
      <alignment horizontal="center" wrapText="1"/>
    </xf>
    <xf numFmtId="0" fontId="8" fillId="0" borderId="10" xfId="0" applyFont="1" applyFill="1" applyBorder="1" applyAlignment="1">
      <alignment horizontal="center" wrapText="1"/>
    </xf>
    <xf numFmtId="169" fontId="8" fillId="0" borderId="10" xfId="0" applyNumberFormat="1" applyFont="1" applyFill="1" applyBorder="1" applyAlignment="1">
      <alignment horizontal="center" wrapText="1"/>
    </xf>
    <xf numFmtId="171" fontId="8" fillId="0" borderId="10" xfId="0" applyNumberFormat="1" applyFont="1" applyBorder="1" applyAlignment="1">
      <alignment horizontal="center" wrapText="1"/>
    </xf>
    <xf numFmtId="0" fontId="7" fillId="0" borderId="11" xfId="0" applyFont="1" applyBorder="1" applyAlignment="1">
      <alignment horizontal="left"/>
    </xf>
    <xf numFmtId="0" fontId="0" fillId="0" borderId="11" xfId="0" applyFont="1" applyBorder="1" applyAlignment="1">
      <alignment/>
    </xf>
    <xf numFmtId="0" fontId="15" fillId="0" borderId="0" xfId="0" applyFont="1" applyAlignment="1">
      <alignment/>
    </xf>
    <xf numFmtId="0" fontId="16" fillId="0" borderId="0" xfId="0" applyFont="1" applyAlignment="1">
      <alignment/>
    </xf>
    <xf numFmtId="0" fontId="0" fillId="0" borderId="12" xfId="0" applyBorder="1" applyAlignment="1">
      <alignment wrapText="1"/>
    </xf>
    <xf numFmtId="1" fontId="8" fillId="0" borderId="10" xfId="0" applyNumberFormat="1" applyFont="1" applyBorder="1" applyAlignment="1">
      <alignment horizontal="center" wrapText="1"/>
    </xf>
    <xf numFmtId="2" fontId="8" fillId="0" borderId="10" xfId="0" applyNumberFormat="1" applyFont="1" applyBorder="1" applyAlignment="1">
      <alignment horizontal="center" wrapText="1"/>
    </xf>
    <xf numFmtId="0" fontId="10" fillId="0" borderId="12" xfId="0" applyFont="1" applyBorder="1" applyAlignment="1">
      <alignment horizontal="center" vertical="center" wrapText="1"/>
    </xf>
    <xf numFmtId="0" fontId="19" fillId="0" borderId="10" xfId="0" applyFont="1" applyBorder="1" applyAlignment="1">
      <alignment horizontal="center" wrapText="1"/>
    </xf>
    <xf numFmtId="0" fontId="10" fillId="0" borderId="0" xfId="0" applyFont="1" applyAlignment="1">
      <alignment/>
    </xf>
    <xf numFmtId="0" fontId="0" fillId="0" borderId="0" xfId="0" applyFill="1" applyAlignment="1">
      <alignment/>
    </xf>
    <xf numFmtId="0" fontId="13" fillId="0" borderId="0" xfId="0" applyFont="1" applyAlignment="1">
      <alignment/>
    </xf>
    <xf numFmtId="0" fontId="15" fillId="0" borderId="0" xfId="0" applyFont="1" applyFill="1" applyAlignment="1">
      <alignment/>
    </xf>
    <xf numFmtId="0" fontId="4" fillId="0" borderId="0" xfId="0" applyFont="1" applyFill="1" applyAlignment="1">
      <alignment/>
    </xf>
    <xf numFmtId="0" fontId="21" fillId="0" borderId="0" xfId="0" applyFont="1" applyAlignment="1">
      <alignment/>
    </xf>
    <xf numFmtId="1" fontId="22" fillId="0" borderId="13" xfId="0" applyNumberFormat="1" applyFont="1" applyBorder="1" applyAlignment="1">
      <alignment horizontal="center" wrapText="1"/>
    </xf>
    <xf numFmtId="1" fontId="23"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23" fillId="0" borderId="10" xfId="0" applyNumberFormat="1" applyFont="1" applyFill="1" applyBorder="1" applyAlignment="1">
      <alignment horizontal="center" vertical="center" wrapText="1"/>
    </xf>
    <xf numFmtId="1" fontId="24" fillId="0" borderId="13" xfId="0" applyNumberFormat="1" applyFont="1" applyBorder="1" applyAlignment="1">
      <alignment horizontal="center" vertical="center" wrapText="1"/>
    </xf>
    <xf numFmtId="2" fontId="25" fillId="0" borderId="10" xfId="0" applyNumberFormat="1" applyFont="1" applyBorder="1" applyAlignment="1">
      <alignment horizontal="center" vertical="center" wrapText="1"/>
    </xf>
    <xf numFmtId="0" fontId="7" fillId="0" borderId="11" xfId="0" applyFont="1" applyFill="1" applyBorder="1" applyAlignment="1">
      <alignment/>
    </xf>
    <xf numFmtId="0" fontId="0" fillId="0" borderId="0" xfId="0" applyFont="1" applyAlignment="1">
      <alignment/>
    </xf>
    <xf numFmtId="0" fontId="9" fillId="0" borderId="0" xfId="0" applyFont="1" applyFill="1" applyAlignment="1">
      <alignment vertical="center" wrapText="1"/>
    </xf>
    <xf numFmtId="0" fontId="9" fillId="0" borderId="0" xfId="0" applyFont="1" applyAlignment="1">
      <alignment vertical="center" wrapText="1"/>
    </xf>
    <xf numFmtId="0" fontId="6" fillId="0" borderId="0" xfId="0" applyFont="1" applyAlignment="1">
      <alignment vertical="center" wrapText="1"/>
    </xf>
    <xf numFmtId="0" fontId="6" fillId="0" borderId="11" xfId="0" applyFont="1" applyBorder="1" applyAlignment="1">
      <alignment/>
    </xf>
    <xf numFmtId="0" fontId="1" fillId="0" borderId="11" xfId="0" applyFont="1" applyBorder="1" applyAlignment="1">
      <alignment/>
    </xf>
    <xf numFmtId="170" fontId="8" fillId="34" borderId="10" xfId="0" applyNumberFormat="1" applyFont="1" applyFill="1" applyBorder="1" applyAlignment="1">
      <alignment horizontal="center" wrapText="1"/>
    </xf>
    <xf numFmtId="171" fontId="8" fillId="34" borderId="10" xfId="0" applyNumberFormat="1" applyFont="1" applyFill="1" applyBorder="1" applyAlignment="1">
      <alignment horizontal="center" wrapText="1"/>
    </xf>
    <xf numFmtId="0" fontId="11" fillId="34" borderId="10" xfId="0" applyFont="1" applyFill="1" applyBorder="1" applyAlignment="1">
      <alignment/>
    </xf>
    <xf numFmtId="0" fontId="8" fillId="34" borderId="10" xfId="0" applyFont="1" applyFill="1" applyBorder="1" applyAlignment="1">
      <alignment horizontal="center"/>
    </xf>
    <xf numFmtId="0" fontId="8" fillId="34" borderId="10" xfId="0" applyFont="1" applyFill="1" applyBorder="1" applyAlignment="1">
      <alignment/>
    </xf>
    <xf numFmtId="170" fontId="8" fillId="34" borderId="14" xfId="0" applyNumberFormat="1" applyFont="1" applyFill="1" applyBorder="1" applyAlignment="1">
      <alignment horizontal="center" wrapText="1"/>
    </xf>
    <xf numFmtId="169" fontId="8" fillId="34" borderId="10" xfId="0" applyNumberFormat="1" applyFont="1" applyFill="1" applyBorder="1" applyAlignment="1">
      <alignment horizontal="center" wrapText="1"/>
    </xf>
    <xf numFmtId="2" fontId="8" fillId="0" borderId="10" xfId="0" applyNumberFormat="1" applyFont="1" applyFill="1" applyBorder="1" applyAlignment="1">
      <alignment horizontal="center" wrapText="1"/>
    </xf>
    <xf numFmtId="170" fontId="8" fillId="0" borderId="10" xfId="0" applyNumberFormat="1" applyFont="1" applyBorder="1" applyAlignment="1">
      <alignment horizontal="center" vertical="top" wrapText="1"/>
    </xf>
    <xf numFmtId="1" fontId="1" fillId="0" borderId="10" xfId="0" applyNumberFormat="1" applyFont="1" applyBorder="1" applyAlignment="1">
      <alignment/>
    </xf>
    <xf numFmtId="0" fontId="1" fillId="0" borderId="10" xfId="0" applyFont="1" applyBorder="1" applyAlignment="1">
      <alignment/>
    </xf>
    <xf numFmtId="2" fontId="1" fillId="0" borderId="10" xfId="0" applyNumberFormat="1" applyFont="1" applyBorder="1" applyAlignment="1">
      <alignment horizontal="center" wrapText="1"/>
    </xf>
    <xf numFmtId="2" fontId="1" fillId="0" borderId="14" xfId="0" applyNumberFormat="1" applyFont="1" applyFill="1" applyBorder="1" applyAlignment="1">
      <alignment horizontal="center" wrapText="1"/>
    </xf>
    <xf numFmtId="2" fontId="1" fillId="34" borderId="10" xfId="0" applyNumberFormat="1" applyFont="1" applyFill="1" applyBorder="1" applyAlignment="1">
      <alignment horizontal="center" wrapText="1"/>
    </xf>
    <xf numFmtId="14" fontId="0" fillId="0" borderId="11" xfId="0" applyNumberFormat="1" applyFont="1" applyBorder="1" applyAlignment="1">
      <alignment horizontal="center"/>
    </xf>
    <xf numFmtId="0" fontId="0" fillId="0" borderId="11" xfId="0" applyFont="1" applyBorder="1" applyAlignment="1">
      <alignment horizontal="center"/>
    </xf>
    <xf numFmtId="169" fontId="0" fillId="0" borderId="12" xfId="0" applyNumberFormat="1" applyFont="1" applyBorder="1" applyAlignment="1">
      <alignment horizontal="center" vertical="center" wrapText="1"/>
    </xf>
    <xf numFmtId="0" fontId="10" fillId="0" borderId="10"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14"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9" fillId="0" borderId="0" xfId="0" applyFont="1" applyBorder="1" applyAlignment="1">
      <alignment horizontal="center" vertical="center"/>
    </xf>
    <xf numFmtId="0" fontId="7" fillId="0" borderId="0" xfId="0" applyFont="1" applyBorder="1" applyAlignment="1">
      <alignment horizontal="center"/>
    </xf>
    <xf numFmtId="0" fontId="9" fillId="0" borderId="0" xfId="0" applyFont="1" applyAlignment="1">
      <alignment horizontal="left" vertical="center" wrapText="1"/>
    </xf>
    <xf numFmtId="0" fontId="11"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2" fillId="0" borderId="0" xfId="0" applyFont="1" applyAlignment="1">
      <alignment horizontal="center"/>
    </xf>
    <xf numFmtId="0" fontId="9" fillId="0" borderId="0" xfId="0" applyFont="1" applyAlignment="1">
      <alignment horizontal="center"/>
    </xf>
    <xf numFmtId="0" fontId="10" fillId="0" borderId="15" xfId="0" applyFont="1" applyBorder="1" applyAlignment="1">
      <alignment horizontal="left" vertical="center" textRotation="90" wrapText="1"/>
    </xf>
    <xf numFmtId="0" fontId="10" fillId="0" borderId="14" xfId="0" applyFont="1" applyBorder="1" applyAlignment="1">
      <alignment horizontal="left" vertical="center" textRotation="90" wrapText="1"/>
    </xf>
    <xf numFmtId="0" fontId="10" fillId="0" borderId="16" xfId="0" applyFont="1" applyBorder="1" applyAlignment="1">
      <alignment horizontal="left" vertical="center" textRotation="90" wrapText="1"/>
    </xf>
    <xf numFmtId="0" fontId="10" fillId="0" borderId="13" xfId="0" applyFont="1" applyBorder="1" applyAlignment="1">
      <alignment horizontal="center" vertical="center" textRotation="90" wrapText="1"/>
    </xf>
    <xf numFmtId="0" fontId="10" fillId="0" borderId="15" xfId="0" applyFont="1" applyBorder="1" applyAlignment="1">
      <alignment horizontal="left" textRotation="90" wrapText="1"/>
    </xf>
    <xf numFmtId="0" fontId="0" fillId="0" borderId="14" xfId="0" applyBorder="1" applyAlignment="1">
      <alignment horizontal="left" textRotation="90" wrapText="1"/>
    </xf>
    <xf numFmtId="0" fontId="0" fillId="0" borderId="16" xfId="0" applyBorder="1" applyAlignment="1">
      <alignment horizontal="left" textRotation="90" wrapText="1"/>
    </xf>
    <xf numFmtId="0" fontId="10" fillId="0" borderId="15" xfId="0" applyFont="1" applyFill="1" applyBorder="1" applyAlignment="1">
      <alignment horizontal="left" textRotation="90" wrapText="1"/>
    </xf>
    <xf numFmtId="0" fontId="0" fillId="0" borderId="14" xfId="0" applyFill="1" applyBorder="1" applyAlignment="1">
      <alignment horizontal="left" textRotation="90" wrapText="1"/>
    </xf>
    <xf numFmtId="0" fontId="0" fillId="0" borderId="16" xfId="0" applyFill="1" applyBorder="1" applyAlignment="1">
      <alignment horizontal="left" textRotation="90" wrapText="1"/>
    </xf>
    <xf numFmtId="0" fontId="0" fillId="0" borderId="12" xfId="0" applyBorder="1" applyAlignment="1">
      <alignment wrapText="1"/>
    </xf>
    <xf numFmtId="0" fontId="10" fillId="0" borderId="14" xfId="0" applyFont="1" applyBorder="1" applyAlignment="1">
      <alignment horizontal="left" textRotation="90" wrapText="1"/>
    </xf>
    <xf numFmtId="0" fontId="10" fillId="0" borderId="16" xfId="0" applyFont="1" applyBorder="1" applyAlignment="1">
      <alignment horizontal="left" textRotation="90" wrapText="1"/>
    </xf>
    <xf numFmtId="0" fontId="10" fillId="0" borderId="19" xfId="0" applyFont="1" applyFill="1" applyBorder="1" applyAlignment="1">
      <alignment horizontal="left" textRotation="90" wrapText="1"/>
    </xf>
    <xf numFmtId="0" fontId="10" fillId="0" borderId="20" xfId="0" applyFont="1" applyFill="1" applyBorder="1" applyAlignment="1">
      <alignment horizontal="left" textRotation="90" wrapText="1"/>
    </xf>
    <xf numFmtId="0" fontId="10" fillId="0" borderId="21" xfId="0" applyFont="1" applyFill="1" applyBorder="1" applyAlignment="1">
      <alignment horizontal="left" textRotation="90" wrapText="1"/>
    </xf>
    <xf numFmtId="0" fontId="10" fillId="0" borderId="14" xfId="0" applyFont="1" applyFill="1" applyBorder="1" applyAlignment="1">
      <alignment horizontal="left" textRotation="90" wrapText="1"/>
    </xf>
    <xf numFmtId="0" fontId="10" fillId="0" borderId="16" xfId="0" applyFont="1" applyFill="1" applyBorder="1" applyAlignment="1">
      <alignment horizontal="left" textRotation="90" wrapText="1"/>
    </xf>
    <xf numFmtId="0" fontId="13" fillId="0" borderId="13" xfId="0" applyFont="1" applyBorder="1" applyAlignment="1">
      <alignment horizontal="center" vertical="center" textRotation="90" wrapText="1"/>
    </xf>
    <xf numFmtId="0" fontId="10" fillId="0" borderId="22"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24" xfId="0" applyFont="1" applyBorder="1" applyAlignment="1">
      <alignment horizontal="center" vertical="center" textRotation="90" wrapText="1"/>
    </xf>
    <xf numFmtId="0" fontId="10" fillId="0" borderId="13" xfId="0" applyFont="1" applyBorder="1" applyAlignment="1">
      <alignment horizontal="left" textRotation="90" wrapText="1"/>
    </xf>
    <xf numFmtId="0" fontId="10" fillId="0" borderId="10" xfId="0" applyFont="1" applyBorder="1" applyAlignment="1">
      <alignment horizontal="left" textRotation="90" wrapText="1"/>
    </xf>
    <xf numFmtId="0" fontId="20" fillId="0" borderId="0" xfId="0" applyFont="1" applyAlignment="1">
      <alignment horizontal="center"/>
    </xf>
    <xf numFmtId="0" fontId="6" fillId="0" borderId="11" xfId="0" applyFont="1" applyBorder="1" applyAlignment="1">
      <alignment horizontal="center" vertical="center" wrapText="1"/>
    </xf>
    <xf numFmtId="0" fontId="10" fillId="0" borderId="10" xfId="0" applyFont="1" applyFill="1" applyBorder="1" applyAlignment="1">
      <alignment horizontal="left" textRotation="90"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tabSelected="1" view="pageBreakPreview" zoomScaleSheetLayoutView="100" zoomScalePageLayoutView="0" workbookViewId="0" topLeftCell="F2">
      <selection activeCell="M15" sqref="M15"/>
    </sheetView>
  </sheetViews>
  <sheetFormatPr defaultColWidth="9.00390625" defaultRowHeight="12.75"/>
  <cols>
    <col min="1" max="1" width="4.75390625" style="0" customWidth="1"/>
    <col min="2" max="2" width="7.25390625" style="0" customWidth="1"/>
    <col min="3" max="3" width="7.75390625" style="0" customWidth="1"/>
    <col min="4" max="5" width="7.875" style="0" customWidth="1"/>
    <col min="6" max="6" width="7.75390625" style="0" customWidth="1"/>
    <col min="7" max="7" width="8.00390625" style="0" customWidth="1"/>
    <col min="8" max="8" width="7.75390625" style="0" customWidth="1"/>
    <col min="9" max="9" width="7.625" style="0" customWidth="1"/>
    <col min="10" max="10" width="8.125" style="0" customWidth="1"/>
    <col min="11" max="11" width="7.375" style="0" customWidth="1"/>
    <col min="12" max="13" width="7.875" style="0" customWidth="1"/>
    <col min="14" max="14" width="7.25390625" style="0" customWidth="1"/>
    <col min="15" max="15" width="8.625" style="0" customWidth="1"/>
    <col min="16" max="16" width="7.75390625" style="0" customWidth="1"/>
    <col min="17" max="18" width="7.375" style="0" customWidth="1"/>
    <col min="19" max="21" width="8.125" style="0" customWidth="1"/>
    <col min="22" max="23" width="7.625" style="0" customWidth="1"/>
    <col min="24" max="24" width="7.875" style="0" customWidth="1"/>
    <col min="25" max="25" width="8.625" style="0" customWidth="1"/>
    <col min="26" max="26" width="6.375" style="0" customWidth="1"/>
    <col min="27" max="28" width="9.125" style="0" customWidth="1"/>
    <col min="29" max="29" width="9.125" style="6" customWidth="1"/>
  </cols>
  <sheetData>
    <row r="1" spans="1:27" ht="12.75">
      <c r="A1" s="49" t="s">
        <v>30</v>
      </c>
      <c r="B1" s="49"/>
      <c r="C1" s="49"/>
      <c r="D1" s="49"/>
      <c r="E1" s="49"/>
      <c r="F1" s="49"/>
      <c r="H1" s="30"/>
      <c r="I1" s="30"/>
      <c r="J1" s="30"/>
      <c r="K1" s="30"/>
      <c r="L1" s="30"/>
      <c r="M1" s="30"/>
      <c r="N1" s="30"/>
      <c r="O1" s="30"/>
      <c r="P1" s="30"/>
      <c r="Q1" s="30"/>
      <c r="R1" s="30"/>
      <c r="S1" s="30"/>
      <c r="T1" s="30"/>
      <c r="U1" s="30"/>
      <c r="V1" s="30"/>
      <c r="W1" s="30"/>
      <c r="X1" s="30"/>
      <c r="Y1" s="30"/>
      <c r="Z1" s="30"/>
      <c r="AA1" s="30"/>
    </row>
    <row r="2" spans="1:27" ht="12.75">
      <c r="A2" s="49" t="s">
        <v>42</v>
      </c>
      <c r="B2" s="49"/>
      <c r="C2" s="49"/>
      <c r="D2" s="49"/>
      <c r="E2" s="49"/>
      <c r="F2" s="49"/>
      <c r="H2" s="30"/>
      <c r="I2" s="30"/>
      <c r="J2" s="30"/>
      <c r="K2" s="30"/>
      <c r="L2" s="30"/>
      <c r="M2" s="30"/>
      <c r="N2" s="30"/>
      <c r="O2" s="30"/>
      <c r="P2" s="30"/>
      <c r="Q2" s="30"/>
      <c r="R2" s="30"/>
      <c r="S2" s="30"/>
      <c r="T2" s="30"/>
      <c r="U2" s="30"/>
      <c r="V2" s="30"/>
      <c r="W2" s="30"/>
      <c r="X2" s="30"/>
      <c r="Y2" s="30"/>
      <c r="Z2" s="30"/>
      <c r="AA2" s="30"/>
    </row>
    <row r="3" spans="1:27" ht="12.75">
      <c r="A3" s="50" t="s">
        <v>43</v>
      </c>
      <c r="B3" s="49"/>
      <c r="C3" s="49"/>
      <c r="D3" s="49"/>
      <c r="E3" s="49"/>
      <c r="F3" s="49"/>
      <c r="H3" s="30"/>
      <c r="I3" s="34"/>
      <c r="J3" s="34"/>
      <c r="K3" s="34"/>
      <c r="L3" s="34"/>
      <c r="M3" s="34"/>
      <c r="N3" s="35"/>
      <c r="O3" s="35"/>
      <c r="P3" s="35"/>
      <c r="Q3" s="35"/>
      <c r="R3" s="35"/>
      <c r="S3" s="35"/>
      <c r="T3" s="35"/>
      <c r="U3" s="35"/>
      <c r="V3" s="35"/>
      <c r="W3" s="35"/>
      <c r="X3" s="35"/>
      <c r="Y3" s="35"/>
      <c r="Z3" s="35"/>
      <c r="AA3" s="35"/>
    </row>
    <row r="4" spans="1:27" ht="12.75">
      <c r="A4" s="49" t="s">
        <v>32</v>
      </c>
      <c r="B4" s="49"/>
      <c r="C4" s="49"/>
      <c r="D4" s="49"/>
      <c r="E4" s="49"/>
      <c r="F4" s="49"/>
      <c r="H4" s="30"/>
      <c r="I4" s="34"/>
      <c r="J4" s="34"/>
      <c r="K4" s="34"/>
      <c r="L4" s="34"/>
      <c r="M4" s="34"/>
      <c r="N4" s="35"/>
      <c r="O4" s="35"/>
      <c r="P4" s="35"/>
      <c r="Q4" s="35"/>
      <c r="R4" s="35"/>
      <c r="S4" s="35"/>
      <c r="T4" s="35"/>
      <c r="U4" s="35"/>
      <c r="V4" s="35"/>
      <c r="W4" s="35"/>
      <c r="X4" s="35"/>
      <c r="Y4" s="35"/>
      <c r="Z4" s="35"/>
      <c r="AA4" s="35"/>
    </row>
    <row r="5" spans="1:27" ht="12.75">
      <c r="A5" s="49" t="s">
        <v>44</v>
      </c>
      <c r="B5" s="49"/>
      <c r="C5" s="49"/>
      <c r="D5" s="49"/>
      <c r="E5" s="49"/>
      <c r="F5" s="49"/>
      <c r="H5" s="30"/>
      <c r="I5" s="34"/>
      <c r="J5" s="34"/>
      <c r="K5" s="34"/>
      <c r="L5" s="34"/>
      <c r="M5" s="34"/>
      <c r="N5" s="35"/>
      <c r="O5" s="35"/>
      <c r="P5" s="35"/>
      <c r="Q5" s="35"/>
      <c r="R5" s="35"/>
      <c r="S5" s="35"/>
      <c r="T5" s="35"/>
      <c r="U5" s="35"/>
      <c r="V5" s="35"/>
      <c r="W5" s="35"/>
      <c r="X5" s="35"/>
      <c r="Y5" s="35"/>
      <c r="Z5" s="35"/>
      <c r="AA5" s="35"/>
    </row>
    <row r="6" spans="1:27" ht="19.5" customHeight="1">
      <c r="A6" s="30"/>
      <c r="B6" s="103" t="s">
        <v>18</v>
      </c>
      <c r="C6" s="103"/>
      <c r="D6" s="103"/>
      <c r="E6" s="103"/>
      <c r="F6" s="103"/>
      <c r="G6" s="103"/>
      <c r="H6" s="103"/>
      <c r="I6" s="103"/>
      <c r="J6" s="103"/>
      <c r="K6" s="103"/>
      <c r="L6" s="103"/>
      <c r="M6" s="103"/>
      <c r="N6" s="103"/>
      <c r="O6" s="103"/>
      <c r="P6" s="103"/>
      <c r="Q6" s="103"/>
      <c r="R6" s="103"/>
      <c r="S6" s="103"/>
      <c r="T6" s="103"/>
      <c r="U6" s="103"/>
      <c r="V6" s="103"/>
      <c r="W6" s="103"/>
      <c r="X6" s="103"/>
      <c r="Y6" s="103"/>
      <c r="Z6" s="103"/>
      <c r="AA6" s="104"/>
    </row>
    <row r="7" spans="1:27" ht="81.75" customHeight="1">
      <c r="A7" s="98" t="s">
        <v>50</v>
      </c>
      <c r="B7" s="98"/>
      <c r="C7" s="98"/>
      <c r="D7" s="98"/>
      <c r="E7" s="98"/>
      <c r="F7" s="98"/>
      <c r="G7" s="98"/>
      <c r="H7" s="98"/>
      <c r="I7" s="98"/>
      <c r="J7" s="98"/>
      <c r="K7" s="98"/>
      <c r="L7" s="98"/>
      <c r="M7" s="98"/>
      <c r="N7" s="98"/>
      <c r="O7" s="98"/>
      <c r="P7" s="98"/>
      <c r="Q7" s="98"/>
      <c r="R7" s="98"/>
      <c r="S7" s="98"/>
      <c r="T7" s="98"/>
      <c r="U7" s="98"/>
      <c r="V7" s="98"/>
      <c r="W7" s="98"/>
      <c r="X7" s="98"/>
      <c r="Y7" s="98"/>
      <c r="Z7" s="35"/>
      <c r="AA7" s="35"/>
    </row>
    <row r="8" spans="1:27" ht="15" customHeight="1">
      <c r="A8" s="96" t="s">
        <v>100</v>
      </c>
      <c r="B8" s="97"/>
      <c r="C8" s="97"/>
      <c r="D8" s="97"/>
      <c r="E8" s="97"/>
      <c r="F8" s="97"/>
      <c r="G8" s="97"/>
      <c r="H8" s="97"/>
      <c r="I8" s="97"/>
      <c r="J8" s="97"/>
      <c r="K8" s="97"/>
      <c r="L8" s="97"/>
      <c r="M8" s="97"/>
      <c r="N8" s="97"/>
      <c r="O8" s="97"/>
      <c r="P8" s="97"/>
      <c r="Q8" s="97"/>
      <c r="R8" s="97"/>
      <c r="S8" s="97"/>
      <c r="T8" s="97"/>
      <c r="U8" s="97"/>
      <c r="V8" s="97"/>
      <c r="W8" s="97"/>
      <c r="X8" s="97"/>
      <c r="Y8" s="97"/>
      <c r="Z8" s="35"/>
      <c r="AA8" s="35"/>
    </row>
    <row r="9" spans="1:29" ht="21" customHeight="1">
      <c r="A9" s="93" t="s">
        <v>26</v>
      </c>
      <c r="B9" s="100" t="s">
        <v>17</v>
      </c>
      <c r="C9" s="101"/>
      <c r="D9" s="101"/>
      <c r="E9" s="101"/>
      <c r="F9" s="101"/>
      <c r="G9" s="101"/>
      <c r="H9" s="101"/>
      <c r="I9" s="101"/>
      <c r="J9" s="101"/>
      <c r="K9" s="101"/>
      <c r="L9" s="101"/>
      <c r="M9" s="102"/>
      <c r="N9" s="100" t="s">
        <v>6</v>
      </c>
      <c r="O9" s="101"/>
      <c r="P9" s="101"/>
      <c r="Q9" s="101"/>
      <c r="R9" s="101"/>
      <c r="S9" s="101"/>
      <c r="T9" s="54"/>
      <c r="U9" s="105" t="s">
        <v>22</v>
      </c>
      <c r="V9" s="93" t="s">
        <v>23</v>
      </c>
      <c r="W9" s="93" t="s">
        <v>35</v>
      </c>
      <c r="X9" s="93" t="s">
        <v>25</v>
      </c>
      <c r="Y9" s="93" t="s">
        <v>24</v>
      </c>
      <c r="Z9" s="3"/>
      <c r="AB9" s="6"/>
      <c r="AC9"/>
    </row>
    <row r="10" spans="1:29" ht="48.75" customHeight="1">
      <c r="A10" s="94"/>
      <c r="B10" s="108" t="s">
        <v>2</v>
      </c>
      <c r="C10" s="92" t="s">
        <v>3</v>
      </c>
      <c r="D10" s="92" t="s">
        <v>4</v>
      </c>
      <c r="E10" s="92" t="s">
        <v>5</v>
      </c>
      <c r="F10" s="92" t="s">
        <v>8</v>
      </c>
      <c r="G10" s="92" t="s">
        <v>9</v>
      </c>
      <c r="H10" s="92" t="s">
        <v>10</v>
      </c>
      <c r="I10" s="92" t="s">
        <v>11</v>
      </c>
      <c r="J10" s="92" t="s">
        <v>12</v>
      </c>
      <c r="K10" s="92" t="s">
        <v>13</v>
      </c>
      <c r="L10" s="93" t="s">
        <v>14</v>
      </c>
      <c r="M10" s="93" t="s">
        <v>15</v>
      </c>
      <c r="N10" s="93" t="s">
        <v>7</v>
      </c>
      <c r="O10" s="93" t="s">
        <v>19</v>
      </c>
      <c r="P10" s="93" t="s">
        <v>33</v>
      </c>
      <c r="Q10" s="93" t="s">
        <v>20</v>
      </c>
      <c r="R10" s="93" t="s">
        <v>45</v>
      </c>
      <c r="S10" s="93" t="s">
        <v>21</v>
      </c>
      <c r="T10" s="93" t="s">
        <v>46</v>
      </c>
      <c r="U10" s="106"/>
      <c r="V10" s="94"/>
      <c r="W10" s="94"/>
      <c r="X10" s="94"/>
      <c r="Y10" s="94"/>
      <c r="Z10" s="3"/>
      <c r="AB10" s="6"/>
      <c r="AC10"/>
    </row>
    <row r="11" spans="1:29" ht="15.75" customHeight="1">
      <c r="A11" s="94"/>
      <c r="B11" s="108"/>
      <c r="C11" s="92"/>
      <c r="D11" s="92"/>
      <c r="E11" s="92"/>
      <c r="F11" s="92"/>
      <c r="G11" s="92"/>
      <c r="H11" s="92"/>
      <c r="I11" s="92"/>
      <c r="J11" s="92"/>
      <c r="K11" s="92"/>
      <c r="L11" s="94"/>
      <c r="M11" s="94"/>
      <c r="N11" s="94"/>
      <c r="O11" s="94"/>
      <c r="P11" s="94"/>
      <c r="Q11" s="94"/>
      <c r="R11" s="94"/>
      <c r="S11" s="94"/>
      <c r="T11" s="94"/>
      <c r="U11" s="106"/>
      <c r="V11" s="94"/>
      <c r="W11" s="94"/>
      <c r="X11" s="94"/>
      <c r="Y11" s="94"/>
      <c r="Z11" s="3"/>
      <c r="AB11" s="6"/>
      <c r="AC11"/>
    </row>
    <row r="12" spans="1:29" ht="24" customHeight="1">
      <c r="A12" s="99"/>
      <c r="B12" s="108"/>
      <c r="C12" s="92"/>
      <c r="D12" s="92"/>
      <c r="E12" s="92"/>
      <c r="F12" s="92"/>
      <c r="G12" s="92"/>
      <c r="H12" s="92"/>
      <c r="I12" s="92"/>
      <c r="J12" s="92"/>
      <c r="K12" s="92"/>
      <c r="L12" s="95"/>
      <c r="M12" s="95"/>
      <c r="N12" s="95"/>
      <c r="O12" s="95"/>
      <c r="P12" s="95"/>
      <c r="Q12" s="95"/>
      <c r="R12" s="95"/>
      <c r="S12" s="95"/>
      <c r="T12" s="95"/>
      <c r="U12" s="107"/>
      <c r="V12" s="95"/>
      <c r="W12" s="95"/>
      <c r="X12" s="95"/>
      <c r="Y12" s="95"/>
      <c r="Z12" s="3"/>
      <c r="AB12" s="6"/>
      <c r="AC12"/>
    </row>
    <row r="13" spans="1:29" ht="13.5" customHeight="1">
      <c r="A13" s="16">
        <v>1</v>
      </c>
      <c r="B13" s="75">
        <v>95.105</v>
      </c>
      <c r="C13" s="75">
        <v>2.717</v>
      </c>
      <c r="D13" s="75">
        <v>0.885</v>
      </c>
      <c r="E13" s="75">
        <v>0.137</v>
      </c>
      <c r="F13" s="75">
        <v>0.15</v>
      </c>
      <c r="G13" s="75">
        <v>0.006</v>
      </c>
      <c r="H13" s="75">
        <v>0.032</v>
      </c>
      <c r="I13" s="75">
        <v>0.025</v>
      </c>
      <c r="J13" s="75">
        <v>0.025</v>
      </c>
      <c r="K13" s="75">
        <v>0.007</v>
      </c>
      <c r="L13" s="75">
        <v>0.684</v>
      </c>
      <c r="M13" s="75">
        <v>0.227</v>
      </c>
      <c r="N13" s="76">
        <v>0.7081</v>
      </c>
      <c r="O13" s="43">
        <v>34.603902</v>
      </c>
      <c r="P13" s="41">
        <v>8265</v>
      </c>
      <c r="Q13" s="43">
        <v>38.3594616</v>
      </c>
      <c r="R13" s="42">
        <v>9162</v>
      </c>
      <c r="S13" s="43">
        <v>50.0406336</v>
      </c>
      <c r="T13" s="42">
        <v>11952</v>
      </c>
      <c r="U13" s="42"/>
      <c r="V13" s="42"/>
      <c r="W13" s="77"/>
      <c r="X13" s="55" t="s">
        <v>48</v>
      </c>
      <c r="Y13" s="55" t="s">
        <v>49</v>
      </c>
      <c r="AA13" s="4">
        <f aca="true" t="shared" si="0" ref="AA13:AA43">SUM(B13:M13)</f>
        <v>100.00000000000003</v>
      </c>
      <c r="AB13" s="29" t="str">
        <f>IF(AA13=100,"ОК"," ")</f>
        <v>ОК</v>
      </c>
      <c r="AC13"/>
    </row>
    <row r="14" spans="1:29" ht="13.5" customHeight="1">
      <c r="A14" s="16">
        <v>2</v>
      </c>
      <c r="B14" s="75">
        <v>95.189</v>
      </c>
      <c r="C14" s="75">
        <v>2.656</v>
      </c>
      <c r="D14" s="75">
        <v>0.865</v>
      </c>
      <c r="E14" s="75">
        <v>0.133</v>
      </c>
      <c r="F14" s="75">
        <v>0.147</v>
      </c>
      <c r="G14" s="75">
        <v>0.005</v>
      </c>
      <c r="H14" s="75">
        <v>0.031</v>
      </c>
      <c r="I14" s="75">
        <v>0.024</v>
      </c>
      <c r="J14" s="75">
        <v>0.025</v>
      </c>
      <c r="K14" s="75">
        <v>0.007</v>
      </c>
      <c r="L14" s="75">
        <v>0.696</v>
      </c>
      <c r="M14" s="75">
        <v>0.221</v>
      </c>
      <c r="N14" s="76">
        <v>0.7073</v>
      </c>
      <c r="O14" s="43">
        <v>34.5662208</v>
      </c>
      <c r="P14" s="41">
        <v>8256</v>
      </c>
      <c r="Q14" s="43">
        <v>38.3175936</v>
      </c>
      <c r="R14" s="42">
        <v>9152</v>
      </c>
      <c r="S14" s="43">
        <v>50.0155128</v>
      </c>
      <c r="T14" s="42">
        <v>11946</v>
      </c>
      <c r="U14" s="42"/>
      <c r="V14" s="42"/>
      <c r="W14" s="78"/>
      <c r="X14" s="36"/>
      <c r="Y14" s="17"/>
      <c r="AA14" s="4">
        <f t="shared" si="0"/>
        <v>99.99900000000001</v>
      </c>
      <c r="AB14" s="29" t="str">
        <f>IF(AA14=100,"ОК"," ")</f>
        <v> </v>
      </c>
      <c r="AC14"/>
    </row>
    <row r="15" spans="1:29" ht="13.5" customHeight="1">
      <c r="A15" s="16">
        <v>3</v>
      </c>
      <c r="B15" s="75">
        <v>95.175</v>
      </c>
      <c r="C15" s="75">
        <v>2.661</v>
      </c>
      <c r="D15" s="75">
        <v>0.876</v>
      </c>
      <c r="E15" s="75">
        <v>0.134</v>
      </c>
      <c r="F15" s="75">
        <v>0.148</v>
      </c>
      <c r="G15" s="75">
        <v>0.001</v>
      </c>
      <c r="H15" s="75">
        <v>0.032</v>
      </c>
      <c r="I15" s="75">
        <v>0.025</v>
      </c>
      <c r="J15" s="75">
        <v>0.025</v>
      </c>
      <c r="K15" s="75">
        <v>0.007</v>
      </c>
      <c r="L15" s="75">
        <v>0.697</v>
      </c>
      <c r="M15" s="75">
        <v>0.22</v>
      </c>
      <c r="N15" s="76">
        <v>0.7075</v>
      </c>
      <c r="O15" s="43">
        <v>34.5704076</v>
      </c>
      <c r="P15" s="41">
        <v>8257</v>
      </c>
      <c r="Q15" s="43">
        <v>38.3259672</v>
      </c>
      <c r="R15" s="42">
        <v>9154</v>
      </c>
      <c r="S15" s="43">
        <v>50.0196996</v>
      </c>
      <c r="T15" s="42">
        <v>11947</v>
      </c>
      <c r="U15" s="42"/>
      <c r="V15" s="42"/>
      <c r="W15" s="77"/>
      <c r="X15" s="17"/>
      <c r="Y15" s="17"/>
      <c r="AA15" s="4">
        <f t="shared" si="0"/>
        <v>100.00100000000002</v>
      </c>
      <c r="AB15" s="29" t="str">
        <f>IF(AA15=100,"ОК"," ")</f>
        <v> </v>
      </c>
      <c r="AC15"/>
    </row>
    <row r="16" spans="1:29" ht="13.5" customHeight="1">
      <c r="A16" s="16">
        <v>4</v>
      </c>
      <c r="B16" s="75">
        <v>95.133</v>
      </c>
      <c r="C16" s="75">
        <v>2.68</v>
      </c>
      <c r="D16" s="75">
        <v>0.887</v>
      </c>
      <c r="E16" s="75">
        <v>0.135</v>
      </c>
      <c r="F16" s="75">
        <v>0.151</v>
      </c>
      <c r="G16" s="75">
        <v>0</v>
      </c>
      <c r="H16" s="75">
        <v>0.033</v>
      </c>
      <c r="I16" s="75">
        <v>0.026</v>
      </c>
      <c r="J16" s="75">
        <v>0.025</v>
      </c>
      <c r="K16" s="75">
        <v>0.007</v>
      </c>
      <c r="L16" s="75">
        <v>0.701</v>
      </c>
      <c r="M16" s="75">
        <v>0.222</v>
      </c>
      <c r="N16" s="76">
        <v>0.7078</v>
      </c>
      <c r="O16" s="43">
        <v>34.5871548</v>
      </c>
      <c r="P16" s="41">
        <v>8261</v>
      </c>
      <c r="Q16" s="43">
        <v>38.3385276</v>
      </c>
      <c r="R16" s="42">
        <v>9157</v>
      </c>
      <c r="S16" s="43">
        <v>50.0238864</v>
      </c>
      <c r="T16" s="42">
        <v>11948</v>
      </c>
      <c r="U16" s="42">
        <v>-13.8</v>
      </c>
      <c r="V16" s="42">
        <v>-6.7</v>
      </c>
      <c r="W16" s="77"/>
      <c r="X16" s="36"/>
      <c r="Y16" s="17"/>
      <c r="AA16" s="4">
        <f t="shared" si="0"/>
        <v>100</v>
      </c>
      <c r="AB16" s="29" t="str">
        <f aca="true" t="shared" si="1" ref="AB16:AB43">IF(AA16=100,"ОК"," ")</f>
        <v>ОК</v>
      </c>
      <c r="AC16"/>
    </row>
    <row r="17" spans="1:29" ht="13.5" customHeight="1">
      <c r="A17" s="16">
        <v>5</v>
      </c>
      <c r="B17" s="75">
        <v>95.061</v>
      </c>
      <c r="C17" s="75">
        <v>2.709</v>
      </c>
      <c r="D17" s="75">
        <v>0.899</v>
      </c>
      <c r="E17" s="75">
        <v>0.136</v>
      </c>
      <c r="F17" s="75">
        <v>0.155</v>
      </c>
      <c r="G17" s="75">
        <v>0.001</v>
      </c>
      <c r="H17" s="75">
        <v>0.034</v>
      </c>
      <c r="I17" s="75">
        <v>0.027</v>
      </c>
      <c r="J17" s="75">
        <v>0.029</v>
      </c>
      <c r="K17" s="75">
        <v>0.007</v>
      </c>
      <c r="L17" s="75">
        <v>0.712</v>
      </c>
      <c r="M17" s="75">
        <v>0.229</v>
      </c>
      <c r="N17" s="76">
        <v>0.7086</v>
      </c>
      <c r="O17" s="43">
        <v>34.603902</v>
      </c>
      <c r="P17" s="41">
        <v>8265</v>
      </c>
      <c r="Q17" s="43">
        <v>38.3594616</v>
      </c>
      <c r="R17" s="42">
        <v>9162</v>
      </c>
      <c r="S17" s="43">
        <v>50.0238864</v>
      </c>
      <c r="T17" s="42">
        <v>11948</v>
      </c>
      <c r="U17" s="42">
        <v>-14.7</v>
      </c>
      <c r="V17" s="42">
        <v>-7.4</v>
      </c>
      <c r="W17" s="79"/>
      <c r="X17" s="36"/>
      <c r="Y17" s="17"/>
      <c r="AA17" s="4">
        <f t="shared" si="0"/>
        <v>99.99900000000002</v>
      </c>
      <c r="AB17" s="29" t="str">
        <f t="shared" si="1"/>
        <v> </v>
      </c>
      <c r="AC17"/>
    </row>
    <row r="18" spans="1:29" ht="13.5" customHeight="1">
      <c r="A18" s="16">
        <v>6</v>
      </c>
      <c r="B18" s="75">
        <v>95.061</v>
      </c>
      <c r="C18" s="75">
        <v>2.698</v>
      </c>
      <c r="D18" s="75">
        <v>0.888</v>
      </c>
      <c r="E18" s="75">
        <v>0.135</v>
      </c>
      <c r="F18" s="75">
        <v>0.153</v>
      </c>
      <c r="G18" s="75">
        <v>0</v>
      </c>
      <c r="H18" s="75">
        <v>0.033</v>
      </c>
      <c r="I18" s="75">
        <v>0.026</v>
      </c>
      <c r="J18" s="75">
        <v>0.028</v>
      </c>
      <c r="K18" s="75">
        <v>0.008</v>
      </c>
      <c r="L18" s="75">
        <v>0.737</v>
      </c>
      <c r="M18" s="75">
        <v>0.233</v>
      </c>
      <c r="N18" s="76">
        <v>0.7084</v>
      </c>
      <c r="O18" s="43">
        <v>34.5787812</v>
      </c>
      <c r="P18" s="41">
        <v>8259</v>
      </c>
      <c r="Q18" s="43">
        <v>38.3343408</v>
      </c>
      <c r="R18" s="42">
        <v>9156</v>
      </c>
      <c r="S18" s="43">
        <v>49.9945788</v>
      </c>
      <c r="T18" s="42">
        <v>11941</v>
      </c>
      <c r="U18" s="42">
        <v>-14.4</v>
      </c>
      <c r="V18" s="42">
        <v>-6.8</v>
      </c>
      <c r="W18" s="79"/>
      <c r="X18" s="36"/>
      <c r="Y18" s="17"/>
      <c r="AA18" s="4">
        <f t="shared" si="0"/>
        <v>100.00000000000001</v>
      </c>
      <c r="AB18" s="29" t="str">
        <f t="shared" si="1"/>
        <v>ОК</v>
      </c>
      <c r="AC18"/>
    </row>
    <row r="19" spans="1:29" ht="13.5" customHeight="1">
      <c r="A19" s="16">
        <v>7</v>
      </c>
      <c r="B19" s="75">
        <v>95.205</v>
      </c>
      <c r="C19" s="75">
        <v>2.61</v>
      </c>
      <c r="D19" s="75">
        <v>0.845</v>
      </c>
      <c r="E19" s="75">
        <v>0.13</v>
      </c>
      <c r="F19" s="75">
        <v>0.147</v>
      </c>
      <c r="G19" s="75">
        <v>0.001</v>
      </c>
      <c r="H19" s="75">
        <v>0.032</v>
      </c>
      <c r="I19" s="75">
        <v>0.025</v>
      </c>
      <c r="J19" s="75">
        <v>0.027</v>
      </c>
      <c r="K19" s="80">
        <v>0.007</v>
      </c>
      <c r="L19" s="75">
        <v>0.752</v>
      </c>
      <c r="M19" s="75">
        <v>0.22</v>
      </c>
      <c r="N19" s="76">
        <v>0.707</v>
      </c>
      <c r="O19" s="43">
        <v>34.520166</v>
      </c>
      <c r="P19" s="41">
        <v>8245</v>
      </c>
      <c r="Q19" s="43">
        <v>38.2715388</v>
      </c>
      <c r="R19" s="42">
        <v>9141</v>
      </c>
      <c r="S19" s="43">
        <v>49.965271200000004</v>
      </c>
      <c r="T19" s="42">
        <v>11934</v>
      </c>
      <c r="U19" s="42"/>
      <c r="V19" s="42"/>
      <c r="W19" s="79"/>
      <c r="X19" s="36"/>
      <c r="Y19" s="17"/>
      <c r="AA19" s="4">
        <f t="shared" si="0"/>
        <v>100.001</v>
      </c>
      <c r="AB19" s="29" t="str">
        <f t="shared" si="1"/>
        <v> </v>
      </c>
      <c r="AC19"/>
    </row>
    <row r="20" spans="1:29" ht="13.5" customHeight="1">
      <c r="A20" s="16">
        <v>8</v>
      </c>
      <c r="B20" s="75">
        <v>95.204</v>
      </c>
      <c r="C20" s="75">
        <v>2.627</v>
      </c>
      <c r="D20" s="75">
        <v>0.848</v>
      </c>
      <c r="E20" s="75">
        <v>0.132</v>
      </c>
      <c r="F20" s="75">
        <v>0.146</v>
      </c>
      <c r="G20" s="75">
        <v>0.001</v>
      </c>
      <c r="H20" s="75">
        <v>0.031</v>
      </c>
      <c r="I20" s="75">
        <v>0.025</v>
      </c>
      <c r="J20" s="75">
        <v>0.026</v>
      </c>
      <c r="K20" s="75">
        <v>0.008</v>
      </c>
      <c r="L20" s="75">
        <v>0.734</v>
      </c>
      <c r="M20" s="75">
        <v>0.219</v>
      </c>
      <c r="N20" s="76">
        <v>0.707</v>
      </c>
      <c r="O20" s="43">
        <v>34.5327264</v>
      </c>
      <c r="P20" s="41">
        <v>8248</v>
      </c>
      <c r="Q20" s="43">
        <v>38.2840992</v>
      </c>
      <c r="R20" s="42">
        <v>9144</v>
      </c>
      <c r="S20" s="43">
        <v>49.9778316</v>
      </c>
      <c r="T20" s="42">
        <v>11937</v>
      </c>
      <c r="U20" s="42"/>
      <c r="V20" s="42"/>
      <c r="W20" s="79"/>
      <c r="X20" s="36"/>
      <c r="Y20" s="17"/>
      <c r="AA20" s="4">
        <f t="shared" si="0"/>
        <v>100.00099999999999</v>
      </c>
      <c r="AB20" s="29" t="str">
        <f t="shared" si="1"/>
        <v> </v>
      </c>
      <c r="AC20"/>
    </row>
    <row r="21" spans="1:29" ht="13.5" customHeight="1">
      <c r="A21" s="16">
        <v>9</v>
      </c>
      <c r="B21" s="75">
        <v>95.226</v>
      </c>
      <c r="C21" s="75">
        <v>2.577</v>
      </c>
      <c r="D21" s="75">
        <v>0.851</v>
      </c>
      <c r="E21" s="75">
        <v>0.128</v>
      </c>
      <c r="F21" s="75">
        <v>0.147</v>
      </c>
      <c r="G21" s="75">
        <v>0.002</v>
      </c>
      <c r="H21" s="75">
        <v>0.032</v>
      </c>
      <c r="I21" s="75">
        <v>0.026</v>
      </c>
      <c r="J21" s="75">
        <v>0.027</v>
      </c>
      <c r="K21" s="75">
        <v>0.008</v>
      </c>
      <c r="L21" s="75">
        <v>0.753</v>
      </c>
      <c r="M21" s="75">
        <v>0.223</v>
      </c>
      <c r="N21" s="76">
        <v>0.707</v>
      </c>
      <c r="O21" s="43">
        <v>34.515979200000004</v>
      </c>
      <c r="P21" s="41">
        <v>8244</v>
      </c>
      <c r="Q21" s="43">
        <v>38.267352</v>
      </c>
      <c r="R21" s="42">
        <v>9140</v>
      </c>
      <c r="S21" s="43">
        <v>49.9568976</v>
      </c>
      <c r="T21" s="42">
        <v>11932</v>
      </c>
      <c r="U21" s="42"/>
      <c r="V21" s="42"/>
      <c r="W21" s="77" t="s">
        <v>133</v>
      </c>
      <c r="X21" s="37"/>
      <c r="Y21" s="37"/>
      <c r="AA21" s="4">
        <f t="shared" si="0"/>
        <v>99.99999999999999</v>
      </c>
      <c r="AB21" s="29" t="str">
        <f t="shared" si="1"/>
        <v>ОК</v>
      </c>
      <c r="AC21"/>
    </row>
    <row r="22" spans="1:29" ht="13.5" customHeight="1">
      <c r="A22" s="16">
        <v>10</v>
      </c>
      <c r="B22" s="75">
        <v>95.187</v>
      </c>
      <c r="C22" s="75">
        <v>2.593</v>
      </c>
      <c r="D22" s="75">
        <v>0.859</v>
      </c>
      <c r="E22" s="75">
        <v>0.129</v>
      </c>
      <c r="F22" s="75">
        <v>0.148</v>
      </c>
      <c r="G22" s="75">
        <v>0.002</v>
      </c>
      <c r="H22" s="75">
        <v>0.034</v>
      </c>
      <c r="I22" s="75">
        <v>0.026</v>
      </c>
      <c r="J22" s="75">
        <v>0.028</v>
      </c>
      <c r="K22" s="75">
        <v>0.008</v>
      </c>
      <c r="L22" s="75">
        <v>0.765</v>
      </c>
      <c r="M22" s="75">
        <v>0.222</v>
      </c>
      <c r="N22" s="76">
        <v>0.7073</v>
      </c>
      <c r="O22" s="43">
        <v>34.5243528</v>
      </c>
      <c r="P22" s="41">
        <v>8246</v>
      </c>
      <c r="Q22" s="43">
        <v>38.2757256</v>
      </c>
      <c r="R22" s="42">
        <v>9142</v>
      </c>
      <c r="S22" s="43">
        <v>49.9568976</v>
      </c>
      <c r="T22" s="42">
        <v>11932</v>
      </c>
      <c r="U22" s="42">
        <v>-12.9</v>
      </c>
      <c r="V22" s="42">
        <v>-5.6</v>
      </c>
      <c r="W22" s="78"/>
      <c r="X22" s="36"/>
      <c r="Y22" s="17"/>
      <c r="AA22" s="4">
        <f t="shared" si="0"/>
        <v>100.00099999999999</v>
      </c>
      <c r="AB22" s="29" t="str">
        <f t="shared" si="1"/>
        <v> </v>
      </c>
      <c r="AC22"/>
    </row>
    <row r="23" spans="1:29" ht="13.5" customHeight="1">
      <c r="A23" s="16">
        <v>11</v>
      </c>
      <c r="B23" s="75">
        <v>94.582</v>
      </c>
      <c r="C23" s="75">
        <v>3.03</v>
      </c>
      <c r="D23" s="75">
        <v>1.009</v>
      </c>
      <c r="E23" s="75">
        <v>0.152</v>
      </c>
      <c r="F23" s="75">
        <v>0.168</v>
      </c>
      <c r="G23" s="75">
        <v>0.002</v>
      </c>
      <c r="H23" s="75">
        <v>0.035</v>
      </c>
      <c r="I23" s="75">
        <v>0.028</v>
      </c>
      <c r="J23" s="75">
        <v>0.028</v>
      </c>
      <c r="K23" s="75">
        <v>0.007</v>
      </c>
      <c r="L23" s="75">
        <v>0.698</v>
      </c>
      <c r="M23" s="75">
        <v>0.261</v>
      </c>
      <c r="N23" s="76">
        <v>0.7126</v>
      </c>
      <c r="O23" s="43">
        <v>34.7630004</v>
      </c>
      <c r="P23" s="41">
        <v>8303</v>
      </c>
      <c r="Q23" s="43">
        <v>38.5311204</v>
      </c>
      <c r="R23" s="42">
        <v>9203</v>
      </c>
      <c r="S23" s="43">
        <v>50.107622400000004</v>
      </c>
      <c r="T23" s="42">
        <v>11968</v>
      </c>
      <c r="U23" s="42">
        <v>-13.2</v>
      </c>
      <c r="V23" s="81">
        <v>-5.7</v>
      </c>
      <c r="W23" s="77" t="s">
        <v>134</v>
      </c>
      <c r="X23" s="36"/>
      <c r="Y23" s="17"/>
      <c r="AA23" s="4">
        <f t="shared" si="0"/>
        <v>100</v>
      </c>
      <c r="AB23" s="29" t="str">
        <f t="shared" si="1"/>
        <v>ОК</v>
      </c>
      <c r="AC23"/>
    </row>
    <row r="24" spans="1:29" ht="13.5" customHeight="1">
      <c r="A24" s="16">
        <v>12</v>
      </c>
      <c r="B24" s="75">
        <v>94.58</v>
      </c>
      <c r="C24" s="75">
        <v>3.039</v>
      </c>
      <c r="D24" s="75">
        <v>1.002</v>
      </c>
      <c r="E24" s="75">
        <v>0.153</v>
      </c>
      <c r="F24" s="75">
        <v>0.165</v>
      </c>
      <c r="G24" s="75">
        <v>0.002</v>
      </c>
      <c r="H24" s="75">
        <v>0.034</v>
      </c>
      <c r="I24" s="75">
        <v>0.026</v>
      </c>
      <c r="J24" s="75">
        <v>0.027</v>
      </c>
      <c r="K24" s="75">
        <v>0.007</v>
      </c>
      <c r="L24" s="75">
        <v>0.7</v>
      </c>
      <c r="M24" s="75">
        <v>0.266</v>
      </c>
      <c r="N24" s="76" t="s">
        <v>135</v>
      </c>
      <c r="O24" s="43">
        <v>34.754626800000004</v>
      </c>
      <c r="P24" s="41">
        <v>8301</v>
      </c>
      <c r="Q24" s="43">
        <v>38.5227468</v>
      </c>
      <c r="R24" s="42">
        <v>9201</v>
      </c>
      <c r="S24" s="43">
        <v>50.0992488</v>
      </c>
      <c r="T24" s="42">
        <v>11966</v>
      </c>
      <c r="U24" s="81">
        <v>-13.4</v>
      </c>
      <c r="V24" s="81">
        <v>-5.6</v>
      </c>
      <c r="W24" s="79"/>
      <c r="X24" s="36"/>
      <c r="Y24" s="17"/>
      <c r="AA24" s="4">
        <f t="shared" si="0"/>
        <v>100.00100000000002</v>
      </c>
      <c r="AB24" s="29" t="str">
        <f t="shared" si="1"/>
        <v> </v>
      </c>
      <c r="AC24"/>
    </row>
    <row r="25" spans="1:29" ht="13.5" customHeight="1">
      <c r="A25" s="16">
        <v>13</v>
      </c>
      <c r="B25" s="75">
        <v>94.91</v>
      </c>
      <c r="C25" s="75">
        <v>2.797</v>
      </c>
      <c r="D25" s="75">
        <v>0.918</v>
      </c>
      <c r="E25" s="75">
        <v>0.139</v>
      </c>
      <c r="F25" s="75">
        <v>0.155</v>
      </c>
      <c r="G25" s="75">
        <v>0.001</v>
      </c>
      <c r="H25" s="75">
        <v>0.033</v>
      </c>
      <c r="I25" s="75">
        <v>0.026</v>
      </c>
      <c r="J25" s="75">
        <v>0.027</v>
      </c>
      <c r="K25" s="75">
        <v>0.008</v>
      </c>
      <c r="L25" s="75">
        <v>0.745</v>
      </c>
      <c r="M25" s="75">
        <v>0.24</v>
      </c>
      <c r="N25" s="76">
        <v>0.7096</v>
      </c>
      <c r="O25" s="43">
        <v>34.6206492</v>
      </c>
      <c r="P25" s="41">
        <v>8269</v>
      </c>
      <c r="Q25" s="43">
        <v>38.5018128</v>
      </c>
      <c r="R25" s="42">
        <v>9196</v>
      </c>
      <c r="S25" s="43">
        <v>50.011326000000004</v>
      </c>
      <c r="T25" s="42">
        <v>11945</v>
      </c>
      <c r="U25" s="42">
        <v>-13.6</v>
      </c>
      <c r="V25" s="42">
        <v>-6.5</v>
      </c>
      <c r="W25" s="77"/>
      <c r="X25" s="36"/>
      <c r="Y25" s="17"/>
      <c r="AA25" s="4">
        <f t="shared" si="0"/>
        <v>99.999</v>
      </c>
      <c r="AB25" s="29" t="str">
        <f t="shared" si="1"/>
        <v> </v>
      </c>
      <c r="AC25"/>
    </row>
    <row r="26" spans="1:29" ht="13.5" customHeight="1">
      <c r="A26" s="16">
        <v>14</v>
      </c>
      <c r="B26" s="75">
        <v>94.555</v>
      </c>
      <c r="C26" s="75">
        <v>3.042</v>
      </c>
      <c r="D26" s="75">
        <v>0.991</v>
      </c>
      <c r="E26" s="75">
        <v>0.152</v>
      </c>
      <c r="F26" s="75">
        <v>0.167</v>
      </c>
      <c r="G26" s="75">
        <v>0.002</v>
      </c>
      <c r="H26" s="75">
        <v>0.035</v>
      </c>
      <c r="I26" s="75">
        <v>0.027</v>
      </c>
      <c r="J26" s="75">
        <v>0.027</v>
      </c>
      <c r="K26" s="75">
        <v>0.008</v>
      </c>
      <c r="L26" s="75">
        <v>0.725</v>
      </c>
      <c r="M26" s="75">
        <v>0.27</v>
      </c>
      <c r="N26" s="76">
        <v>0.7126</v>
      </c>
      <c r="O26" s="43">
        <v>34.7420664</v>
      </c>
      <c r="P26" s="41">
        <v>8298</v>
      </c>
      <c r="Q26" s="43">
        <v>38.5101864</v>
      </c>
      <c r="R26" s="42">
        <v>9198</v>
      </c>
      <c r="S26" s="43">
        <v>50.074128</v>
      </c>
      <c r="T26" s="42">
        <v>11960</v>
      </c>
      <c r="U26" s="42"/>
      <c r="V26" s="42"/>
      <c r="W26" s="79"/>
      <c r="X26" s="36"/>
      <c r="Y26" s="17"/>
      <c r="AA26" s="4">
        <f t="shared" si="0"/>
        <v>100.00099999999999</v>
      </c>
      <c r="AB26" s="29" t="str">
        <f t="shared" si="1"/>
        <v> </v>
      </c>
      <c r="AC26"/>
    </row>
    <row r="27" spans="1:29" ht="13.5" customHeight="1">
      <c r="A27" s="16">
        <v>15</v>
      </c>
      <c r="B27" s="75">
        <v>94.397</v>
      </c>
      <c r="C27" s="75">
        <v>3.128</v>
      </c>
      <c r="D27" s="75">
        <v>1.054</v>
      </c>
      <c r="E27" s="75">
        <v>0.161</v>
      </c>
      <c r="F27" s="75">
        <v>0.18</v>
      </c>
      <c r="G27" s="75">
        <v>0.002</v>
      </c>
      <c r="H27" s="75">
        <v>0.037</v>
      </c>
      <c r="I27" s="75">
        <v>0.029</v>
      </c>
      <c r="J27" s="75">
        <v>0.027</v>
      </c>
      <c r="K27" s="75">
        <v>0.007</v>
      </c>
      <c r="L27" s="75">
        <v>0.703</v>
      </c>
      <c r="M27" s="75">
        <v>0.275</v>
      </c>
      <c r="N27" s="76">
        <v>0.7143</v>
      </c>
      <c r="O27" s="43">
        <v>34.8258024</v>
      </c>
      <c r="P27" s="41">
        <v>8318</v>
      </c>
      <c r="Q27" s="43">
        <v>38.5981092</v>
      </c>
      <c r="R27" s="42">
        <v>9219</v>
      </c>
      <c r="S27" s="43">
        <v>50.1327432</v>
      </c>
      <c r="T27" s="42">
        <v>11974</v>
      </c>
      <c r="U27" s="81"/>
      <c r="V27" s="42"/>
      <c r="W27" s="79"/>
      <c r="X27" s="36"/>
      <c r="Y27" s="17"/>
      <c r="AA27" s="4">
        <f t="shared" si="0"/>
        <v>100.00000000000003</v>
      </c>
      <c r="AB27" s="29" t="str">
        <f t="shared" si="1"/>
        <v>ОК</v>
      </c>
      <c r="AC27"/>
    </row>
    <row r="28" spans="1:29" ht="13.5" customHeight="1">
      <c r="A28" s="18">
        <v>16</v>
      </c>
      <c r="B28" s="75">
        <v>94.563</v>
      </c>
      <c r="C28" s="75">
        <v>3.065</v>
      </c>
      <c r="D28" s="75">
        <v>1.008</v>
      </c>
      <c r="E28" s="75">
        <v>0.155</v>
      </c>
      <c r="F28" s="75">
        <v>0.167</v>
      </c>
      <c r="G28" s="75">
        <v>0.002</v>
      </c>
      <c r="H28" s="75">
        <v>0.034</v>
      </c>
      <c r="I28" s="75">
        <v>0.026</v>
      </c>
      <c r="J28" s="75">
        <v>0.026</v>
      </c>
      <c r="K28" s="75">
        <v>0.007</v>
      </c>
      <c r="L28" s="75">
        <v>0.687</v>
      </c>
      <c r="M28" s="75">
        <v>0.262</v>
      </c>
      <c r="N28" s="76">
        <v>0.7126</v>
      </c>
      <c r="O28" s="43">
        <v>34.771374</v>
      </c>
      <c r="P28" s="41">
        <v>8305</v>
      </c>
      <c r="Q28" s="43">
        <v>38.539494</v>
      </c>
      <c r="R28" s="42">
        <v>9205</v>
      </c>
      <c r="S28" s="43">
        <v>50.115996</v>
      </c>
      <c r="T28" s="42">
        <v>11970</v>
      </c>
      <c r="U28" s="81">
        <v>-13.3</v>
      </c>
      <c r="V28" s="81">
        <v>-6.4</v>
      </c>
      <c r="W28" s="76"/>
      <c r="X28" s="36"/>
      <c r="Y28" s="17"/>
      <c r="AA28" s="4">
        <f t="shared" si="0"/>
        <v>100.002</v>
      </c>
      <c r="AB28" s="29" t="str">
        <f t="shared" si="1"/>
        <v> </v>
      </c>
      <c r="AC28"/>
    </row>
    <row r="29" spans="1:29" ht="13.5" customHeight="1">
      <c r="A29" s="18">
        <v>17</v>
      </c>
      <c r="B29" s="40">
        <v>94.794</v>
      </c>
      <c r="C29" s="40">
        <v>2.916</v>
      </c>
      <c r="D29" s="40">
        <v>0.945</v>
      </c>
      <c r="E29" s="40">
        <v>0.144</v>
      </c>
      <c r="F29" s="40">
        <v>0.155</v>
      </c>
      <c r="G29" s="40">
        <v>0.002</v>
      </c>
      <c r="H29" s="40">
        <v>0.032</v>
      </c>
      <c r="I29" s="40">
        <v>0.025</v>
      </c>
      <c r="J29" s="40">
        <v>0.024</v>
      </c>
      <c r="K29" s="40">
        <v>0.008</v>
      </c>
      <c r="L29" s="40">
        <v>0.711</v>
      </c>
      <c r="M29" s="40">
        <v>0.245</v>
      </c>
      <c r="N29" s="39">
        <v>0.7104</v>
      </c>
      <c r="O29" s="43">
        <v>34.6750776</v>
      </c>
      <c r="P29" s="41">
        <v>8282</v>
      </c>
      <c r="Q29" s="43">
        <v>38.434824</v>
      </c>
      <c r="R29" s="42">
        <v>9180</v>
      </c>
      <c r="S29" s="43">
        <v>50.057380800000004</v>
      </c>
      <c r="T29" s="44">
        <v>11956</v>
      </c>
      <c r="U29" s="45">
        <v>-12.5</v>
      </c>
      <c r="V29" s="45">
        <v>-6.6</v>
      </c>
      <c r="W29" s="46"/>
      <c r="X29" s="36"/>
      <c r="Y29" s="17"/>
      <c r="AA29" s="4">
        <f t="shared" si="0"/>
        <v>100.00099999999999</v>
      </c>
      <c r="AB29" s="29" t="str">
        <f t="shared" si="1"/>
        <v> </v>
      </c>
      <c r="AC29"/>
    </row>
    <row r="30" spans="1:29" ht="13.5" customHeight="1">
      <c r="A30" s="18">
        <v>18</v>
      </c>
      <c r="B30" s="40">
        <v>94.812</v>
      </c>
      <c r="C30" s="40">
        <v>2.889</v>
      </c>
      <c r="D30" s="40">
        <v>0.937</v>
      </c>
      <c r="E30" s="40">
        <v>0.143</v>
      </c>
      <c r="F30" s="40">
        <v>0.155</v>
      </c>
      <c r="G30" s="40">
        <v>0.002</v>
      </c>
      <c r="H30" s="40">
        <v>0.033</v>
      </c>
      <c r="I30" s="40">
        <v>0.025</v>
      </c>
      <c r="J30" s="40">
        <v>0.025</v>
      </c>
      <c r="K30" s="40">
        <v>0.007</v>
      </c>
      <c r="L30" s="40">
        <v>0.724</v>
      </c>
      <c r="M30" s="40">
        <v>0.248</v>
      </c>
      <c r="N30" s="39">
        <v>0.7103</v>
      </c>
      <c r="O30" s="43">
        <v>34.658330400000004</v>
      </c>
      <c r="P30" s="41">
        <v>8278</v>
      </c>
      <c r="Q30" s="43">
        <v>38.4180768</v>
      </c>
      <c r="R30" s="42">
        <v>9176</v>
      </c>
      <c r="S30" s="43">
        <v>50.0406336</v>
      </c>
      <c r="T30" s="44">
        <v>11952</v>
      </c>
      <c r="U30" s="44">
        <v>-13.4</v>
      </c>
      <c r="V30" s="44">
        <v>-7.8</v>
      </c>
      <c r="W30" s="46"/>
      <c r="X30" s="36"/>
      <c r="Y30" s="17"/>
      <c r="AA30" s="4">
        <f t="shared" si="0"/>
        <v>100.00000000000001</v>
      </c>
      <c r="AB30" s="29" t="str">
        <f t="shared" si="1"/>
        <v>ОК</v>
      </c>
      <c r="AC30"/>
    </row>
    <row r="31" spans="1:29" ht="13.5" customHeight="1">
      <c r="A31" s="18">
        <v>19</v>
      </c>
      <c r="B31" s="40">
        <v>94.706</v>
      </c>
      <c r="C31" s="40">
        <v>2.972</v>
      </c>
      <c r="D31" s="40">
        <v>0.969</v>
      </c>
      <c r="E31" s="40">
        <v>0.148</v>
      </c>
      <c r="F31" s="40">
        <v>0.159</v>
      </c>
      <c r="G31" s="40">
        <v>0.002</v>
      </c>
      <c r="H31" s="40">
        <v>0.033</v>
      </c>
      <c r="I31" s="40">
        <v>0.025</v>
      </c>
      <c r="J31" s="40">
        <v>0.025</v>
      </c>
      <c r="K31" s="40">
        <v>0.008</v>
      </c>
      <c r="L31" s="40">
        <v>0.7</v>
      </c>
      <c r="M31" s="40">
        <v>0.254</v>
      </c>
      <c r="N31" s="39">
        <v>0.7113</v>
      </c>
      <c r="O31" s="43">
        <v>34.7127588</v>
      </c>
      <c r="P31" s="41">
        <v>8291</v>
      </c>
      <c r="Q31" s="43">
        <v>38.4725052</v>
      </c>
      <c r="R31" s="42">
        <v>9189</v>
      </c>
      <c r="S31" s="43">
        <v>50.0783148</v>
      </c>
      <c r="T31" s="44">
        <v>11961</v>
      </c>
      <c r="U31" s="44">
        <v>-13.6</v>
      </c>
      <c r="V31" s="44">
        <v>-7.3</v>
      </c>
      <c r="W31" s="46"/>
      <c r="X31" s="36"/>
      <c r="Y31" s="17"/>
      <c r="AA31" s="4">
        <f t="shared" si="0"/>
        <v>100.001</v>
      </c>
      <c r="AB31" s="29" t="str">
        <f t="shared" si="1"/>
        <v> </v>
      </c>
      <c r="AC31"/>
    </row>
    <row r="32" spans="1:29" ht="13.5" customHeight="1">
      <c r="A32" s="18">
        <v>20</v>
      </c>
      <c r="B32" s="40">
        <v>94.566</v>
      </c>
      <c r="C32" s="40">
        <v>3.064</v>
      </c>
      <c r="D32" s="40">
        <v>1.012</v>
      </c>
      <c r="E32" s="40">
        <v>0.154</v>
      </c>
      <c r="F32" s="40">
        <v>0.166</v>
      </c>
      <c r="G32" s="40">
        <v>0.002</v>
      </c>
      <c r="H32" s="40">
        <v>0.034</v>
      </c>
      <c r="I32" s="40">
        <v>0.026</v>
      </c>
      <c r="J32" s="40">
        <v>0.026</v>
      </c>
      <c r="K32" s="40">
        <v>0.007</v>
      </c>
      <c r="L32" s="40">
        <v>0.68</v>
      </c>
      <c r="M32" s="40">
        <v>0.263</v>
      </c>
      <c r="N32" s="39">
        <v>0.7127</v>
      </c>
      <c r="O32" s="43">
        <v>34.7755608</v>
      </c>
      <c r="P32" s="41">
        <v>8306</v>
      </c>
      <c r="Q32" s="43">
        <v>38.543680800000004</v>
      </c>
      <c r="R32" s="42">
        <v>9206</v>
      </c>
      <c r="S32" s="43">
        <v>50.1201828</v>
      </c>
      <c r="T32" s="44">
        <v>11971</v>
      </c>
      <c r="U32" s="44">
        <v>-13.7</v>
      </c>
      <c r="V32" s="44">
        <v>-6.7</v>
      </c>
      <c r="W32" s="46"/>
      <c r="X32" s="36"/>
      <c r="Y32" s="17"/>
      <c r="AA32" s="4">
        <f t="shared" si="0"/>
        <v>100</v>
      </c>
      <c r="AB32" s="29" t="str">
        <f t="shared" si="1"/>
        <v>ОК</v>
      </c>
      <c r="AC32"/>
    </row>
    <row r="33" spans="1:29" ht="13.5" customHeight="1">
      <c r="A33" s="18">
        <v>21</v>
      </c>
      <c r="B33" s="40">
        <v>94.567</v>
      </c>
      <c r="C33" s="40">
        <v>3.058</v>
      </c>
      <c r="D33" s="40">
        <v>1.003</v>
      </c>
      <c r="E33" s="40">
        <v>0.153</v>
      </c>
      <c r="F33" s="40">
        <v>0.165</v>
      </c>
      <c r="G33" s="40">
        <v>0.002</v>
      </c>
      <c r="H33" s="40">
        <v>0.034</v>
      </c>
      <c r="I33" s="40">
        <v>0.026</v>
      </c>
      <c r="J33" s="40">
        <v>0.026</v>
      </c>
      <c r="K33" s="40">
        <v>0.007</v>
      </c>
      <c r="L33" s="40">
        <v>0.69</v>
      </c>
      <c r="M33" s="40">
        <v>0.267</v>
      </c>
      <c r="N33" s="39">
        <v>0.7126</v>
      </c>
      <c r="O33" s="43">
        <v>34.7630004</v>
      </c>
      <c r="P33" s="52">
        <v>8303</v>
      </c>
      <c r="Q33" s="53">
        <v>38.5311204</v>
      </c>
      <c r="R33" s="52">
        <v>9203</v>
      </c>
      <c r="S33" s="43">
        <v>50.1034356</v>
      </c>
      <c r="T33" s="44">
        <v>11967</v>
      </c>
      <c r="U33" s="9"/>
      <c r="V33" s="9"/>
      <c r="W33" s="46"/>
      <c r="X33" s="36"/>
      <c r="Y33" s="17"/>
      <c r="AA33" s="4">
        <f t="shared" si="0"/>
        <v>99.998</v>
      </c>
      <c r="AB33" s="29" t="str">
        <f t="shared" si="1"/>
        <v> </v>
      </c>
      <c r="AC33"/>
    </row>
    <row r="34" spans="1:29" ht="13.5" customHeight="1">
      <c r="A34" s="18">
        <v>22</v>
      </c>
      <c r="B34" s="40">
        <v>94.48</v>
      </c>
      <c r="C34" s="40">
        <v>3.081</v>
      </c>
      <c r="D34" s="40">
        <v>1.017</v>
      </c>
      <c r="E34" s="40">
        <v>0.153</v>
      </c>
      <c r="F34" s="40">
        <v>0.169</v>
      </c>
      <c r="G34" s="40">
        <v>0.002</v>
      </c>
      <c r="H34" s="40">
        <v>0.036</v>
      </c>
      <c r="I34" s="40">
        <v>0.028</v>
      </c>
      <c r="J34" s="40">
        <v>0.027</v>
      </c>
      <c r="K34" s="40">
        <v>0.007</v>
      </c>
      <c r="L34" s="40">
        <v>0.725</v>
      </c>
      <c r="M34" s="40">
        <v>0.275</v>
      </c>
      <c r="N34" s="39">
        <v>0.7133</v>
      </c>
      <c r="O34" s="43">
        <v>34.771374</v>
      </c>
      <c r="P34" s="52">
        <v>8305</v>
      </c>
      <c r="Q34" s="53">
        <v>38.5353072</v>
      </c>
      <c r="R34" s="52">
        <v>9204</v>
      </c>
      <c r="S34" s="43">
        <v>50.0866884</v>
      </c>
      <c r="T34" s="44">
        <v>11963</v>
      </c>
      <c r="U34" s="9"/>
      <c r="V34" s="9"/>
      <c r="W34" s="46"/>
      <c r="X34" s="36"/>
      <c r="Y34" s="17"/>
      <c r="AA34" s="4">
        <f t="shared" si="0"/>
        <v>100.00000000000001</v>
      </c>
      <c r="AB34" s="29" t="str">
        <f t="shared" si="1"/>
        <v>ОК</v>
      </c>
      <c r="AC34"/>
    </row>
    <row r="35" spans="1:29" ht="13.5" customHeight="1">
      <c r="A35" s="18">
        <v>23</v>
      </c>
      <c r="B35" s="40">
        <v>94.605</v>
      </c>
      <c r="C35" s="40">
        <v>2.99</v>
      </c>
      <c r="D35" s="40">
        <v>0.969</v>
      </c>
      <c r="E35" s="40">
        <v>0.146</v>
      </c>
      <c r="F35" s="40">
        <v>0.164</v>
      </c>
      <c r="G35" s="40">
        <v>0.002</v>
      </c>
      <c r="H35" s="40">
        <v>0.036</v>
      </c>
      <c r="I35" s="40">
        <v>0.028</v>
      </c>
      <c r="J35" s="40">
        <v>0.028</v>
      </c>
      <c r="K35" s="40">
        <v>0.007</v>
      </c>
      <c r="L35" s="40">
        <v>0.758</v>
      </c>
      <c r="M35" s="40">
        <v>0.267</v>
      </c>
      <c r="N35" s="39">
        <v>0.7121</v>
      </c>
      <c r="O35" s="43">
        <v>34.7043852</v>
      </c>
      <c r="P35" s="52">
        <v>8289</v>
      </c>
      <c r="Q35" s="53">
        <v>38.4641316</v>
      </c>
      <c r="R35" s="52">
        <v>9187</v>
      </c>
      <c r="S35" s="43">
        <v>50.0406336</v>
      </c>
      <c r="T35" s="44">
        <v>11952</v>
      </c>
      <c r="U35" s="9">
        <v>-12.8</v>
      </c>
      <c r="V35" s="9">
        <v>-5</v>
      </c>
      <c r="W35" s="46"/>
      <c r="X35" s="36"/>
      <c r="Y35" s="17"/>
      <c r="AA35" s="4">
        <f t="shared" si="0"/>
        <v>100</v>
      </c>
      <c r="AB35" s="29" t="str">
        <f t="shared" si="1"/>
        <v>ОК</v>
      </c>
      <c r="AC35"/>
    </row>
    <row r="36" spans="1:29" ht="13.5" customHeight="1">
      <c r="A36" s="18">
        <v>24</v>
      </c>
      <c r="B36" s="40">
        <v>94.404</v>
      </c>
      <c r="C36" s="40">
        <v>3.119</v>
      </c>
      <c r="D36" s="40">
        <v>1.043</v>
      </c>
      <c r="E36" s="40">
        <v>0.155</v>
      </c>
      <c r="F36" s="40">
        <v>0.173</v>
      </c>
      <c r="G36" s="40">
        <v>0.002</v>
      </c>
      <c r="H36" s="40">
        <v>0.037</v>
      </c>
      <c r="I36" s="40">
        <v>0.029</v>
      </c>
      <c r="J36" s="40">
        <v>0.03</v>
      </c>
      <c r="K36" s="40">
        <v>0.007</v>
      </c>
      <c r="L36" s="40">
        <v>0.722</v>
      </c>
      <c r="M36" s="40">
        <v>0.279</v>
      </c>
      <c r="N36" s="39">
        <v>0.7141</v>
      </c>
      <c r="O36" s="43">
        <v>34.804868400000004</v>
      </c>
      <c r="P36" s="52">
        <v>8313</v>
      </c>
      <c r="Q36" s="53">
        <v>38.5729884</v>
      </c>
      <c r="R36" s="52">
        <v>9213</v>
      </c>
      <c r="S36" s="43">
        <v>50.107622400000004</v>
      </c>
      <c r="T36" s="44">
        <v>11968</v>
      </c>
      <c r="U36" s="9">
        <v>-12.5</v>
      </c>
      <c r="V36" s="9">
        <v>-5.5</v>
      </c>
      <c r="W36" s="46" t="s">
        <v>134</v>
      </c>
      <c r="X36" s="37"/>
      <c r="Y36" s="37"/>
      <c r="AA36" s="4">
        <f t="shared" si="0"/>
        <v>100</v>
      </c>
      <c r="AB36" s="29" t="str">
        <f t="shared" si="1"/>
        <v>ОК</v>
      </c>
      <c r="AC36"/>
    </row>
    <row r="37" spans="1:29" ht="13.5" customHeight="1">
      <c r="A37" s="18">
        <v>25</v>
      </c>
      <c r="B37" s="40">
        <v>94.088</v>
      </c>
      <c r="C37" s="40">
        <v>3.366</v>
      </c>
      <c r="D37" s="40">
        <v>1.091</v>
      </c>
      <c r="E37" s="40">
        <v>0.166</v>
      </c>
      <c r="F37" s="40">
        <v>0.179</v>
      </c>
      <c r="G37" s="40">
        <v>0.002</v>
      </c>
      <c r="H37" s="40">
        <v>0.037</v>
      </c>
      <c r="I37" s="40">
        <v>0.028</v>
      </c>
      <c r="J37" s="40">
        <v>0.027</v>
      </c>
      <c r="K37" s="40">
        <v>0.007</v>
      </c>
      <c r="L37" s="40">
        <v>0.716</v>
      </c>
      <c r="M37" s="40">
        <v>0.294</v>
      </c>
      <c r="N37" s="39">
        <v>0.7165</v>
      </c>
      <c r="O37" s="43">
        <v>34.901164800000004</v>
      </c>
      <c r="P37" s="52">
        <v>8336</v>
      </c>
      <c r="Q37" s="53">
        <v>38.6776584</v>
      </c>
      <c r="R37" s="52">
        <v>9238</v>
      </c>
      <c r="S37" s="43">
        <v>50.157864000000004</v>
      </c>
      <c r="T37" s="44">
        <v>11980</v>
      </c>
      <c r="U37" s="9">
        <v>-12.8</v>
      </c>
      <c r="V37" s="9">
        <v>-5.4</v>
      </c>
      <c r="W37" s="46"/>
      <c r="X37" s="36"/>
      <c r="Y37" s="17"/>
      <c r="AA37" s="4">
        <f t="shared" si="0"/>
        <v>100.00099999999999</v>
      </c>
      <c r="AB37" s="29" t="str">
        <f t="shared" si="1"/>
        <v> </v>
      </c>
      <c r="AC37"/>
    </row>
    <row r="38" spans="1:29" ht="13.5" customHeight="1">
      <c r="A38" s="18">
        <v>26</v>
      </c>
      <c r="B38" s="40">
        <v>94.151</v>
      </c>
      <c r="C38" s="40">
        <v>3.361</v>
      </c>
      <c r="D38" s="40">
        <v>1.101</v>
      </c>
      <c r="E38" s="40">
        <v>0.168</v>
      </c>
      <c r="F38" s="40">
        <v>0.179</v>
      </c>
      <c r="G38" s="40">
        <v>0.002</v>
      </c>
      <c r="H38" s="40">
        <v>0.037</v>
      </c>
      <c r="I38" s="40">
        <v>0.028</v>
      </c>
      <c r="J38" s="40">
        <v>0.027</v>
      </c>
      <c r="K38" s="40">
        <v>0.007</v>
      </c>
      <c r="L38" s="40">
        <v>0.647</v>
      </c>
      <c r="M38" s="40">
        <v>0.293</v>
      </c>
      <c r="N38" s="39">
        <v>0.7163</v>
      </c>
      <c r="O38" s="43">
        <v>34.9304724</v>
      </c>
      <c r="P38" s="52">
        <v>8343</v>
      </c>
      <c r="Q38" s="53">
        <v>38.706966</v>
      </c>
      <c r="R38" s="52">
        <v>9245</v>
      </c>
      <c r="S38" s="43">
        <v>50.2081056</v>
      </c>
      <c r="T38" s="44">
        <v>11992</v>
      </c>
      <c r="U38" s="9">
        <v>-13.1</v>
      </c>
      <c r="V38" s="9">
        <v>-5.9</v>
      </c>
      <c r="W38" s="46"/>
      <c r="X38" s="36"/>
      <c r="Y38" s="17"/>
      <c r="AA38" s="4">
        <f t="shared" si="0"/>
        <v>100.00100000000003</v>
      </c>
      <c r="AB38" s="29" t="str">
        <f t="shared" si="1"/>
        <v> </v>
      </c>
      <c r="AC38"/>
    </row>
    <row r="39" spans="1:29" ht="13.5" customHeight="1">
      <c r="A39" s="18">
        <v>27</v>
      </c>
      <c r="B39" s="83">
        <v>94.342</v>
      </c>
      <c r="C39" s="8">
        <v>3.253</v>
      </c>
      <c r="D39" s="8">
        <v>1.062</v>
      </c>
      <c r="E39" s="8">
        <v>0.163</v>
      </c>
      <c r="F39" s="8">
        <v>0.174</v>
      </c>
      <c r="G39" s="8">
        <v>0.002</v>
      </c>
      <c r="H39" s="8">
        <v>0.036</v>
      </c>
      <c r="I39" s="8">
        <v>0.028</v>
      </c>
      <c r="J39" s="8">
        <v>0.026</v>
      </c>
      <c r="K39" s="8">
        <v>0.007</v>
      </c>
      <c r="L39" s="8">
        <v>0.632</v>
      </c>
      <c r="M39" s="8">
        <v>0.275</v>
      </c>
      <c r="N39" s="46">
        <v>0.7146</v>
      </c>
      <c r="O39" s="53">
        <v>34.8802308</v>
      </c>
      <c r="P39" s="52">
        <v>8331</v>
      </c>
      <c r="Q39" s="53">
        <v>38.6567244</v>
      </c>
      <c r="R39" s="52">
        <v>9233</v>
      </c>
      <c r="S39" s="53">
        <v>50.1955452</v>
      </c>
      <c r="T39" s="53">
        <v>11989</v>
      </c>
      <c r="U39" s="9">
        <v>-13.6</v>
      </c>
      <c r="V39" s="9">
        <v>-5.3</v>
      </c>
      <c r="W39" s="46"/>
      <c r="X39" s="36"/>
      <c r="Y39" s="17"/>
      <c r="AA39" s="4">
        <f t="shared" si="0"/>
        <v>100.00000000000001</v>
      </c>
      <c r="AB39" s="29" t="str">
        <f t="shared" si="1"/>
        <v>ОК</v>
      </c>
      <c r="AC39"/>
    </row>
    <row r="40" spans="1:29" ht="13.5" customHeight="1">
      <c r="A40" s="18">
        <v>28</v>
      </c>
      <c r="B40" s="83">
        <v>94.306</v>
      </c>
      <c r="C40" s="8">
        <v>3.269</v>
      </c>
      <c r="D40" s="8">
        <v>1.082</v>
      </c>
      <c r="E40" s="8">
        <v>0.164</v>
      </c>
      <c r="F40" s="8">
        <v>0.175</v>
      </c>
      <c r="G40" s="8">
        <v>0.002</v>
      </c>
      <c r="H40" s="8">
        <v>0.036</v>
      </c>
      <c r="I40" s="8">
        <v>0.028</v>
      </c>
      <c r="J40" s="8">
        <v>0.027</v>
      </c>
      <c r="K40" s="8">
        <v>0.007</v>
      </c>
      <c r="L40" s="8">
        <v>0.63</v>
      </c>
      <c r="M40" s="8">
        <v>0.275</v>
      </c>
      <c r="N40" s="46">
        <v>0.715</v>
      </c>
      <c r="O40" s="53">
        <v>34.901164800000004</v>
      </c>
      <c r="P40" s="52">
        <v>8336</v>
      </c>
      <c r="Q40" s="53">
        <v>38.6776584</v>
      </c>
      <c r="R40" s="52">
        <v>9238</v>
      </c>
      <c r="S40" s="53">
        <v>50.2081056</v>
      </c>
      <c r="T40" s="53">
        <v>11992</v>
      </c>
      <c r="U40" s="9"/>
      <c r="V40" s="9"/>
      <c r="W40" s="46"/>
      <c r="X40" s="36"/>
      <c r="Y40" s="17"/>
      <c r="AA40" s="4">
        <f t="shared" si="0"/>
        <v>100.001</v>
      </c>
      <c r="AB40" s="29" t="str">
        <f t="shared" si="1"/>
        <v> </v>
      </c>
      <c r="AC40"/>
    </row>
    <row r="41" spans="1:29" ht="13.5" customHeight="1">
      <c r="A41" s="18">
        <v>29</v>
      </c>
      <c r="B41" s="83">
        <v>94.132</v>
      </c>
      <c r="C41" s="8">
        <v>3.384</v>
      </c>
      <c r="D41" s="8">
        <v>1.116</v>
      </c>
      <c r="E41" s="8">
        <v>0.17</v>
      </c>
      <c r="F41" s="8">
        <v>0.18</v>
      </c>
      <c r="G41" s="8">
        <v>0.002</v>
      </c>
      <c r="H41" s="8">
        <v>0.036</v>
      </c>
      <c r="I41" s="8">
        <v>0.028</v>
      </c>
      <c r="J41" s="8">
        <v>0.026</v>
      </c>
      <c r="K41" s="8">
        <v>0.007</v>
      </c>
      <c r="L41" s="8">
        <v>0.631</v>
      </c>
      <c r="M41" s="8">
        <v>0.288</v>
      </c>
      <c r="N41" s="46">
        <v>0.7164</v>
      </c>
      <c r="O41" s="53">
        <v>34.9514064</v>
      </c>
      <c r="P41" s="52">
        <v>8348</v>
      </c>
      <c r="Q41" s="53">
        <v>38.7320868</v>
      </c>
      <c r="R41" s="52">
        <v>9251</v>
      </c>
      <c r="S41" s="53">
        <v>50.2290396</v>
      </c>
      <c r="T41" s="53">
        <v>11997</v>
      </c>
      <c r="U41" s="9"/>
      <c r="V41" s="9"/>
      <c r="W41" s="46"/>
      <c r="X41" s="36"/>
      <c r="Y41" s="17"/>
      <c r="AA41" s="4">
        <f t="shared" si="0"/>
        <v>100.00000000000001</v>
      </c>
      <c r="AB41" s="29" t="str">
        <f t="shared" si="1"/>
        <v>ОК</v>
      </c>
      <c r="AC41"/>
    </row>
    <row r="42" spans="1:29" ht="13.5" customHeight="1">
      <c r="A42" s="18">
        <v>30</v>
      </c>
      <c r="B42" s="83">
        <v>94.185</v>
      </c>
      <c r="C42" s="8">
        <v>3.302</v>
      </c>
      <c r="D42" s="8">
        <v>1.102</v>
      </c>
      <c r="E42" s="8">
        <v>0.167</v>
      </c>
      <c r="F42" s="8">
        <v>0.187</v>
      </c>
      <c r="G42" s="8">
        <v>0.002</v>
      </c>
      <c r="H42" s="8">
        <v>0.04</v>
      </c>
      <c r="I42" s="8">
        <v>0.031</v>
      </c>
      <c r="J42" s="8">
        <v>0.031</v>
      </c>
      <c r="K42" s="8">
        <v>0.007</v>
      </c>
      <c r="L42" s="8">
        <v>0.663</v>
      </c>
      <c r="M42" s="8">
        <v>0.282</v>
      </c>
      <c r="N42" s="46">
        <v>0.7163</v>
      </c>
      <c r="O42" s="53">
        <v>34.9304724</v>
      </c>
      <c r="P42" s="52">
        <v>8343</v>
      </c>
      <c r="Q42" s="53">
        <v>38.706966</v>
      </c>
      <c r="R42" s="52">
        <v>9245</v>
      </c>
      <c r="S42" s="82">
        <v>50.2081056</v>
      </c>
      <c r="T42" s="82">
        <v>11992</v>
      </c>
      <c r="U42" s="9">
        <v>-13.2</v>
      </c>
      <c r="V42" s="9">
        <v>-6.8</v>
      </c>
      <c r="W42" s="46"/>
      <c r="X42" s="36"/>
      <c r="Y42" s="17"/>
      <c r="AA42" s="4">
        <f t="shared" si="0"/>
        <v>99.99900000000002</v>
      </c>
      <c r="AB42" s="29" t="str">
        <f t="shared" si="1"/>
        <v> </v>
      </c>
      <c r="AC42"/>
    </row>
    <row r="43" spans="1:29" ht="12.75" customHeight="1">
      <c r="A43" s="18">
        <v>31</v>
      </c>
      <c r="B43" s="83">
        <v>94.23</v>
      </c>
      <c r="C43" s="8">
        <v>3.217</v>
      </c>
      <c r="D43" s="8">
        <v>1.093</v>
      </c>
      <c r="E43" s="8">
        <v>0.164</v>
      </c>
      <c r="F43" s="8">
        <v>0.191</v>
      </c>
      <c r="G43" s="8">
        <v>0.002</v>
      </c>
      <c r="H43" s="8">
        <v>0.042</v>
      </c>
      <c r="I43" s="8">
        <v>0.033</v>
      </c>
      <c r="J43" s="8">
        <v>0.034</v>
      </c>
      <c r="K43" s="8">
        <v>0.007</v>
      </c>
      <c r="L43" s="8">
        <v>0.709</v>
      </c>
      <c r="M43" s="8">
        <v>0.277</v>
      </c>
      <c r="N43" s="46">
        <v>0.716</v>
      </c>
      <c r="O43" s="53">
        <v>34.896978</v>
      </c>
      <c r="P43" s="52">
        <v>8335</v>
      </c>
      <c r="Q43" s="53">
        <v>38.6734716</v>
      </c>
      <c r="R43" s="52">
        <v>9237</v>
      </c>
      <c r="S43" s="53">
        <v>50.1704244</v>
      </c>
      <c r="T43" s="53">
        <v>11983</v>
      </c>
      <c r="U43" s="9">
        <v>-12.5</v>
      </c>
      <c r="V43" s="9">
        <v>-6</v>
      </c>
      <c r="W43" s="46"/>
      <c r="X43" s="36"/>
      <c r="Y43" s="17"/>
      <c r="AA43" s="4">
        <f t="shared" si="0"/>
        <v>99.99900000000002</v>
      </c>
      <c r="AB43" s="29" t="str">
        <f t="shared" si="1"/>
        <v> </v>
      </c>
      <c r="AC43"/>
    </row>
    <row r="44" spans="2:29" ht="14.25" customHeight="1">
      <c r="B44" s="91" t="s">
        <v>47</v>
      </c>
      <c r="C44" s="91"/>
      <c r="D44" s="91"/>
      <c r="E44" s="91"/>
      <c r="F44" s="91"/>
      <c r="G44" s="91"/>
      <c r="H44" s="91"/>
      <c r="I44" s="91"/>
      <c r="J44" s="91"/>
      <c r="K44" s="91"/>
      <c r="L44" s="51"/>
      <c r="M44" s="51"/>
      <c r="N44" s="51"/>
      <c r="O44" s="51"/>
      <c r="P44" s="51"/>
      <c r="Q44" s="51"/>
      <c r="R44" s="51"/>
      <c r="S44" s="51"/>
      <c r="T44" s="51"/>
      <c r="U44" s="51"/>
      <c r="V44" s="51"/>
      <c r="W44" s="51"/>
      <c r="X44" s="51"/>
      <c r="Y44" s="51"/>
      <c r="AA44" s="4"/>
      <c r="AB44" s="5"/>
      <c r="AC44"/>
    </row>
    <row r="45" spans="2:25" ht="18.75" customHeight="1">
      <c r="B45" s="11" t="s">
        <v>39</v>
      </c>
      <c r="C45" s="11"/>
      <c r="D45" s="12"/>
      <c r="E45" s="12"/>
      <c r="F45" s="12"/>
      <c r="G45" s="12"/>
      <c r="H45" s="12"/>
      <c r="I45" s="12"/>
      <c r="J45" s="12"/>
      <c r="K45" s="12"/>
      <c r="L45" s="12"/>
      <c r="M45" s="12"/>
      <c r="N45" s="12"/>
      <c r="O45" s="12" t="s">
        <v>40</v>
      </c>
      <c r="P45" s="12"/>
      <c r="Q45" s="12"/>
      <c r="R45" s="12"/>
      <c r="S45" s="47"/>
      <c r="T45" s="47"/>
      <c r="U45" s="48"/>
      <c r="V45" s="48"/>
      <c r="W45" s="89">
        <v>42522</v>
      </c>
      <c r="X45" s="90"/>
      <c r="Y45" s="13"/>
    </row>
    <row r="46" spans="2:24" ht="12.75">
      <c r="B46" s="1"/>
      <c r="C46" s="1" t="s">
        <v>27</v>
      </c>
      <c r="N46" s="2"/>
      <c r="O46" s="15" t="s">
        <v>29</v>
      </c>
      <c r="P46" s="15"/>
      <c r="S46" s="2"/>
      <c r="T46" s="2"/>
      <c r="U46" s="14" t="s">
        <v>0</v>
      </c>
      <c r="W46" s="2"/>
      <c r="X46" s="14" t="s">
        <v>16</v>
      </c>
    </row>
    <row r="47" spans="2:25" ht="18" customHeight="1">
      <c r="B47" s="11" t="s">
        <v>34</v>
      </c>
      <c r="C47" s="31"/>
      <c r="D47" s="32"/>
      <c r="E47" s="32"/>
      <c r="F47" s="32"/>
      <c r="G47" s="32"/>
      <c r="H47" s="32"/>
      <c r="I47" s="32"/>
      <c r="J47" s="32"/>
      <c r="K47" s="32"/>
      <c r="L47" s="32"/>
      <c r="M47" s="32"/>
      <c r="N47" s="32" t="s">
        <v>1</v>
      </c>
      <c r="O47" s="12" t="s">
        <v>41</v>
      </c>
      <c r="P47" s="32"/>
      <c r="Q47" s="32"/>
      <c r="R47" s="32"/>
      <c r="S47" s="32"/>
      <c r="T47" s="32"/>
      <c r="U47" s="33"/>
      <c r="V47" s="33"/>
      <c r="W47" s="89">
        <v>42522</v>
      </c>
      <c r="X47" s="90"/>
      <c r="Y47" s="12"/>
    </row>
    <row r="48" spans="2:24" ht="12.75">
      <c r="B48" s="1"/>
      <c r="C48" s="1" t="s">
        <v>28</v>
      </c>
      <c r="N48" s="2"/>
      <c r="O48" s="14" t="s">
        <v>29</v>
      </c>
      <c r="P48" s="14"/>
      <c r="S48" s="2"/>
      <c r="T48" s="2"/>
      <c r="U48" s="14" t="s">
        <v>0</v>
      </c>
      <c r="W48" s="2"/>
      <c r="X48" t="s">
        <v>16</v>
      </c>
    </row>
    <row r="52" spans="2:9" ht="12.75">
      <c r="B52" s="38"/>
      <c r="C52" s="30"/>
      <c r="D52" s="30"/>
      <c r="E52" s="30"/>
      <c r="F52" s="30"/>
      <c r="G52" s="30"/>
      <c r="H52" s="30"/>
      <c r="I52" s="30"/>
    </row>
  </sheetData>
  <sheetProtection/>
  <mergeCells count="33">
    <mergeCell ref="H10:H12"/>
    <mergeCell ref="O10:O12"/>
    <mergeCell ref="R10:R12"/>
    <mergeCell ref="B6:AA6"/>
    <mergeCell ref="Y9:Y12"/>
    <mergeCell ref="U9:U12"/>
    <mergeCell ref="C10:C12"/>
    <mergeCell ref="F10:F12"/>
    <mergeCell ref="S10:S12"/>
    <mergeCell ref="N9:S9"/>
    <mergeCell ref="D10:D12"/>
    <mergeCell ref="N10:N12"/>
    <mergeCell ref="B10:B12"/>
    <mergeCell ref="A8:Y8"/>
    <mergeCell ref="A7:Y7"/>
    <mergeCell ref="A9:A12"/>
    <mergeCell ref="J10:J12"/>
    <mergeCell ref="I10:I12"/>
    <mergeCell ref="Q10:Q12"/>
    <mergeCell ref="K10:K12"/>
    <mergeCell ref="W9:W12"/>
    <mergeCell ref="B9:M9"/>
    <mergeCell ref="G10:G12"/>
    <mergeCell ref="W47:X47"/>
    <mergeCell ref="B44:K44"/>
    <mergeCell ref="E10:E12"/>
    <mergeCell ref="P10:P12"/>
    <mergeCell ref="M10:M12"/>
    <mergeCell ref="V9:V12"/>
    <mergeCell ref="T10:T12"/>
    <mergeCell ref="W45:X45"/>
    <mergeCell ref="X9:X12"/>
    <mergeCell ref="L10:L12"/>
  </mergeCells>
  <printOptions/>
  <pageMargins left="0.5118110236220472" right="0.5118110236220472" top="0.35433070866141736" bottom="0.35433070866141736" header="0.31496062992125984" footer="0.31496062992125984"/>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N60"/>
  <sheetViews>
    <sheetView zoomScale="87" zoomScaleNormal="87" zoomScalePageLayoutView="0" workbookViewId="0" topLeftCell="H8">
      <selection activeCell="AB26" sqref="AB26"/>
    </sheetView>
  </sheetViews>
  <sheetFormatPr defaultColWidth="9.00390625" defaultRowHeight="12.75"/>
  <cols>
    <col min="1" max="1" width="8.75390625" style="0" customWidth="1"/>
    <col min="2" max="2" width="9.75390625" style="0" customWidth="1"/>
    <col min="3" max="3" width="7.75390625" style="0" customWidth="1"/>
    <col min="4" max="4" width="10.625" style="0" customWidth="1"/>
    <col min="5" max="5" width="7.875" style="0" customWidth="1"/>
    <col min="6" max="6" width="7.75390625" style="0" customWidth="1"/>
    <col min="7" max="7" width="7.625" style="57" customWidth="1"/>
    <col min="8" max="8" width="8.125" style="0" customWidth="1"/>
    <col min="9" max="9" width="7.375" style="0" customWidth="1"/>
    <col min="10" max="10" width="7.875" style="57" customWidth="1"/>
    <col min="11" max="11" width="7.875" style="0" customWidth="1"/>
    <col min="12" max="12" width="7.25390625" style="0" customWidth="1"/>
    <col min="13" max="15" width="7.75390625" style="0" customWidth="1"/>
    <col min="16" max="19" width="7.375" style="0" customWidth="1"/>
    <col min="20" max="20" width="6.75390625" style="57" customWidth="1"/>
    <col min="21" max="21" width="7.125" style="0" customWidth="1"/>
    <col min="22" max="22" width="6.00390625" style="57" customWidth="1"/>
    <col min="23" max="23" width="7.25390625" style="0" customWidth="1"/>
    <col min="24" max="24" width="6.75390625" style="57" customWidth="1"/>
    <col min="25" max="25" width="12.00390625" style="0" customWidth="1"/>
    <col min="26" max="26" width="9.625" style="0" customWidth="1"/>
    <col min="27" max="27" width="9.75390625" style="0" customWidth="1"/>
    <col min="28" max="28" width="9.125" style="6" customWidth="1"/>
  </cols>
  <sheetData>
    <row r="1" spans="1:5" ht="12.75">
      <c r="A1" s="56" t="s">
        <v>30</v>
      </c>
      <c r="B1" s="56"/>
      <c r="C1" s="56"/>
      <c r="D1" s="56"/>
      <c r="E1" s="56"/>
    </row>
    <row r="2" spans="1:5" ht="12.75">
      <c r="A2" s="56" t="s">
        <v>31</v>
      </c>
      <c r="B2" s="56"/>
      <c r="C2" s="56"/>
      <c r="D2" s="56"/>
      <c r="E2" s="56"/>
    </row>
    <row r="3" spans="1:27" ht="12.75">
      <c r="A3" s="58" t="s">
        <v>43</v>
      </c>
      <c r="B3" s="58"/>
      <c r="C3" s="58"/>
      <c r="D3" s="56"/>
      <c r="E3" s="56"/>
      <c r="G3" s="59"/>
      <c r="H3" s="49"/>
      <c r="I3" s="49"/>
      <c r="J3" s="59"/>
      <c r="K3" s="49"/>
      <c r="L3" s="3"/>
      <c r="M3" s="3"/>
      <c r="N3" s="3"/>
      <c r="O3" s="3"/>
      <c r="P3" s="3"/>
      <c r="Q3" s="3"/>
      <c r="R3" s="3"/>
      <c r="S3" s="3"/>
      <c r="T3" s="60"/>
      <c r="U3" s="3"/>
      <c r="V3" s="60"/>
      <c r="W3" s="3"/>
      <c r="X3" s="60"/>
      <c r="Y3" s="3"/>
      <c r="Z3" s="3"/>
      <c r="AA3" s="3"/>
    </row>
    <row r="4" spans="1:27" ht="12.75">
      <c r="A4" s="56"/>
      <c r="B4" s="56"/>
      <c r="C4" s="56"/>
      <c r="D4" s="56"/>
      <c r="E4" s="56"/>
      <c r="G4" s="59"/>
      <c r="H4" s="49"/>
      <c r="I4" s="49"/>
      <c r="J4" s="59"/>
      <c r="K4" s="49"/>
      <c r="L4" s="3"/>
      <c r="M4" s="3"/>
      <c r="N4" s="3"/>
      <c r="O4" s="3"/>
      <c r="P4" s="3"/>
      <c r="Q4" s="3"/>
      <c r="R4" s="3"/>
      <c r="S4" s="3"/>
      <c r="T4" s="60"/>
      <c r="U4" s="3"/>
      <c r="V4" s="60"/>
      <c r="W4" s="3"/>
      <c r="X4" s="60"/>
      <c r="Y4" s="3"/>
      <c r="Z4" s="3"/>
      <c r="AA4" s="3"/>
    </row>
    <row r="5" spans="2:28" s="1" customFormat="1" ht="14.25">
      <c r="B5" s="129" t="s">
        <v>36</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61"/>
    </row>
    <row r="6" spans="2:28" s="1" customFormat="1" ht="60.75" customHeight="1">
      <c r="B6" s="130" t="s">
        <v>131</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61"/>
    </row>
    <row r="7" spans="1:28" ht="30" customHeight="1">
      <c r="A7" s="93" t="s">
        <v>26</v>
      </c>
      <c r="B7" s="100" t="s">
        <v>51</v>
      </c>
      <c r="C7" s="101"/>
      <c r="D7" s="101"/>
      <c r="E7" s="101"/>
      <c r="F7" s="101"/>
      <c r="G7" s="101"/>
      <c r="H7" s="101"/>
      <c r="I7" s="101"/>
      <c r="J7" s="101"/>
      <c r="K7" s="101"/>
      <c r="L7" s="101"/>
      <c r="M7" s="101"/>
      <c r="N7" s="101"/>
      <c r="O7" s="101"/>
      <c r="P7" s="101"/>
      <c r="Q7" s="101"/>
      <c r="R7" s="101"/>
      <c r="S7" s="101"/>
      <c r="T7" s="101"/>
      <c r="U7" s="101"/>
      <c r="V7" s="101"/>
      <c r="W7" s="101"/>
      <c r="X7" s="102"/>
      <c r="Y7" s="123" t="s">
        <v>52</v>
      </c>
      <c r="Z7" s="124" t="s">
        <v>53</v>
      </c>
      <c r="AA7" s="93" t="s">
        <v>54</v>
      </c>
      <c r="AB7"/>
    </row>
    <row r="8" spans="1:28" ht="48.75" customHeight="1">
      <c r="A8" s="94"/>
      <c r="B8" s="127" t="s">
        <v>55</v>
      </c>
      <c r="C8" s="128" t="s">
        <v>56</v>
      </c>
      <c r="D8" s="128" t="s">
        <v>57</v>
      </c>
      <c r="E8" s="128" t="s">
        <v>103</v>
      </c>
      <c r="F8" s="128" t="s">
        <v>58</v>
      </c>
      <c r="G8" s="131" t="s">
        <v>59</v>
      </c>
      <c r="H8" s="128" t="s">
        <v>60</v>
      </c>
      <c r="I8" s="128" t="s">
        <v>61</v>
      </c>
      <c r="J8" s="112" t="s">
        <v>62</v>
      </c>
      <c r="K8" s="109" t="s">
        <v>63</v>
      </c>
      <c r="L8" s="109" t="s">
        <v>64</v>
      </c>
      <c r="M8" s="109" t="s">
        <v>105</v>
      </c>
      <c r="N8" s="109" t="s">
        <v>104</v>
      </c>
      <c r="O8" s="109" t="s">
        <v>65</v>
      </c>
      <c r="P8" s="109" t="s">
        <v>66</v>
      </c>
      <c r="Q8" s="109" t="s">
        <v>67</v>
      </c>
      <c r="R8" s="109" t="s">
        <v>68</v>
      </c>
      <c r="S8" s="109" t="s">
        <v>69</v>
      </c>
      <c r="T8" s="118" t="s">
        <v>70</v>
      </c>
      <c r="U8" s="109" t="s">
        <v>71</v>
      </c>
      <c r="V8" s="112" t="s">
        <v>72</v>
      </c>
      <c r="W8" s="109" t="s">
        <v>73</v>
      </c>
      <c r="X8" s="112" t="s">
        <v>74</v>
      </c>
      <c r="Y8" s="123"/>
      <c r="Z8" s="125"/>
      <c r="AA8" s="94"/>
      <c r="AB8"/>
    </row>
    <row r="9" spans="1:28" ht="15.75" customHeight="1">
      <c r="A9" s="94"/>
      <c r="B9" s="127"/>
      <c r="C9" s="128"/>
      <c r="D9" s="128"/>
      <c r="E9" s="128"/>
      <c r="F9" s="128"/>
      <c r="G9" s="131"/>
      <c r="H9" s="128"/>
      <c r="I9" s="128"/>
      <c r="J9" s="121"/>
      <c r="K9" s="116"/>
      <c r="L9" s="110"/>
      <c r="M9" s="116"/>
      <c r="N9" s="116"/>
      <c r="O9" s="116"/>
      <c r="P9" s="116"/>
      <c r="Q9" s="116"/>
      <c r="R9" s="116"/>
      <c r="S9" s="116"/>
      <c r="T9" s="119"/>
      <c r="U9" s="110"/>
      <c r="V9" s="113"/>
      <c r="W9" s="110"/>
      <c r="X9" s="113"/>
      <c r="Y9" s="123"/>
      <c r="Z9" s="125"/>
      <c r="AA9" s="94"/>
      <c r="AB9"/>
    </row>
    <row r="10" spans="1:29" ht="30" customHeight="1">
      <c r="A10" s="99"/>
      <c r="B10" s="127"/>
      <c r="C10" s="128"/>
      <c r="D10" s="128"/>
      <c r="E10" s="128"/>
      <c r="F10" s="128"/>
      <c r="G10" s="131"/>
      <c r="H10" s="128"/>
      <c r="I10" s="128"/>
      <c r="J10" s="122"/>
      <c r="K10" s="117"/>
      <c r="L10" s="111"/>
      <c r="M10" s="117"/>
      <c r="N10" s="117"/>
      <c r="O10" s="117"/>
      <c r="P10" s="117"/>
      <c r="Q10" s="117"/>
      <c r="R10" s="117"/>
      <c r="S10" s="117"/>
      <c r="T10" s="120"/>
      <c r="U10" s="111"/>
      <c r="V10" s="114"/>
      <c r="W10" s="111"/>
      <c r="X10" s="114"/>
      <c r="Y10" s="123"/>
      <c r="Z10" s="126"/>
      <c r="AA10" s="95"/>
      <c r="AB10"/>
      <c r="AC10" s="109"/>
    </row>
    <row r="11" spans="1:29" ht="15.75" customHeight="1">
      <c r="A11" s="16">
        <v>1</v>
      </c>
      <c r="B11" s="84">
        <v>96779.16</v>
      </c>
      <c r="C11" s="85">
        <v>32179.4</v>
      </c>
      <c r="D11" s="84">
        <v>12962.53</v>
      </c>
      <c r="E11" s="84">
        <v>2863.88</v>
      </c>
      <c r="F11" s="84">
        <v>1006.41</v>
      </c>
      <c r="G11" s="85">
        <v>1373.98</v>
      </c>
      <c r="H11" s="84">
        <v>5172.78</v>
      </c>
      <c r="I11" s="84">
        <v>970.79</v>
      </c>
      <c r="J11" s="84">
        <v>755.25</v>
      </c>
      <c r="K11" s="84">
        <v>9130.17</v>
      </c>
      <c r="L11" s="84">
        <v>7240.33</v>
      </c>
      <c r="M11" s="84">
        <v>791.34</v>
      </c>
      <c r="N11" s="84">
        <v>1606.54</v>
      </c>
      <c r="O11" s="84">
        <v>480.27</v>
      </c>
      <c r="P11" s="84">
        <v>1535.43</v>
      </c>
      <c r="Q11" s="84">
        <v>6078.36</v>
      </c>
      <c r="R11" s="84">
        <v>2122.36</v>
      </c>
      <c r="S11" s="84">
        <v>1313.63</v>
      </c>
      <c r="T11" s="84">
        <v>1211.28</v>
      </c>
      <c r="U11" s="84">
        <v>526.84</v>
      </c>
      <c r="V11" s="84">
        <v>60.32</v>
      </c>
      <c r="W11" s="84">
        <v>4832.01</v>
      </c>
      <c r="X11" s="84">
        <v>624.46</v>
      </c>
      <c r="Y11" s="62">
        <f aca="true" t="shared" si="0" ref="Y11:Y41">SUM(B11:X11)</f>
        <v>191617.52</v>
      </c>
      <c r="Z11" s="86">
        <v>34.603902</v>
      </c>
      <c r="AA11" s="86">
        <f>Z11</f>
        <v>34.603902</v>
      </c>
      <c r="AB11"/>
      <c r="AC11" s="116"/>
    </row>
    <row r="12" spans="1:29" ht="15.75" customHeight="1">
      <c r="A12" s="16">
        <v>2</v>
      </c>
      <c r="B12" s="84">
        <v>111546.64</v>
      </c>
      <c r="C12" s="85">
        <v>35401.62</v>
      </c>
      <c r="D12" s="84">
        <v>14240.62</v>
      </c>
      <c r="E12" s="84">
        <v>2760.9</v>
      </c>
      <c r="F12" s="84">
        <v>978.74</v>
      </c>
      <c r="G12" s="84">
        <v>1419.63</v>
      </c>
      <c r="H12" s="84">
        <v>5191.7</v>
      </c>
      <c r="I12" s="84">
        <v>983.03</v>
      </c>
      <c r="J12" s="84">
        <v>816.26</v>
      </c>
      <c r="K12" s="84">
        <v>11440.64</v>
      </c>
      <c r="L12" s="84">
        <v>7426.65</v>
      </c>
      <c r="M12" s="84">
        <v>799.14</v>
      </c>
      <c r="N12" s="84">
        <v>1708.59</v>
      </c>
      <c r="O12" s="84">
        <v>567.26</v>
      </c>
      <c r="P12" s="84">
        <v>1658.86</v>
      </c>
      <c r="Q12" s="84">
        <v>6388.22</v>
      </c>
      <c r="R12" s="84">
        <v>2301.1</v>
      </c>
      <c r="S12" s="84">
        <v>1314.36</v>
      </c>
      <c r="T12" s="84">
        <v>1351.45</v>
      </c>
      <c r="U12" s="84">
        <v>749.49</v>
      </c>
      <c r="V12" s="84">
        <v>66.82</v>
      </c>
      <c r="W12" s="84">
        <v>4433.39</v>
      </c>
      <c r="X12" s="84">
        <v>578.75</v>
      </c>
      <c r="Y12" s="62">
        <f t="shared" si="0"/>
        <v>214123.86000000004</v>
      </c>
      <c r="Z12" s="86">
        <v>34.5662208</v>
      </c>
      <c r="AA12" s="86">
        <f aca="true" t="shared" si="1" ref="AA12:AA41">Z12</f>
        <v>34.5662208</v>
      </c>
      <c r="AB12"/>
      <c r="AC12" s="117"/>
    </row>
    <row r="13" spans="1:28" ht="15" customHeight="1">
      <c r="A13" s="16">
        <v>3</v>
      </c>
      <c r="B13" s="84">
        <v>132075.58</v>
      </c>
      <c r="C13" s="85">
        <v>48180.15</v>
      </c>
      <c r="D13" s="84">
        <v>16079.43</v>
      </c>
      <c r="E13" s="84">
        <v>2791.87</v>
      </c>
      <c r="F13" s="84">
        <v>1036.16</v>
      </c>
      <c r="G13" s="84">
        <v>1606.58</v>
      </c>
      <c r="H13" s="84">
        <v>5901.9</v>
      </c>
      <c r="I13" s="84">
        <v>1150.73</v>
      </c>
      <c r="J13" s="84">
        <v>884.33</v>
      </c>
      <c r="K13" s="84">
        <v>10629.47</v>
      </c>
      <c r="L13" s="84">
        <v>8275.85</v>
      </c>
      <c r="M13" s="84">
        <v>883.45</v>
      </c>
      <c r="N13" s="84">
        <v>2057.5</v>
      </c>
      <c r="O13" s="84">
        <v>671.57</v>
      </c>
      <c r="P13" s="84">
        <v>1790.88</v>
      </c>
      <c r="Q13" s="84">
        <v>7199.24</v>
      </c>
      <c r="R13" s="84">
        <v>2489.51</v>
      </c>
      <c r="S13" s="84">
        <v>1399.91</v>
      </c>
      <c r="T13" s="84">
        <v>1454.72</v>
      </c>
      <c r="U13" s="84">
        <v>924.41</v>
      </c>
      <c r="V13" s="84">
        <v>76.76</v>
      </c>
      <c r="W13" s="84">
        <v>5065.54</v>
      </c>
      <c r="X13" s="84">
        <v>642.33</v>
      </c>
      <c r="Y13" s="62">
        <f t="shared" si="0"/>
        <v>253267.87</v>
      </c>
      <c r="Z13" s="86">
        <v>34.5704076</v>
      </c>
      <c r="AA13" s="86">
        <f t="shared" si="1"/>
        <v>34.5704076</v>
      </c>
      <c r="AB13"/>
    </row>
    <row r="14" spans="1:28" ht="15" customHeight="1">
      <c r="A14" s="16">
        <v>4</v>
      </c>
      <c r="B14" s="84">
        <v>137887.16</v>
      </c>
      <c r="C14" s="85">
        <v>44383.92</v>
      </c>
      <c r="D14" s="84">
        <v>16902.91</v>
      </c>
      <c r="E14" s="84">
        <v>3288.64</v>
      </c>
      <c r="F14" s="84">
        <v>1205.74</v>
      </c>
      <c r="G14" s="84">
        <v>1983.3</v>
      </c>
      <c r="H14" s="84">
        <v>6892.38</v>
      </c>
      <c r="I14" s="84">
        <v>1345.75</v>
      </c>
      <c r="J14" s="84">
        <v>1060.5</v>
      </c>
      <c r="K14" s="84">
        <v>13793.79</v>
      </c>
      <c r="L14" s="84">
        <v>10364.83</v>
      </c>
      <c r="M14" s="84">
        <v>997.71</v>
      </c>
      <c r="N14" s="84">
        <v>2148.8</v>
      </c>
      <c r="O14" s="84">
        <v>779.31</v>
      </c>
      <c r="P14" s="84">
        <v>2062.96</v>
      </c>
      <c r="Q14" s="84">
        <v>8143.12</v>
      </c>
      <c r="R14" s="84">
        <v>3034.67</v>
      </c>
      <c r="S14" s="84">
        <v>1617.42</v>
      </c>
      <c r="T14" s="84">
        <v>1706.75</v>
      </c>
      <c r="U14" s="84">
        <v>1012.38</v>
      </c>
      <c r="V14" s="84">
        <v>80.7</v>
      </c>
      <c r="W14" s="84">
        <v>6517.34</v>
      </c>
      <c r="X14" s="84">
        <v>788.44</v>
      </c>
      <c r="Y14" s="62">
        <f t="shared" si="0"/>
        <v>267998.52</v>
      </c>
      <c r="Z14" s="86">
        <v>34.5871548</v>
      </c>
      <c r="AA14" s="86">
        <f t="shared" si="1"/>
        <v>34.5871548</v>
      </c>
      <c r="AB14"/>
    </row>
    <row r="15" spans="1:28" ht="15" customHeight="1">
      <c r="A15" s="16">
        <v>5</v>
      </c>
      <c r="B15" s="84">
        <v>147666.8</v>
      </c>
      <c r="C15" s="85">
        <v>49110.92</v>
      </c>
      <c r="D15" s="84">
        <v>18228.6</v>
      </c>
      <c r="E15" s="84">
        <v>3952.54</v>
      </c>
      <c r="F15" s="84">
        <v>1130.8</v>
      </c>
      <c r="G15" s="85">
        <v>1966.01</v>
      </c>
      <c r="H15" s="84">
        <v>7852.72</v>
      </c>
      <c r="I15" s="84">
        <v>1339.38</v>
      </c>
      <c r="J15" s="84">
        <v>1068.46</v>
      </c>
      <c r="K15" s="84">
        <v>12061.18</v>
      </c>
      <c r="L15" s="84">
        <v>9168.03</v>
      </c>
      <c r="M15" s="84">
        <v>1020.43</v>
      </c>
      <c r="N15" s="84">
        <v>2379.24</v>
      </c>
      <c r="O15" s="84">
        <v>851.82</v>
      </c>
      <c r="P15" s="84">
        <v>2277.14</v>
      </c>
      <c r="Q15" s="84">
        <v>9870.8</v>
      </c>
      <c r="R15" s="84">
        <v>3296.22</v>
      </c>
      <c r="S15" s="84">
        <v>2031.56</v>
      </c>
      <c r="T15" s="84">
        <v>1589.68</v>
      </c>
      <c r="U15" s="84">
        <v>1134.93</v>
      </c>
      <c r="V15" s="84">
        <v>85.17</v>
      </c>
      <c r="W15" s="84">
        <v>5319.33</v>
      </c>
      <c r="X15" s="84">
        <v>633.25</v>
      </c>
      <c r="Y15" s="62">
        <f t="shared" si="0"/>
        <v>284035.00999999995</v>
      </c>
      <c r="Z15" s="87">
        <v>34.603902</v>
      </c>
      <c r="AA15" s="86">
        <f t="shared" si="1"/>
        <v>34.603902</v>
      </c>
      <c r="AB15"/>
    </row>
    <row r="16" spans="1:28" ht="15.75" customHeight="1">
      <c r="A16" s="16">
        <v>6</v>
      </c>
      <c r="B16" s="84">
        <v>149245.78</v>
      </c>
      <c r="C16" s="85">
        <v>50684.8</v>
      </c>
      <c r="D16" s="84">
        <v>18473.92</v>
      </c>
      <c r="E16" s="84">
        <v>3567.13</v>
      </c>
      <c r="F16" s="84">
        <v>1226.61</v>
      </c>
      <c r="G16" s="84">
        <v>2229.61</v>
      </c>
      <c r="H16" s="84">
        <v>7917.61</v>
      </c>
      <c r="I16" s="84">
        <v>1501.27</v>
      </c>
      <c r="J16" s="84">
        <v>1304.73</v>
      </c>
      <c r="K16" s="84">
        <v>15722.14</v>
      </c>
      <c r="L16" s="84">
        <v>12264.81</v>
      </c>
      <c r="M16" s="84">
        <v>1238.26</v>
      </c>
      <c r="N16" s="84">
        <v>2803.47</v>
      </c>
      <c r="O16" s="84">
        <v>1031.68</v>
      </c>
      <c r="P16" s="84">
        <v>2420.08</v>
      </c>
      <c r="Q16" s="84">
        <v>9641.64</v>
      </c>
      <c r="R16" s="84">
        <v>3372.13</v>
      </c>
      <c r="S16" s="84">
        <v>1815.68</v>
      </c>
      <c r="T16" s="84">
        <v>1800.59</v>
      </c>
      <c r="U16" s="84">
        <v>1345.84</v>
      </c>
      <c r="V16" s="84">
        <v>90.12</v>
      </c>
      <c r="W16" s="84">
        <v>7349.9</v>
      </c>
      <c r="X16" s="84">
        <v>867.99</v>
      </c>
      <c r="Y16" s="62">
        <f t="shared" si="0"/>
        <v>297915.79000000004</v>
      </c>
      <c r="Z16" s="86">
        <v>34.5787812</v>
      </c>
      <c r="AA16" s="86">
        <f t="shared" si="1"/>
        <v>34.5787812</v>
      </c>
      <c r="AB16"/>
    </row>
    <row r="17" spans="1:28" ht="15.75" customHeight="1">
      <c r="A17" s="16">
        <v>7</v>
      </c>
      <c r="B17" s="84">
        <v>142632.38</v>
      </c>
      <c r="C17" s="85">
        <v>48291.84</v>
      </c>
      <c r="D17" s="84">
        <v>18808.4</v>
      </c>
      <c r="E17" s="84">
        <v>3781.03</v>
      </c>
      <c r="F17" s="84">
        <v>1338.73</v>
      </c>
      <c r="G17" s="85">
        <v>2783</v>
      </c>
      <c r="H17" s="84">
        <v>8902.44</v>
      </c>
      <c r="I17" s="84">
        <v>1641.8</v>
      </c>
      <c r="J17" s="84">
        <v>1333.06</v>
      </c>
      <c r="K17" s="84">
        <v>13855.38</v>
      </c>
      <c r="L17" s="84">
        <v>12606.77</v>
      </c>
      <c r="M17" s="84">
        <v>1310.23</v>
      </c>
      <c r="N17" s="84">
        <v>2999.98</v>
      </c>
      <c r="O17" s="84">
        <v>970.89</v>
      </c>
      <c r="P17" s="84">
        <v>2480.11</v>
      </c>
      <c r="Q17" s="84">
        <v>9798.93</v>
      </c>
      <c r="R17" s="84">
        <v>3549.04</v>
      </c>
      <c r="S17" s="84">
        <v>2087.4</v>
      </c>
      <c r="T17" s="84">
        <v>1942.48</v>
      </c>
      <c r="U17" s="84">
        <v>1572.23</v>
      </c>
      <c r="V17" s="84">
        <v>112.99</v>
      </c>
      <c r="W17" s="84">
        <v>8363.97</v>
      </c>
      <c r="X17" s="84">
        <v>1120.81</v>
      </c>
      <c r="Y17" s="62">
        <f t="shared" si="0"/>
        <v>292283.88999999996</v>
      </c>
      <c r="Z17" s="86">
        <v>34.520166</v>
      </c>
      <c r="AA17" s="86">
        <f t="shared" si="1"/>
        <v>34.520166</v>
      </c>
      <c r="AB17"/>
    </row>
    <row r="18" spans="1:28" ht="15.75" customHeight="1">
      <c r="A18" s="16">
        <v>8</v>
      </c>
      <c r="B18" s="84">
        <v>113676.51</v>
      </c>
      <c r="C18" s="85">
        <v>36398.55</v>
      </c>
      <c r="D18" s="84">
        <v>14651.22</v>
      </c>
      <c r="E18" s="84">
        <v>2833.56</v>
      </c>
      <c r="F18" s="84">
        <v>1014.61</v>
      </c>
      <c r="G18" s="84">
        <v>1663.31</v>
      </c>
      <c r="H18" s="84">
        <v>5840.96</v>
      </c>
      <c r="I18" s="84">
        <v>1134.97</v>
      </c>
      <c r="J18" s="84">
        <v>978.92</v>
      </c>
      <c r="K18" s="84">
        <v>12235.99</v>
      </c>
      <c r="L18" s="84">
        <v>9794.03</v>
      </c>
      <c r="M18" s="84">
        <v>764.16</v>
      </c>
      <c r="N18" s="84">
        <v>1962.72</v>
      </c>
      <c r="O18" s="84">
        <v>701.57</v>
      </c>
      <c r="P18" s="84">
        <v>1745.64</v>
      </c>
      <c r="Q18" s="84">
        <v>6628.8</v>
      </c>
      <c r="R18" s="84">
        <v>2275.76</v>
      </c>
      <c r="S18" s="84">
        <v>1286.37</v>
      </c>
      <c r="T18" s="84">
        <v>1449.29</v>
      </c>
      <c r="U18" s="84">
        <v>714.94</v>
      </c>
      <c r="V18" s="84">
        <v>70.97</v>
      </c>
      <c r="W18" s="84">
        <v>5268.73</v>
      </c>
      <c r="X18" s="84">
        <v>578.38</v>
      </c>
      <c r="Y18" s="62">
        <f t="shared" si="0"/>
        <v>223669.96000000002</v>
      </c>
      <c r="Z18" s="86">
        <v>34.5327264</v>
      </c>
      <c r="AA18" s="86">
        <f t="shared" si="1"/>
        <v>34.5327264</v>
      </c>
      <c r="AB18"/>
    </row>
    <row r="19" spans="1:28" ht="15.75" customHeight="1">
      <c r="A19" s="16">
        <v>9</v>
      </c>
      <c r="B19" s="84">
        <v>128322.62</v>
      </c>
      <c r="C19" s="85">
        <v>45093.92</v>
      </c>
      <c r="D19" s="84">
        <v>14849.88</v>
      </c>
      <c r="E19" s="84">
        <v>2534.9</v>
      </c>
      <c r="F19" s="84">
        <v>870.61</v>
      </c>
      <c r="G19" s="84">
        <v>1424.8</v>
      </c>
      <c r="H19" s="84">
        <v>5061.69</v>
      </c>
      <c r="I19" s="84">
        <v>1035.85</v>
      </c>
      <c r="J19" s="84">
        <v>864.34</v>
      </c>
      <c r="K19" s="84">
        <v>9682.88</v>
      </c>
      <c r="L19" s="84">
        <v>7791.87</v>
      </c>
      <c r="M19" s="84">
        <v>725.78</v>
      </c>
      <c r="N19" s="84">
        <v>1762.57</v>
      </c>
      <c r="O19" s="84">
        <v>655.87</v>
      </c>
      <c r="P19" s="84">
        <v>1839.49</v>
      </c>
      <c r="Q19" s="84">
        <v>6484.14</v>
      </c>
      <c r="R19" s="84">
        <v>2109.22</v>
      </c>
      <c r="S19" s="84">
        <v>1235.83</v>
      </c>
      <c r="T19" s="84">
        <v>1365.04</v>
      </c>
      <c r="U19" s="84">
        <v>750</v>
      </c>
      <c r="V19" s="84">
        <v>40.39</v>
      </c>
      <c r="W19" s="84">
        <v>4292.52</v>
      </c>
      <c r="X19" s="84">
        <v>532.72</v>
      </c>
      <c r="Y19" s="62">
        <f t="shared" si="0"/>
        <v>239326.92999999996</v>
      </c>
      <c r="Z19" s="86">
        <v>34.515979200000004</v>
      </c>
      <c r="AA19" s="86">
        <f t="shared" si="1"/>
        <v>34.515979200000004</v>
      </c>
      <c r="AB19"/>
    </row>
    <row r="20" spans="1:28" ht="15.75" customHeight="1">
      <c r="A20" s="16">
        <v>10</v>
      </c>
      <c r="B20" s="84">
        <v>132111.06</v>
      </c>
      <c r="C20" s="85">
        <v>40797.98</v>
      </c>
      <c r="D20" s="84">
        <v>14003.17</v>
      </c>
      <c r="E20" s="84">
        <v>2347.61</v>
      </c>
      <c r="F20" s="84">
        <v>819.56</v>
      </c>
      <c r="G20" s="84">
        <v>1358.15</v>
      </c>
      <c r="H20" s="84">
        <v>4900.69</v>
      </c>
      <c r="I20" s="84">
        <v>842.34</v>
      </c>
      <c r="J20" s="84">
        <v>779.38</v>
      </c>
      <c r="K20" s="84">
        <v>11742.76</v>
      </c>
      <c r="L20" s="84">
        <v>7339.4</v>
      </c>
      <c r="M20" s="84">
        <v>779.37</v>
      </c>
      <c r="N20" s="84">
        <v>1709.3</v>
      </c>
      <c r="O20" s="84">
        <v>604.14</v>
      </c>
      <c r="P20" s="84">
        <v>1569.58</v>
      </c>
      <c r="Q20" s="84">
        <v>6324.12</v>
      </c>
      <c r="R20" s="84">
        <v>2100.87</v>
      </c>
      <c r="S20" s="84">
        <v>1136.6</v>
      </c>
      <c r="T20" s="84">
        <v>1302.8</v>
      </c>
      <c r="U20" s="84">
        <v>747.57</v>
      </c>
      <c r="V20" s="84">
        <v>62.94</v>
      </c>
      <c r="W20" s="84">
        <v>3901.37</v>
      </c>
      <c r="X20" s="84">
        <v>695</v>
      </c>
      <c r="Y20" s="62">
        <f t="shared" si="0"/>
        <v>237975.75999999998</v>
      </c>
      <c r="Z20" s="86">
        <v>34.5243528</v>
      </c>
      <c r="AA20" s="86">
        <f t="shared" si="1"/>
        <v>34.5243528</v>
      </c>
      <c r="AB20"/>
    </row>
    <row r="21" spans="1:28" ht="15.75" customHeight="1">
      <c r="A21" s="16">
        <v>11</v>
      </c>
      <c r="B21" s="84">
        <v>139634.77</v>
      </c>
      <c r="C21" s="85">
        <v>39827.65</v>
      </c>
      <c r="D21" s="84">
        <v>15091.72</v>
      </c>
      <c r="E21" s="84">
        <v>2762.12</v>
      </c>
      <c r="F21" s="84">
        <v>924.67</v>
      </c>
      <c r="G21" s="84">
        <v>1649.1</v>
      </c>
      <c r="H21" s="84">
        <v>5850.53</v>
      </c>
      <c r="I21" s="84">
        <v>1005.91</v>
      </c>
      <c r="J21" s="84">
        <v>898.29</v>
      </c>
      <c r="K21" s="84">
        <v>10710.93</v>
      </c>
      <c r="L21" s="84">
        <v>8992.45</v>
      </c>
      <c r="M21" s="84">
        <v>890.6</v>
      </c>
      <c r="N21" s="84">
        <v>2062.29</v>
      </c>
      <c r="O21" s="84">
        <v>856.84</v>
      </c>
      <c r="P21" s="84">
        <v>1750.65</v>
      </c>
      <c r="Q21" s="84">
        <v>7382.96</v>
      </c>
      <c r="R21" s="84">
        <v>2435.31</v>
      </c>
      <c r="S21" s="84">
        <v>1327.56</v>
      </c>
      <c r="T21" s="84">
        <v>437</v>
      </c>
      <c r="U21" s="84">
        <v>985.85</v>
      </c>
      <c r="V21" s="84">
        <v>81.43</v>
      </c>
      <c r="W21" s="84">
        <v>4339.77</v>
      </c>
      <c r="X21" s="84">
        <v>607</v>
      </c>
      <c r="Y21" s="62">
        <f t="shared" si="0"/>
        <v>250505.4</v>
      </c>
      <c r="Z21" s="86">
        <v>34.7630004</v>
      </c>
      <c r="AA21" s="86">
        <f t="shared" si="1"/>
        <v>34.7630004</v>
      </c>
      <c r="AB21"/>
    </row>
    <row r="22" spans="1:28" ht="15" customHeight="1">
      <c r="A22" s="16">
        <v>12</v>
      </c>
      <c r="B22" s="84">
        <v>133633.58</v>
      </c>
      <c r="C22" s="85">
        <v>40866.83</v>
      </c>
      <c r="D22" s="84">
        <v>14360.5</v>
      </c>
      <c r="E22" s="84">
        <v>2510.83</v>
      </c>
      <c r="F22" s="84">
        <v>1063.87</v>
      </c>
      <c r="G22" s="84">
        <v>1585.67</v>
      </c>
      <c r="H22" s="84">
        <v>5636.04</v>
      </c>
      <c r="I22" s="84">
        <v>1027.32</v>
      </c>
      <c r="J22" s="84">
        <v>843.34</v>
      </c>
      <c r="K22" s="84">
        <v>12056.63</v>
      </c>
      <c r="L22" s="84">
        <v>9176.74</v>
      </c>
      <c r="M22" s="84">
        <v>783.34</v>
      </c>
      <c r="N22" s="84">
        <v>1914.12</v>
      </c>
      <c r="O22" s="84">
        <v>660.24</v>
      </c>
      <c r="P22" s="84">
        <v>1702.71</v>
      </c>
      <c r="Q22" s="84">
        <v>6839.3</v>
      </c>
      <c r="R22" s="84">
        <v>2332.83</v>
      </c>
      <c r="S22" s="84">
        <v>1245.65</v>
      </c>
      <c r="T22" s="84">
        <v>849.89</v>
      </c>
      <c r="U22" s="84">
        <v>832.67</v>
      </c>
      <c r="V22" s="84">
        <v>93.33</v>
      </c>
      <c r="W22" s="84">
        <v>6082.04</v>
      </c>
      <c r="X22" s="84">
        <v>750.13</v>
      </c>
      <c r="Y22" s="62">
        <f t="shared" si="0"/>
        <v>246847.59999999995</v>
      </c>
      <c r="Z22" s="86">
        <v>34.754626800000004</v>
      </c>
      <c r="AA22" s="86">
        <f t="shared" si="1"/>
        <v>34.754626800000004</v>
      </c>
      <c r="AB22"/>
    </row>
    <row r="23" spans="1:28" ht="15" customHeight="1">
      <c r="A23" s="16">
        <v>13</v>
      </c>
      <c r="B23" s="84">
        <v>127428.55</v>
      </c>
      <c r="C23" s="85">
        <v>40923.24</v>
      </c>
      <c r="D23" s="84">
        <v>14477.71</v>
      </c>
      <c r="E23" s="84">
        <v>2836.17</v>
      </c>
      <c r="F23" s="84">
        <v>950.99</v>
      </c>
      <c r="G23" s="84">
        <v>1514.66</v>
      </c>
      <c r="H23" s="84">
        <v>5365.77</v>
      </c>
      <c r="I23" s="84">
        <v>907.16</v>
      </c>
      <c r="J23" s="84">
        <v>834.68</v>
      </c>
      <c r="K23" s="84">
        <v>9519.19</v>
      </c>
      <c r="L23" s="84">
        <v>8097.08</v>
      </c>
      <c r="M23" s="84">
        <v>813.13</v>
      </c>
      <c r="N23" s="84">
        <v>1940.79</v>
      </c>
      <c r="O23" s="84">
        <v>696.44</v>
      </c>
      <c r="P23" s="84">
        <v>1706.08</v>
      </c>
      <c r="Q23" s="84">
        <v>7496.32</v>
      </c>
      <c r="R23" s="84">
        <v>2341.72</v>
      </c>
      <c r="S23" s="84">
        <v>1436.32</v>
      </c>
      <c r="T23" s="84">
        <v>1367.75</v>
      </c>
      <c r="U23" s="84">
        <v>902.19</v>
      </c>
      <c r="V23" s="84">
        <v>88.35</v>
      </c>
      <c r="W23" s="84">
        <v>4416.73</v>
      </c>
      <c r="X23" s="84">
        <v>579.29</v>
      </c>
      <c r="Y23" s="62">
        <f t="shared" si="0"/>
        <v>236640.31000000003</v>
      </c>
      <c r="Z23" s="86">
        <v>34.6206492</v>
      </c>
      <c r="AA23" s="86">
        <f t="shared" si="1"/>
        <v>34.6206492</v>
      </c>
      <c r="AB23"/>
    </row>
    <row r="24" spans="1:28" ht="15.75" customHeight="1">
      <c r="A24" s="16">
        <v>14</v>
      </c>
      <c r="B24" s="84">
        <v>127716.09</v>
      </c>
      <c r="C24" s="85">
        <v>36494.38</v>
      </c>
      <c r="D24" s="84">
        <v>14269.41</v>
      </c>
      <c r="E24" s="84">
        <v>2686.2</v>
      </c>
      <c r="F24" s="84">
        <v>906.33</v>
      </c>
      <c r="G24" s="84">
        <v>1459.48</v>
      </c>
      <c r="H24" s="84">
        <v>5337.76</v>
      </c>
      <c r="I24" s="84">
        <v>925.64</v>
      </c>
      <c r="J24" s="84">
        <v>850.38</v>
      </c>
      <c r="K24" s="84">
        <v>11644.79</v>
      </c>
      <c r="L24" s="84">
        <v>7355.14</v>
      </c>
      <c r="M24" s="84">
        <v>861.09</v>
      </c>
      <c r="N24" s="84">
        <v>1878.91</v>
      </c>
      <c r="O24" s="84">
        <v>589.98</v>
      </c>
      <c r="P24" s="84">
        <v>1691.78</v>
      </c>
      <c r="Q24" s="84">
        <v>6697.25</v>
      </c>
      <c r="R24" s="84">
        <v>2306.54</v>
      </c>
      <c r="S24" s="84">
        <v>1199.48</v>
      </c>
      <c r="T24" s="84">
        <v>1434.28</v>
      </c>
      <c r="U24" s="84">
        <v>846.03</v>
      </c>
      <c r="V24" s="84">
        <v>44.76</v>
      </c>
      <c r="W24" s="84">
        <v>4374.81</v>
      </c>
      <c r="X24" s="84">
        <v>585.25</v>
      </c>
      <c r="Y24" s="62">
        <f t="shared" si="0"/>
        <v>232155.7600000001</v>
      </c>
      <c r="Z24" s="86">
        <v>34.7420664</v>
      </c>
      <c r="AA24" s="86">
        <f t="shared" si="1"/>
        <v>34.7420664</v>
      </c>
      <c r="AB24"/>
    </row>
    <row r="25" spans="1:28" ht="15" customHeight="1">
      <c r="A25" s="16">
        <v>15</v>
      </c>
      <c r="B25" s="84">
        <v>128395.33</v>
      </c>
      <c r="C25" s="85">
        <v>38668.18</v>
      </c>
      <c r="D25" s="84">
        <v>14485.8</v>
      </c>
      <c r="E25" s="84">
        <v>2602.68</v>
      </c>
      <c r="F25" s="84">
        <v>872.12</v>
      </c>
      <c r="G25" s="84">
        <v>1443.82</v>
      </c>
      <c r="H25" s="84">
        <v>4951.52</v>
      </c>
      <c r="I25" s="84">
        <v>891.95</v>
      </c>
      <c r="J25" s="84">
        <v>815.44</v>
      </c>
      <c r="K25" s="84">
        <v>9637.9</v>
      </c>
      <c r="L25" s="84">
        <v>7061.72</v>
      </c>
      <c r="M25" s="84">
        <v>796.54</v>
      </c>
      <c r="N25" s="84">
        <v>1778.34</v>
      </c>
      <c r="O25" s="84">
        <v>559.01</v>
      </c>
      <c r="P25" s="84">
        <v>1590.67</v>
      </c>
      <c r="Q25" s="84">
        <v>6331.48</v>
      </c>
      <c r="R25" s="84">
        <v>2187.17</v>
      </c>
      <c r="S25" s="84">
        <v>1224.31</v>
      </c>
      <c r="T25" s="84">
        <v>1320.86</v>
      </c>
      <c r="U25" s="84">
        <v>809.72</v>
      </c>
      <c r="V25" s="84">
        <v>63.12</v>
      </c>
      <c r="W25" s="84">
        <v>3953.17</v>
      </c>
      <c r="X25" s="84">
        <v>550.79</v>
      </c>
      <c r="Y25" s="62">
        <f t="shared" si="0"/>
        <v>230991.64000000004</v>
      </c>
      <c r="Z25" s="86">
        <v>34.8258024</v>
      </c>
      <c r="AA25" s="86">
        <f t="shared" si="1"/>
        <v>34.8258024</v>
      </c>
      <c r="AB25"/>
    </row>
    <row r="26" spans="1:28" ht="15" customHeight="1">
      <c r="A26" s="18">
        <v>16</v>
      </c>
      <c r="B26" s="84">
        <v>125364.22</v>
      </c>
      <c r="C26" s="85">
        <v>41888.32</v>
      </c>
      <c r="D26" s="84">
        <v>12898.29</v>
      </c>
      <c r="E26" s="84">
        <v>2275.42</v>
      </c>
      <c r="F26" s="84">
        <v>742.83</v>
      </c>
      <c r="G26" s="84">
        <v>1261.57</v>
      </c>
      <c r="H26" s="84">
        <v>4296.46</v>
      </c>
      <c r="I26" s="84">
        <v>862.98</v>
      </c>
      <c r="J26" s="84">
        <v>723.87</v>
      </c>
      <c r="K26" s="84">
        <v>10461.03</v>
      </c>
      <c r="L26" s="84">
        <v>5973.4</v>
      </c>
      <c r="M26" s="84">
        <v>647.23</v>
      </c>
      <c r="N26" s="84">
        <v>1566.57</v>
      </c>
      <c r="O26" s="84">
        <v>444.41</v>
      </c>
      <c r="P26" s="84">
        <v>1463.46</v>
      </c>
      <c r="Q26" s="84">
        <v>5475.94</v>
      </c>
      <c r="R26" s="84">
        <v>1988.44</v>
      </c>
      <c r="S26" s="84">
        <v>1026.24</v>
      </c>
      <c r="T26" s="84">
        <v>1037.48</v>
      </c>
      <c r="U26" s="84">
        <v>646.06</v>
      </c>
      <c r="V26" s="84">
        <v>0.1</v>
      </c>
      <c r="W26" s="84">
        <v>3228.56</v>
      </c>
      <c r="X26" s="84">
        <v>483.29</v>
      </c>
      <c r="Y26" s="62">
        <f t="shared" si="0"/>
        <v>224756.17000000004</v>
      </c>
      <c r="Z26" s="86">
        <v>34.771374</v>
      </c>
      <c r="AA26" s="86">
        <f t="shared" si="1"/>
        <v>34.771374</v>
      </c>
      <c r="AB26"/>
    </row>
    <row r="27" spans="1:28" ht="15.75" customHeight="1">
      <c r="A27" s="18">
        <v>17</v>
      </c>
      <c r="B27" s="84">
        <v>140737.88</v>
      </c>
      <c r="C27" s="85">
        <v>45356.51</v>
      </c>
      <c r="D27" s="84">
        <v>14697.37</v>
      </c>
      <c r="E27" s="84">
        <v>2686.69</v>
      </c>
      <c r="F27" s="84">
        <v>908.98</v>
      </c>
      <c r="G27" s="84">
        <v>1517.6</v>
      </c>
      <c r="H27" s="84">
        <v>5059.86</v>
      </c>
      <c r="I27" s="84">
        <v>604.66</v>
      </c>
      <c r="J27" s="84">
        <v>852.92</v>
      </c>
      <c r="K27" s="84">
        <v>10620.24</v>
      </c>
      <c r="L27" s="84">
        <v>8372.81</v>
      </c>
      <c r="M27" s="84">
        <v>851.61</v>
      </c>
      <c r="N27" s="84">
        <v>1916.65</v>
      </c>
      <c r="O27" s="84">
        <v>707.47</v>
      </c>
      <c r="P27" s="84">
        <v>1714.45</v>
      </c>
      <c r="Q27" s="84">
        <v>7234.48</v>
      </c>
      <c r="R27" s="84">
        <v>2428.26</v>
      </c>
      <c r="S27" s="84">
        <v>1270.52</v>
      </c>
      <c r="T27" s="84">
        <v>1324.05</v>
      </c>
      <c r="U27" s="84">
        <v>859.29</v>
      </c>
      <c r="V27" s="84">
        <v>57.14</v>
      </c>
      <c r="W27" s="84">
        <v>4103.56</v>
      </c>
      <c r="X27" s="84">
        <v>575.3</v>
      </c>
      <c r="Y27" s="62">
        <f t="shared" si="0"/>
        <v>254458.30000000002</v>
      </c>
      <c r="Z27" s="86">
        <v>34.6750776</v>
      </c>
      <c r="AA27" s="86">
        <f t="shared" si="1"/>
        <v>34.6750776</v>
      </c>
      <c r="AB27"/>
    </row>
    <row r="28" spans="1:28" ht="15" customHeight="1">
      <c r="A28" s="18">
        <v>18</v>
      </c>
      <c r="B28" s="84">
        <v>130614.41</v>
      </c>
      <c r="C28" s="85">
        <v>37335.23</v>
      </c>
      <c r="D28" s="84">
        <v>14215.39</v>
      </c>
      <c r="E28" s="84">
        <v>2463.28</v>
      </c>
      <c r="F28" s="84">
        <v>820.95</v>
      </c>
      <c r="G28" s="84">
        <v>1441.41</v>
      </c>
      <c r="H28" s="84">
        <v>4797.77</v>
      </c>
      <c r="I28" s="84">
        <v>946.7</v>
      </c>
      <c r="J28" s="84">
        <v>828.35</v>
      </c>
      <c r="K28" s="84">
        <v>12023.74</v>
      </c>
      <c r="L28" s="84">
        <v>7468.62</v>
      </c>
      <c r="M28" s="84">
        <v>867.47</v>
      </c>
      <c r="N28" s="84">
        <v>1814.17</v>
      </c>
      <c r="O28" s="84">
        <v>552.28</v>
      </c>
      <c r="P28" s="84">
        <v>1610.9</v>
      </c>
      <c r="Q28" s="84">
        <v>6181.53</v>
      </c>
      <c r="R28" s="84">
        <v>2229.66</v>
      </c>
      <c r="S28" s="84">
        <v>1211.74</v>
      </c>
      <c r="T28" s="84">
        <v>1183</v>
      </c>
      <c r="U28" s="84">
        <v>765.11</v>
      </c>
      <c r="V28" s="84">
        <v>89.2</v>
      </c>
      <c r="W28" s="84">
        <v>4167.7</v>
      </c>
      <c r="X28" s="84">
        <v>535.21</v>
      </c>
      <c r="Y28" s="62">
        <f t="shared" si="0"/>
        <v>234163.82000000004</v>
      </c>
      <c r="Z28" s="86">
        <v>34.658330400000004</v>
      </c>
      <c r="AA28" s="86">
        <f t="shared" si="1"/>
        <v>34.658330400000004</v>
      </c>
      <c r="AB28"/>
    </row>
    <row r="29" spans="1:28" ht="15.75" customHeight="1">
      <c r="A29" s="18">
        <v>19</v>
      </c>
      <c r="B29" s="84">
        <v>134500.23</v>
      </c>
      <c r="C29" s="85">
        <v>33374.7</v>
      </c>
      <c r="D29" s="84">
        <v>13074.31</v>
      </c>
      <c r="E29" s="84">
        <v>2052.48</v>
      </c>
      <c r="F29" s="84">
        <v>869.48</v>
      </c>
      <c r="G29" s="84">
        <v>1515.83</v>
      </c>
      <c r="H29" s="84">
        <v>5056.79</v>
      </c>
      <c r="I29" s="84">
        <v>911.45</v>
      </c>
      <c r="J29" s="84">
        <v>782.08</v>
      </c>
      <c r="K29" s="84">
        <v>13126.25</v>
      </c>
      <c r="L29" s="84">
        <v>7248.84</v>
      </c>
      <c r="M29" s="84">
        <v>838.9</v>
      </c>
      <c r="N29" s="84">
        <v>1825.27</v>
      </c>
      <c r="O29" s="84">
        <v>709.24</v>
      </c>
      <c r="P29" s="84">
        <v>1781.91</v>
      </c>
      <c r="Q29" s="84">
        <v>6971.27</v>
      </c>
      <c r="R29" s="84">
        <v>2563.59</v>
      </c>
      <c r="S29" s="84">
        <v>1322.82</v>
      </c>
      <c r="T29" s="84">
        <v>1413.36</v>
      </c>
      <c r="U29" s="84">
        <v>844.5</v>
      </c>
      <c r="V29" s="84">
        <v>45.76</v>
      </c>
      <c r="W29" s="84">
        <v>4294.1</v>
      </c>
      <c r="X29" s="84">
        <v>575.85</v>
      </c>
      <c r="Y29" s="62">
        <f t="shared" si="0"/>
        <v>235699.00999999998</v>
      </c>
      <c r="Z29" s="86">
        <v>34.7127588</v>
      </c>
      <c r="AA29" s="86">
        <f t="shared" si="1"/>
        <v>34.7127588</v>
      </c>
      <c r="AB29"/>
    </row>
    <row r="30" spans="1:28" ht="15" customHeight="1">
      <c r="A30" s="18">
        <v>20</v>
      </c>
      <c r="B30" s="84">
        <v>127056.8</v>
      </c>
      <c r="C30" s="85">
        <v>35636.47</v>
      </c>
      <c r="D30" s="84">
        <v>14214.79</v>
      </c>
      <c r="E30" s="84">
        <v>2453.03</v>
      </c>
      <c r="F30" s="84">
        <v>867.69</v>
      </c>
      <c r="G30" s="84">
        <v>1446.89</v>
      </c>
      <c r="H30" s="84">
        <v>5184.71</v>
      </c>
      <c r="I30" s="84">
        <v>1011.24</v>
      </c>
      <c r="J30" s="84">
        <v>855.84</v>
      </c>
      <c r="K30" s="84">
        <v>8186.76</v>
      </c>
      <c r="L30" s="84">
        <v>7188.18</v>
      </c>
      <c r="M30" s="84">
        <v>803.56</v>
      </c>
      <c r="N30" s="84">
        <v>1898.55</v>
      </c>
      <c r="O30" s="84">
        <v>628.08</v>
      </c>
      <c r="P30" s="84">
        <v>1774.71</v>
      </c>
      <c r="Q30" s="84">
        <v>5441.24</v>
      </c>
      <c r="R30" s="84">
        <v>2295.93</v>
      </c>
      <c r="S30" s="84">
        <v>1081.58</v>
      </c>
      <c r="T30" s="84">
        <v>1352.03</v>
      </c>
      <c r="U30" s="84">
        <v>669.92</v>
      </c>
      <c r="V30" s="84">
        <v>90.91</v>
      </c>
      <c r="W30" s="84">
        <v>3562.41</v>
      </c>
      <c r="X30" s="84">
        <v>564.81</v>
      </c>
      <c r="Y30" s="62">
        <f t="shared" si="0"/>
        <v>224266.12999999998</v>
      </c>
      <c r="Z30" s="86">
        <v>34.7755608</v>
      </c>
      <c r="AA30" s="86">
        <f t="shared" si="1"/>
        <v>34.7755608</v>
      </c>
      <c r="AB30"/>
    </row>
    <row r="31" spans="1:28" ht="15" customHeight="1">
      <c r="A31" s="18">
        <v>21</v>
      </c>
      <c r="B31" s="84">
        <v>117657.27</v>
      </c>
      <c r="C31" s="85">
        <v>33931.56</v>
      </c>
      <c r="D31" s="84">
        <v>13829.72</v>
      </c>
      <c r="E31" s="84">
        <v>2493.38</v>
      </c>
      <c r="F31" s="84">
        <v>830.32</v>
      </c>
      <c r="G31" s="85">
        <v>1345.98</v>
      </c>
      <c r="H31" s="84">
        <v>4951.39</v>
      </c>
      <c r="I31" s="84">
        <v>868.44</v>
      </c>
      <c r="J31" s="84">
        <v>840.72</v>
      </c>
      <c r="K31" s="84">
        <v>11839.06</v>
      </c>
      <c r="L31" s="84">
        <v>6292.86</v>
      </c>
      <c r="M31" s="84">
        <v>849.4</v>
      </c>
      <c r="N31" s="84">
        <v>1782.65</v>
      </c>
      <c r="O31" s="84">
        <v>535.82</v>
      </c>
      <c r="P31" s="84">
        <v>1720.39</v>
      </c>
      <c r="Q31" s="84">
        <v>6304.55</v>
      </c>
      <c r="R31" s="84">
        <v>2163.56</v>
      </c>
      <c r="S31" s="84">
        <v>1282.8</v>
      </c>
      <c r="T31" s="84">
        <v>1221.88</v>
      </c>
      <c r="U31" s="84">
        <v>760.67</v>
      </c>
      <c r="V31" s="84">
        <v>75.22</v>
      </c>
      <c r="W31" s="84">
        <v>3753.81</v>
      </c>
      <c r="X31" s="84">
        <v>577.79</v>
      </c>
      <c r="Y31" s="62">
        <f t="shared" si="0"/>
        <v>215909.24000000005</v>
      </c>
      <c r="Z31" s="86">
        <v>34.7630004</v>
      </c>
      <c r="AA31" s="86">
        <f t="shared" si="1"/>
        <v>34.7630004</v>
      </c>
      <c r="AB31"/>
    </row>
    <row r="32" spans="1:28" ht="15" customHeight="1">
      <c r="A32" s="18">
        <v>22</v>
      </c>
      <c r="B32" s="84">
        <v>121769.44</v>
      </c>
      <c r="C32" s="85">
        <v>28703.03</v>
      </c>
      <c r="D32" s="84">
        <v>13738.54</v>
      </c>
      <c r="E32" s="84">
        <v>2330.69</v>
      </c>
      <c r="F32" s="84">
        <v>787.87</v>
      </c>
      <c r="G32" s="84">
        <v>1227.2</v>
      </c>
      <c r="H32" s="84">
        <v>4630.25</v>
      </c>
      <c r="I32" s="84">
        <v>770.28</v>
      </c>
      <c r="J32" s="84">
        <v>802.71</v>
      </c>
      <c r="K32" s="84">
        <v>10445.79</v>
      </c>
      <c r="L32" s="84">
        <v>6003.69</v>
      </c>
      <c r="M32" s="84">
        <v>720.51</v>
      </c>
      <c r="N32" s="84">
        <v>1681.2</v>
      </c>
      <c r="O32" s="84">
        <v>489.69</v>
      </c>
      <c r="P32" s="84">
        <v>1550.96</v>
      </c>
      <c r="Q32" s="84">
        <v>5946.38</v>
      </c>
      <c r="R32" s="84">
        <v>2055.5</v>
      </c>
      <c r="S32" s="84">
        <v>1121.16</v>
      </c>
      <c r="T32" s="84">
        <v>1171.37</v>
      </c>
      <c r="U32" s="84">
        <v>708.05</v>
      </c>
      <c r="V32" s="84">
        <v>68.92</v>
      </c>
      <c r="W32" s="84">
        <v>3461.92</v>
      </c>
      <c r="X32" s="84">
        <v>513.61</v>
      </c>
      <c r="Y32" s="62">
        <f t="shared" si="0"/>
        <v>210698.76000000004</v>
      </c>
      <c r="Z32" s="86">
        <v>34.771374</v>
      </c>
      <c r="AA32" s="86">
        <f t="shared" si="1"/>
        <v>34.771374</v>
      </c>
      <c r="AB32"/>
    </row>
    <row r="33" spans="1:28" ht="15.75" customHeight="1">
      <c r="A33" s="18">
        <v>23</v>
      </c>
      <c r="B33" s="84">
        <v>120670.73</v>
      </c>
      <c r="C33" s="85">
        <v>40080.77</v>
      </c>
      <c r="D33" s="84">
        <v>12462.07</v>
      </c>
      <c r="E33" s="84">
        <v>2162.79</v>
      </c>
      <c r="F33" s="84">
        <v>722.73</v>
      </c>
      <c r="G33" s="84">
        <v>1205.66</v>
      </c>
      <c r="H33" s="84">
        <v>4120.62</v>
      </c>
      <c r="I33" s="84">
        <v>714.04</v>
      </c>
      <c r="J33" s="84">
        <v>759.74</v>
      </c>
      <c r="K33" s="84">
        <v>6386.38</v>
      </c>
      <c r="L33" s="84">
        <v>5467.54</v>
      </c>
      <c r="M33" s="84">
        <v>641.41</v>
      </c>
      <c r="N33" s="84">
        <v>1963.54</v>
      </c>
      <c r="O33" s="84">
        <v>450.48</v>
      </c>
      <c r="P33" s="84">
        <v>364.92</v>
      </c>
      <c r="Q33" s="84">
        <v>5300.76</v>
      </c>
      <c r="R33" s="84">
        <v>600.04</v>
      </c>
      <c r="S33" s="84">
        <v>991.23</v>
      </c>
      <c r="T33" s="84">
        <v>1058.93</v>
      </c>
      <c r="U33" s="84">
        <v>645.82</v>
      </c>
      <c r="V33" s="84">
        <v>94.45</v>
      </c>
      <c r="W33" s="84">
        <v>2975.96</v>
      </c>
      <c r="X33" s="84">
        <v>485.12</v>
      </c>
      <c r="Y33" s="62">
        <f t="shared" si="0"/>
        <v>210325.7300000001</v>
      </c>
      <c r="Z33" s="86">
        <v>34.7043852</v>
      </c>
      <c r="AA33" s="86">
        <f t="shared" si="1"/>
        <v>34.7043852</v>
      </c>
      <c r="AB33"/>
    </row>
    <row r="34" spans="1:28" ht="15" customHeight="1">
      <c r="A34" s="18">
        <v>24</v>
      </c>
      <c r="B34" s="84">
        <v>117340.02</v>
      </c>
      <c r="C34" s="85">
        <v>35901.36</v>
      </c>
      <c r="D34" s="84">
        <v>12014.28</v>
      </c>
      <c r="E34" s="84">
        <v>2028.99</v>
      </c>
      <c r="F34" s="84">
        <v>723.19</v>
      </c>
      <c r="G34" s="84">
        <v>1129.17</v>
      </c>
      <c r="H34" s="84">
        <v>4045.54</v>
      </c>
      <c r="I34" s="84">
        <v>701.56</v>
      </c>
      <c r="J34" s="84">
        <v>765.37</v>
      </c>
      <c r="K34" s="84">
        <v>10466.63</v>
      </c>
      <c r="L34" s="84">
        <v>5278.79</v>
      </c>
      <c r="M34" s="84">
        <v>582.91</v>
      </c>
      <c r="N34" s="84">
        <v>720.68</v>
      </c>
      <c r="O34" s="84">
        <v>429.5</v>
      </c>
      <c r="P34" s="84">
        <v>1250.59</v>
      </c>
      <c r="Q34" s="84">
        <v>4989.94</v>
      </c>
      <c r="R34" s="84">
        <v>151.1</v>
      </c>
      <c r="S34" s="84">
        <v>969.69</v>
      </c>
      <c r="T34" s="84">
        <v>1013.02</v>
      </c>
      <c r="U34" s="84">
        <v>596.43</v>
      </c>
      <c r="V34" s="84">
        <v>71.98</v>
      </c>
      <c r="W34" s="84">
        <v>2853.22</v>
      </c>
      <c r="X34" s="84">
        <v>470.71</v>
      </c>
      <c r="Y34" s="62">
        <f t="shared" si="0"/>
        <v>204494.67</v>
      </c>
      <c r="Z34" s="86">
        <v>34.804868400000004</v>
      </c>
      <c r="AA34" s="86">
        <f t="shared" si="1"/>
        <v>34.804868400000004</v>
      </c>
      <c r="AB34"/>
    </row>
    <row r="35" spans="1:28" ht="15" customHeight="1">
      <c r="A35" s="18">
        <v>25</v>
      </c>
      <c r="B35" s="84">
        <v>119901.57</v>
      </c>
      <c r="C35" s="85">
        <v>36461.91</v>
      </c>
      <c r="D35" s="84">
        <v>12424.92</v>
      </c>
      <c r="E35" s="84">
        <v>2061.75</v>
      </c>
      <c r="F35" s="84">
        <v>717.92</v>
      </c>
      <c r="G35" s="84">
        <v>1214.62</v>
      </c>
      <c r="H35" s="84">
        <v>4233.73</v>
      </c>
      <c r="I35" s="84">
        <v>766.2</v>
      </c>
      <c r="J35" s="84">
        <v>845.51</v>
      </c>
      <c r="K35" s="84">
        <v>8567.34</v>
      </c>
      <c r="L35" s="84">
        <v>5287.07</v>
      </c>
      <c r="M35" s="84">
        <v>706.82</v>
      </c>
      <c r="N35" s="84">
        <v>974.65</v>
      </c>
      <c r="O35" s="84">
        <v>492.84</v>
      </c>
      <c r="P35" s="84">
        <v>1377.6</v>
      </c>
      <c r="Q35" s="84">
        <v>5400.04</v>
      </c>
      <c r="R35" s="84">
        <v>1788.04</v>
      </c>
      <c r="S35" s="84">
        <v>900.54</v>
      </c>
      <c r="T35" s="84">
        <v>1080.84</v>
      </c>
      <c r="U35" s="84">
        <v>657.85</v>
      </c>
      <c r="V35" s="84">
        <v>40.57</v>
      </c>
      <c r="W35" s="84">
        <v>2815.22</v>
      </c>
      <c r="X35" s="84">
        <v>464.1</v>
      </c>
      <c r="Y35" s="62">
        <f t="shared" si="0"/>
        <v>209181.6500000001</v>
      </c>
      <c r="Z35" s="86">
        <v>34.901164800000004</v>
      </c>
      <c r="AA35" s="86">
        <f t="shared" si="1"/>
        <v>34.901164800000004</v>
      </c>
      <c r="AB35"/>
    </row>
    <row r="36" spans="1:28" ht="15.75" customHeight="1">
      <c r="A36" s="18">
        <v>26</v>
      </c>
      <c r="B36" s="84">
        <v>129051.12</v>
      </c>
      <c r="C36" s="85">
        <v>34963.14</v>
      </c>
      <c r="D36" s="84">
        <v>14049.31</v>
      </c>
      <c r="E36" s="84">
        <v>2345.86</v>
      </c>
      <c r="F36" s="84">
        <v>842.1</v>
      </c>
      <c r="G36" s="84">
        <v>1358.45</v>
      </c>
      <c r="H36" s="84">
        <v>4864.6</v>
      </c>
      <c r="I36" s="84">
        <v>874.27</v>
      </c>
      <c r="J36" s="84">
        <v>913.58</v>
      </c>
      <c r="K36" s="84">
        <v>11537.3</v>
      </c>
      <c r="L36" s="84">
        <v>6508.81</v>
      </c>
      <c r="M36" s="84">
        <v>801.88</v>
      </c>
      <c r="N36" s="84">
        <v>1635.24</v>
      </c>
      <c r="O36" s="84">
        <v>469.12</v>
      </c>
      <c r="P36" s="84">
        <v>1549.79</v>
      </c>
      <c r="Q36" s="84">
        <v>6038.13</v>
      </c>
      <c r="R36" s="84">
        <v>2130.59</v>
      </c>
      <c r="S36" s="84">
        <v>1196.09</v>
      </c>
      <c r="T36" s="84">
        <v>1243.68</v>
      </c>
      <c r="U36" s="84">
        <v>769.25</v>
      </c>
      <c r="V36" s="84">
        <v>88.95</v>
      </c>
      <c r="W36" s="84">
        <v>3200.9</v>
      </c>
      <c r="X36" s="84">
        <v>460</v>
      </c>
      <c r="Y36" s="62">
        <f t="shared" si="0"/>
        <v>226892.15999999997</v>
      </c>
      <c r="Z36" s="86">
        <v>34.9304724</v>
      </c>
      <c r="AA36" s="86">
        <f t="shared" si="1"/>
        <v>34.9304724</v>
      </c>
      <c r="AB36"/>
    </row>
    <row r="37" spans="1:28" ht="15" customHeight="1">
      <c r="A37" s="18">
        <v>27</v>
      </c>
      <c r="B37" s="84">
        <v>115076.94</v>
      </c>
      <c r="C37" s="85">
        <v>29040.09</v>
      </c>
      <c r="D37" s="84">
        <v>11734.63</v>
      </c>
      <c r="E37" s="84">
        <v>2039.6</v>
      </c>
      <c r="F37" s="84">
        <v>739.8</v>
      </c>
      <c r="G37" s="84">
        <v>1185.28</v>
      </c>
      <c r="H37" s="84">
        <v>4207.45</v>
      </c>
      <c r="I37" s="84">
        <v>635.46</v>
      </c>
      <c r="J37" s="84">
        <v>764.24</v>
      </c>
      <c r="K37" s="84">
        <v>10252.61</v>
      </c>
      <c r="L37" s="84">
        <v>4750.44</v>
      </c>
      <c r="M37" s="84">
        <v>629.99</v>
      </c>
      <c r="N37" s="84">
        <v>1397.99</v>
      </c>
      <c r="O37" s="84">
        <v>466.39</v>
      </c>
      <c r="P37" s="84">
        <v>1339.39</v>
      </c>
      <c r="Q37" s="84">
        <v>5320.18</v>
      </c>
      <c r="R37" s="84">
        <v>1750.51</v>
      </c>
      <c r="S37" s="84">
        <v>1041.77</v>
      </c>
      <c r="T37" s="84">
        <v>1120.24</v>
      </c>
      <c r="U37" s="84">
        <v>591.35</v>
      </c>
      <c r="V37" s="84">
        <v>64.03</v>
      </c>
      <c r="W37" s="84">
        <v>2678.83</v>
      </c>
      <c r="X37" s="84">
        <v>428.93</v>
      </c>
      <c r="Y37" s="62">
        <f t="shared" si="0"/>
        <v>197256.13999999996</v>
      </c>
      <c r="Z37" s="86">
        <v>34.8802308</v>
      </c>
      <c r="AA37" s="86">
        <f t="shared" si="1"/>
        <v>34.8802308</v>
      </c>
      <c r="AB37"/>
    </row>
    <row r="38" spans="1:28" ht="15" customHeight="1">
      <c r="A38" s="18">
        <v>28</v>
      </c>
      <c r="B38" s="84">
        <v>114523.09</v>
      </c>
      <c r="C38" s="85">
        <v>30719.51</v>
      </c>
      <c r="D38" s="84">
        <v>13485.54</v>
      </c>
      <c r="E38" s="84">
        <v>2299.29</v>
      </c>
      <c r="F38" s="84">
        <v>663.37</v>
      </c>
      <c r="G38" s="84">
        <v>1264.93</v>
      </c>
      <c r="H38" s="84">
        <v>4422.57</v>
      </c>
      <c r="I38" s="84">
        <v>708.31</v>
      </c>
      <c r="J38" s="84">
        <v>820.7</v>
      </c>
      <c r="K38" s="84">
        <v>8837.68</v>
      </c>
      <c r="L38" s="84">
        <v>5347.32</v>
      </c>
      <c r="M38" s="84">
        <v>675.27</v>
      </c>
      <c r="N38" s="84">
        <v>1699.85</v>
      </c>
      <c r="O38" s="84">
        <v>516.08</v>
      </c>
      <c r="P38" s="84">
        <v>1444.82</v>
      </c>
      <c r="Q38" s="84">
        <v>5895.21</v>
      </c>
      <c r="R38" s="84">
        <v>1918.51</v>
      </c>
      <c r="S38" s="84">
        <v>1142.77</v>
      </c>
      <c r="T38" s="84">
        <v>1219.44</v>
      </c>
      <c r="U38" s="84">
        <v>714.81</v>
      </c>
      <c r="V38" s="84">
        <v>75.21</v>
      </c>
      <c r="W38" s="84">
        <v>2904.61</v>
      </c>
      <c r="X38" s="84">
        <v>468.37</v>
      </c>
      <c r="Y38" s="62">
        <f t="shared" si="0"/>
        <v>201767.25999999998</v>
      </c>
      <c r="Z38" s="86">
        <v>34.901164800000004</v>
      </c>
      <c r="AA38" s="86">
        <f t="shared" si="1"/>
        <v>34.901164800000004</v>
      </c>
      <c r="AB38"/>
    </row>
    <row r="39" spans="1:28" ht="15" customHeight="1">
      <c r="A39" s="18">
        <v>29</v>
      </c>
      <c r="B39" s="84">
        <v>111096.45</v>
      </c>
      <c r="C39" s="85">
        <v>36146.49</v>
      </c>
      <c r="D39" s="84">
        <v>13119.29</v>
      </c>
      <c r="E39" s="84">
        <v>2300.74</v>
      </c>
      <c r="F39" s="84">
        <v>702.41</v>
      </c>
      <c r="G39" s="84">
        <v>1188.25</v>
      </c>
      <c r="H39" s="84">
        <v>4286.34</v>
      </c>
      <c r="I39" s="84">
        <v>690.03</v>
      </c>
      <c r="J39" s="84">
        <v>783.13</v>
      </c>
      <c r="K39" s="84">
        <v>10846.65</v>
      </c>
      <c r="L39" s="84">
        <v>5022.91</v>
      </c>
      <c r="M39" s="84">
        <v>647.74</v>
      </c>
      <c r="N39" s="84">
        <v>1421.91</v>
      </c>
      <c r="O39" s="84">
        <v>454.22</v>
      </c>
      <c r="P39" s="84">
        <v>1360.03</v>
      </c>
      <c r="Q39" s="84">
        <v>5603.02</v>
      </c>
      <c r="R39" s="84">
        <v>1773.7</v>
      </c>
      <c r="S39" s="84">
        <v>1057.3</v>
      </c>
      <c r="T39" s="84">
        <v>1157.1</v>
      </c>
      <c r="U39" s="84">
        <v>666.59</v>
      </c>
      <c r="V39" s="84">
        <v>57.62</v>
      </c>
      <c r="W39" s="84">
        <v>2781.37</v>
      </c>
      <c r="X39" s="84">
        <v>442.36</v>
      </c>
      <c r="Y39" s="62">
        <f t="shared" si="0"/>
        <v>203605.64999999997</v>
      </c>
      <c r="Z39" s="86">
        <v>34.9514064</v>
      </c>
      <c r="AA39" s="86">
        <f t="shared" si="1"/>
        <v>34.9514064</v>
      </c>
      <c r="AB39"/>
    </row>
    <row r="40" spans="1:28" ht="15" customHeight="1">
      <c r="A40" s="18">
        <v>30</v>
      </c>
      <c r="B40" s="84">
        <v>113788.42</v>
      </c>
      <c r="C40" s="85">
        <v>42458.69</v>
      </c>
      <c r="D40" s="84">
        <v>11799.56</v>
      </c>
      <c r="E40" s="84">
        <v>2082.39</v>
      </c>
      <c r="F40" s="84">
        <v>654.53</v>
      </c>
      <c r="G40" s="84">
        <v>1129.54</v>
      </c>
      <c r="H40" s="84">
        <v>3769.46</v>
      </c>
      <c r="I40" s="84">
        <v>627.41</v>
      </c>
      <c r="J40" s="84">
        <v>755.39</v>
      </c>
      <c r="K40" s="84">
        <v>8044.98</v>
      </c>
      <c r="L40" s="84">
        <v>4599.34</v>
      </c>
      <c r="M40" s="84">
        <v>577.49</v>
      </c>
      <c r="N40" s="84">
        <v>1302.91</v>
      </c>
      <c r="O40" s="84">
        <v>414.17</v>
      </c>
      <c r="P40" s="84">
        <v>1300.76</v>
      </c>
      <c r="Q40" s="84">
        <v>4951.61</v>
      </c>
      <c r="R40" s="84">
        <v>1701.26</v>
      </c>
      <c r="S40" s="84">
        <v>1009.9</v>
      </c>
      <c r="T40" s="84">
        <v>1026.6</v>
      </c>
      <c r="U40" s="84">
        <v>588.73</v>
      </c>
      <c r="V40" s="84">
        <v>92.59</v>
      </c>
      <c r="W40" s="84">
        <v>2494.4</v>
      </c>
      <c r="X40" s="84">
        <v>426.77</v>
      </c>
      <c r="Y40" s="62">
        <f t="shared" si="0"/>
        <v>205596.90000000002</v>
      </c>
      <c r="Z40" s="86">
        <v>34.9304724</v>
      </c>
      <c r="AA40" s="86">
        <f t="shared" si="1"/>
        <v>34.9304724</v>
      </c>
      <c r="AB40"/>
    </row>
    <row r="41" spans="1:28" ht="15" customHeight="1">
      <c r="A41" s="18">
        <v>31</v>
      </c>
      <c r="B41" s="84">
        <v>111474.14</v>
      </c>
      <c r="C41" s="85">
        <v>30309.04</v>
      </c>
      <c r="D41" s="84">
        <v>11520.72</v>
      </c>
      <c r="E41" s="84">
        <v>2007.57</v>
      </c>
      <c r="F41" s="84">
        <v>652.5</v>
      </c>
      <c r="G41" s="84">
        <v>1092.84</v>
      </c>
      <c r="H41" s="84">
        <v>3825.06</v>
      </c>
      <c r="I41" s="84">
        <v>580.19</v>
      </c>
      <c r="J41" s="84">
        <v>726.17</v>
      </c>
      <c r="K41" s="84">
        <v>9734</v>
      </c>
      <c r="L41" s="84">
        <v>4306.36</v>
      </c>
      <c r="M41" s="84">
        <v>531.42</v>
      </c>
      <c r="N41" s="84">
        <v>1265.69</v>
      </c>
      <c r="O41" s="84">
        <v>390.36</v>
      </c>
      <c r="P41" s="84">
        <v>1230.51</v>
      </c>
      <c r="Q41" s="84">
        <v>4727.25</v>
      </c>
      <c r="R41" s="84">
        <v>1653.2</v>
      </c>
      <c r="S41" s="84">
        <v>945.33</v>
      </c>
      <c r="T41" s="84">
        <v>957.11</v>
      </c>
      <c r="U41" s="84">
        <v>581.09</v>
      </c>
      <c r="V41" s="84">
        <v>30.45</v>
      </c>
      <c r="W41" s="84">
        <v>2450.36</v>
      </c>
      <c r="X41" s="84">
        <v>394.79</v>
      </c>
      <c r="Y41" s="62">
        <f t="shared" si="0"/>
        <v>191386.15</v>
      </c>
      <c r="Z41" s="86">
        <v>34.896978</v>
      </c>
      <c r="AA41" s="86">
        <f t="shared" si="1"/>
        <v>34.896978</v>
      </c>
      <c r="AB41"/>
    </row>
    <row r="42" spans="1:28" ht="66" customHeight="1">
      <c r="A42" s="18" t="s">
        <v>101</v>
      </c>
      <c r="B42" s="63">
        <f aca="true" t="shared" si="2" ref="B42:X42">SUM(B11:B41)</f>
        <v>3899374.74</v>
      </c>
      <c r="C42" s="63">
        <f t="shared" si="2"/>
        <v>1199610.2</v>
      </c>
      <c r="D42" s="63">
        <f t="shared" si="2"/>
        <v>441164.5499999999</v>
      </c>
      <c r="E42" s="63">
        <f t="shared" si="2"/>
        <v>80204.01000000001</v>
      </c>
      <c r="F42" s="64">
        <f t="shared" si="2"/>
        <v>27592.61999999999</v>
      </c>
      <c r="G42" s="65">
        <f t="shared" si="2"/>
        <v>45986.31999999999</v>
      </c>
      <c r="H42" s="63">
        <f t="shared" si="2"/>
        <v>162529.09000000003</v>
      </c>
      <c r="I42" s="63">
        <f t="shared" si="2"/>
        <v>28977.11</v>
      </c>
      <c r="J42" s="65">
        <f t="shared" si="2"/>
        <v>26907.680000000004</v>
      </c>
      <c r="K42" s="63">
        <f t="shared" si="2"/>
        <v>335240.28</v>
      </c>
      <c r="L42" s="63">
        <f t="shared" si="2"/>
        <v>228072.67999999996</v>
      </c>
      <c r="M42" s="63">
        <f t="shared" si="2"/>
        <v>24828.180000000008</v>
      </c>
      <c r="N42" s="63">
        <f>SUM(N11:N41)</f>
        <v>55580.68</v>
      </c>
      <c r="O42" s="63">
        <f t="shared" si="2"/>
        <v>18827.04</v>
      </c>
      <c r="P42" s="63">
        <f t="shared" si="2"/>
        <v>50657.24999999999</v>
      </c>
      <c r="Q42" s="63">
        <f t="shared" si="2"/>
        <v>203086.20999999996</v>
      </c>
      <c r="R42" s="63">
        <f t="shared" si="2"/>
        <v>67446.34</v>
      </c>
      <c r="S42" s="63">
        <f t="shared" si="2"/>
        <v>39243.56</v>
      </c>
      <c r="T42" s="65">
        <f t="shared" si="2"/>
        <v>39163.98999999999</v>
      </c>
      <c r="U42" s="63">
        <f t="shared" si="2"/>
        <v>24920.609999999997</v>
      </c>
      <c r="V42" s="63">
        <f t="shared" si="2"/>
        <v>2161.27</v>
      </c>
      <c r="W42" s="63">
        <f t="shared" si="2"/>
        <v>130237.54999999999</v>
      </c>
      <c r="X42" s="65">
        <f t="shared" si="2"/>
        <v>18001.600000000002</v>
      </c>
      <c r="Y42" s="66">
        <f>SUM(Y11:Y41)</f>
        <v>7149813.560000001</v>
      </c>
      <c r="Z42" s="67">
        <f>SUMPRODUCT(Z11:Z41,Y11:Y41)/SUM(Y11:Y41)</f>
        <v>34.71086072252204</v>
      </c>
      <c r="AA42" s="67">
        <f>AVERAGE(AA11:AA41)</f>
        <v>34.72059216774194</v>
      </c>
      <c r="AB42"/>
    </row>
    <row r="43" spans="1:28" ht="14.25" customHeight="1" hidden="1">
      <c r="A43" s="7">
        <v>31</v>
      </c>
      <c r="B43" s="10"/>
      <c r="C43" s="8"/>
      <c r="D43" s="8"/>
      <c r="E43" s="8"/>
      <c r="F43" s="8"/>
      <c r="G43" s="40"/>
      <c r="H43" s="8"/>
      <c r="I43" s="8"/>
      <c r="J43" s="57">
        <v>1470.8</v>
      </c>
      <c r="K43" s="8"/>
      <c r="L43" s="8"/>
      <c r="M43" s="8"/>
      <c r="N43" s="8"/>
      <c r="O43" s="8"/>
      <c r="P43" s="8"/>
      <c r="Q43" s="8"/>
      <c r="R43" s="8"/>
      <c r="S43" s="8"/>
      <c r="T43" s="40"/>
      <c r="U43" s="8"/>
      <c r="V43" s="40"/>
      <c r="W43" s="8"/>
      <c r="X43" s="40"/>
      <c r="Y43" s="8"/>
      <c r="Z43" s="8"/>
      <c r="AA43" s="9"/>
      <c r="AB43"/>
    </row>
    <row r="44" spans="2:28" ht="12.7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row>
    <row r="45" spans="1:29" s="6" customFormat="1" ht="12.75">
      <c r="A45"/>
      <c r="B45" s="1"/>
      <c r="C45" s="1"/>
      <c r="D45"/>
      <c r="E45"/>
      <c r="F45"/>
      <c r="G45" s="57"/>
      <c r="H45"/>
      <c r="I45"/>
      <c r="J45" s="57"/>
      <c r="K45"/>
      <c r="L45"/>
      <c r="M45"/>
      <c r="N45"/>
      <c r="O45"/>
      <c r="P45"/>
      <c r="Q45"/>
      <c r="R45"/>
      <c r="S45"/>
      <c r="T45" s="57"/>
      <c r="U45"/>
      <c r="V45" s="57"/>
      <c r="W45"/>
      <c r="X45" s="57"/>
      <c r="Y45"/>
      <c r="Z45"/>
      <c r="AA45"/>
      <c r="AC45"/>
    </row>
    <row r="46" spans="1:29" s="6" customFormat="1" ht="15">
      <c r="A46"/>
      <c r="B46" s="11" t="s">
        <v>39</v>
      </c>
      <c r="C46" s="11"/>
      <c r="D46" s="12"/>
      <c r="E46" s="12"/>
      <c r="F46" s="12"/>
      <c r="G46" s="12"/>
      <c r="H46" s="12"/>
      <c r="I46" s="12"/>
      <c r="J46" s="12"/>
      <c r="K46" s="12"/>
      <c r="L46" s="12"/>
      <c r="M46" s="12"/>
      <c r="N46" s="12"/>
      <c r="O46" s="12" t="s">
        <v>40</v>
      </c>
      <c r="P46" s="12"/>
      <c r="Q46" s="12"/>
      <c r="R46" s="12"/>
      <c r="S46" s="47"/>
      <c r="T46" s="47"/>
      <c r="U46" s="48"/>
      <c r="V46" s="48"/>
      <c r="W46" s="89">
        <v>42522</v>
      </c>
      <c r="X46" s="90"/>
      <c r="Y46" s="12"/>
      <c r="Z46" s="12"/>
      <c r="AA46" s="47"/>
      <c r="AC46"/>
    </row>
    <row r="47" spans="1:29" s="6" customFormat="1" ht="12.75">
      <c r="A47"/>
      <c r="B47" s="1"/>
      <c r="C47" s="1" t="s">
        <v>27</v>
      </c>
      <c r="D47"/>
      <c r="E47"/>
      <c r="F47"/>
      <c r="G47"/>
      <c r="H47"/>
      <c r="I47"/>
      <c r="J47"/>
      <c r="K47"/>
      <c r="L47"/>
      <c r="M47"/>
      <c r="N47" s="2"/>
      <c r="O47" s="15" t="s">
        <v>29</v>
      </c>
      <c r="P47" s="15"/>
      <c r="Q47"/>
      <c r="R47"/>
      <c r="S47" s="2"/>
      <c r="T47" s="14" t="s">
        <v>0</v>
      </c>
      <c r="V47"/>
      <c r="W47" s="2"/>
      <c r="X47" s="14" t="s">
        <v>16</v>
      </c>
      <c r="Y47" s="69"/>
      <c r="Z47" s="69"/>
      <c r="AA47" s="2"/>
      <c r="AC47"/>
    </row>
    <row r="48" spans="1:29" s="6" customFormat="1" ht="18" customHeight="1">
      <c r="A48"/>
      <c r="B48" s="11" t="s">
        <v>37</v>
      </c>
      <c r="C48" s="11"/>
      <c r="D48" s="12"/>
      <c r="E48" s="12"/>
      <c r="F48" s="12"/>
      <c r="G48" s="68"/>
      <c r="H48" s="12"/>
      <c r="I48" s="12"/>
      <c r="J48" s="68"/>
      <c r="K48" s="12"/>
      <c r="L48" s="73"/>
      <c r="M48" s="74"/>
      <c r="N48" s="74"/>
      <c r="O48" s="12" t="s">
        <v>132</v>
      </c>
      <c r="P48" s="12"/>
      <c r="Q48" s="12"/>
      <c r="R48" s="12"/>
      <c r="S48" s="12"/>
      <c r="T48" s="68"/>
      <c r="U48" s="12"/>
      <c r="V48" s="68"/>
      <c r="W48" s="89">
        <v>42522</v>
      </c>
      <c r="X48" s="90"/>
      <c r="Y48" s="12"/>
      <c r="Z48" s="12"/>
      <c r="AA48" s="12"/>
      <c r="AC48"/>
    </row>
    <row r="49" spans="1:29" s="6" customFormat="1" ht="12.75">
      <c r="A49"/>
      <c r="B49" s="1"/>
      <c r="C49" s="1" t="s">
        <v>38</v>
      </c>
      <c r="D49"/>
      <c r="E49"/>
      <c r="F49"/>
      <c r="G49" s="57"/>
      <c r="H49"/>
      <c r="I49" s="14"/>
      <c r="J49" s="57"/>
      <c r="K49"/>
      <c r="L49" s="2"/>
      <c r="N49" s="14"/>
      <c r="O49" s="14" t="s">
        <v>29</v>
      </c>
      <c r="P49"/>
      <c r="Q49"/>
      <c r="R49"/>
      <c r="S49"/>
      <c r="T49" s="14" t="s">
        <v>0</v>
      </c>
      <c r="V49" s="57"/>
      <c r="W49"/>
      <c r="X49" s="14" t="s">
        <v>16</v>
      </c>
      <c r="Y49"/>
      <c r="Z49"/>
      <c r="AA49" s="2"/>
      <c r="AC49"/>
    </row>
    <row r="58" spans="20:40" ht="50.25" customHeight="1">
      <c r="T58" s="70"/>
      <c r="U58" s="71"/>
      <c r="V58" s="70"/>
      <c r="W58" s="71"/>
      <c r="X58" s="70"/>
      <c r="Y58" s="71"/>
      <c r="Z58" s="71"/>
      <c r="AA58" s="71"/>
      <c r="AB58" s="71"/>
      <c r="AC58" s="71"/>
      <c r="AD58" s="71"/>
      <c r="AE58" s="71"/>
      <c r="AF58" s="71"/>
      <c r="AG58" s="71"/>
      <c r="AH58" s="71"/>
      <c r="AI58" s="71"/>
      <c r="AJ58" s="71"/>
      <c r="AK58" s="71"/>
      <c r="AL58" s="71"/>
      <c r="AM58" s="71"/>
      <c r="AN58" s="71"/>
    </row>
    <row r="59" spans="6:31" ht="12.75" customHeight="1">
      <c r="F59" s="71"/>
      <c r="G59" s="70"/>
      <c r="H59" s="71"/>
      <c r="I59" s="71"/>
      <c r="J59" s="70"/>
      <c r="K59" s="71"/>
      <c r="L59" s="71"/>
      <c r="M59" s="71"/>
      <c r="N59" s="71"/>
      <c r="O59" s="71"/>
      <c r="P59" s="71"/>
      <c r="Q59" s="71"/>
      <c r="R59" s="71"/>
      <c r="S59" s="71"/>
      <c r="T59" s="70"/>
      <c r="U59" s="71"/>
      <c r="V59" s="70"/>
      <c r="W59" s="71"/>
      <c r="X59" s="70"/>
      <c r="Y59" s="71"/>
      <c r="Z59" s="71"/>
      <c r="AA59" s="71"/>
      <c r="AB59" s="71"/>
      <c r="AC59" s="71"/>
      <c r="AD59" s="71"/>
      <c r="AE59" s="71"/>
    </row>
    <row r="60" spans="6:31" ht="12.75" customHeight="1">
      <c r="F60" s="71"/>
      <c r="G60" s="70"/>
      <c r="H60" s="71"/>
      <c r="I60" s="71"/>
      <c r="J60" s="70"/>
      <c r="K60" s="71"/>
      <c r="L60" s="71"/>
      <c r="M60" s="71"/>
      <c r="N60" s="71"/>
      <c r="O60" s="71"/>
      <c r="P60" s="71"/>
      <c r="Q60" s="71"/>
      <c r="R60" s="71"/>
      <c r="S60" s="71"/>
      <c r="T60" s="70"/>
      <c r="U60" s="71"/>
      <c r="V60" s="70"/>
      <c r="W60" s="71"/>
      <c r="X60" s="70"/>
      <c r="Y60" s="71"/>
      <c r="Z60" s="71"/>
      <c r="AA60" s="71"/>
      <c r="AB60" s="71"/>
      <c r="AC60" s="71"/>
      <c r="AD60" s="71"/>
      <c r="AE60" s="71"/>
    </row>
  </sheetData>
  <sheetProtection/>
  <mergeCells count="34">
    <mergeCell ref="AC10:AC12"/>
    <mergeCell ref="N8:N10"/>
    <mergeCell ref="W46:X46"/>
    <mergeCell ref="W48:X48"/>
    <mergeCell ref="B5:AA5"/>
    <mergeCell ref="B6:AA6"/>
    <mergeCell ref="G8:G10"/>
    <mergeCell ref="H8:H10"/>
    <mergeCell ref="U8:U10"/>
    <mergeCell ref="I8:I10"/>
    <mergeCell ref="Y7:Y10"/>
    <mergeCell ref="Z7:Z10"/>
    <mergeCell ref="AA7:AA10"/>
    <mergeCell ref="B8:B10"/>
    <mergeCell ref="C8:C10"/>
    <mergeCell ref="D8:D10"/>
    <mergeCell ref="E8:E10"/>
    <mergeCell ref="F8:F10"/>
    <mergeCell ref="M8:M10"/>
    <mergeCell ref="V8:V10"/>
    <mergeCell ref="O8:O10"/>
    <mergeCell ref="P8:P10"/>
    <mergeCell ref="A7:A10"/>
    <mergeCell ref="B7:X7"/>
    <mergeCell ref="W8:W10"/>
    <mergeCell ref="X8:X10"/>
    <mergeCell ref="B44:AA44"/>
    <mergeCell ref="Q8:Q10"/>
    <mergeCell ref="R8:R10"/>
    <mergeCell ref="S8:S10"/>
    <mergeCell ref="T8:T10"/>
    <mergeCell ref="J8:J10"/>
    <mergeCell ref="K8:K10"/>
    <mergeCell ref="L8:L10"/>
  </mergeCells>
  <printOptions/>
  <pageMargins left="0" right="0" top="0" bottom="0" header="0" footer="0"/>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B1:AF49"/>
  <sheetViews>
    <sheetView zoomScale="95" zoomScaleNormal="95" zoomScalePageLayoutView="0" workbookViewId="0" topLeftCell="K11">
      <selection activeCell="AC42" sqref="AC42"/>
    </sheetView>
  </sheetViews>
  <sheetFormatPr defaultColWidth="9.00390625" defaultRowHeight="12.75"/>
  <cols>
    <col min="1" max="1" width="3.625" style="0" customWidth="1"/>
    <col min="2" max="2" width="11.75390625" style="0" customWidth="1"/>
    <col min="3" max="3" width="9.125" style="0" customWidth="1"/>
    <col min="4" max="4" width="7.75390625" style="0" customWidth="1"/>
    <col min="5" max="6" width="7.875" style="0" customWidth="1"/>
    <col min="7" max="7" width="7.75390625" style="0" customWidth="1"/>
    <col min="8" max="8" width="8.00390625" style="0" customWidth="1"/>
    <col min="9" max="9" width="7.75390625" style="0" customWidth="1"/>
    <col min="10" max="10" width="7.625" style="0" customWidth="1"/>
    <col min="11" max="11" width="8.125" style="0" customWidth="1"/>
    <col min="12" max="12" width="7.375" style="0" customWidth="1"/>
    <col min="13" max="14" width="7.875" style="0" customWidth="1"/>
    <col min="15" max="15" width="7.25390625" style="0" customWidth="1"/>
    <col min="16" max="17" width="7.75390625" style="0" customWidth="1"/>
    <col min="18" max="26" width="7.375" style="0" customWidth="1"/>
    <col min="27" max="27" width="12.375" style="0" customWidth="1"/>
    <col min="28" max="28" width="9.625" style="0" customWidth="1"/>
    <col min="29" max="29" width="13.25390625" style="0" customWidth="1"/>
    <col min="30" max="30" width="10.00390625" style="0" customWidth="1"/>
    <col min="31" max="31" width="9.125" style="6" customWidth="1"/>
  </cols>
  <sheetData>
    <row r="1" spans="2:8" ht="12.75">
      <c r="B1" s="56" t="s">
        <v>30</v>
      </c>
      <c r="C1" s="56"/>
      <c r="D1" s="56"/>
      <c r="E1" s="56"/>
      <c r="F1" s="56"/>
      <c r="G1" s="56"/>
      <c r="H1" s="56"/>
    </row>
    <row r="2" spans="2:8" ht="12.75">
      <c r="B2" s="56" t="s">
        <v>31</v>
      </c>
      <c r="C2" s="56"/>
      <c r="D2" s="56"/>
      <c r="E2" s="56"/>
      <c r="F2" s="56"/>
      <c r="G2" s="56"/>
      <c r="H2" s="56"/>
    </row>
    <row r="3" spans="2:30" ht="12.75">
      <c r="B3" s="58" t="s">
        <v>43</v>
      </c>
      <c r="C3" s="58"/>
      <c r="D3" s="58"/>
      <c r="E3" s="56"/>
      <c r="F3" s="56"/>
      <c r="G3" s="56"/>
      <c r="H3" s="56"/>
      <c r="J3" s="49"/>
      <c r="K3" s="49"/>
      <c r="L3" s="49"/>
      <c r="M3" s="49"/>
      <c r="N3" s="49"/>
      <c r="O3" s="3"/>
      <c r="P3" s="3"/>
      <c r="Q3" s="3"/>
      <c r="R3" s="3"/>
      <c r="S3" s="3"/>
      <c r="T3" s="3"/>
      <c r="U3" s="3"/>
      <c r="V3" s="3"/>
      <c r="W3" s="3"/>
      <c r="X3" s="3"/>
      <c r="Y3" s="3"/>
      <c r="Z3" s="3"/>
      <c r="AA3" s="3"/>
      <c r="AB3" s="3"/>
      <c r="AC3" s="3"/>
      <c r="AD3" s="3"/>
    </row>
    <row r="4" spans="2:30" ht="12.75">
      <c r="B4" s="56"/>
      <c r="C4" s="56"/>
      <c r="D4" s="56"/>
      <c r="E4" s="56"/>
      <c r="F4" s="56"/>
      <c r="G4" s="56"/>
      <c r="H4" s="56"/>
      <c r="J4" s="49"/>
      <c r="K4" s="49"/>
      <c r="L4" s="49"/>
      <c r="M4" s="49"/>
      <c r="N4" s="49"/>
      <c r="O4" s="3"/>
      <c r="P4" s="3"/>
      <c r="Q4" s="3"/>
      <c r="R4" s="3"/>
      <c r="S4" s="3"/>
      <c r="T4" s="3"/>
      <c r="U4" s="3"/>
      <c r="V4" s="3"/>
      <c r="W4" s="3"/>
      <c r="X4" s="3"/>
      <c r="Y4" s="3"/>
      <c r="Z4" s="3"/>
      <c r="AA4" s="3"/>
      <c r="AB4" s="3"/>
      <c r="AC4" s="3"/>
      <c r="AD4" s="3"/>
    </row>
    <row r="5" spans="2:30" ht="20.25" customHeight="1">
      <c r="B5" s="69"/>
      <c r="C5" s="129" t="s">
        <v>36</v>
      </c>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9"/>
    </row>
    <row r="6" spans="2:30" ht="70.5" customHeight="1">
      <c r="B6" s="130" t="s">
        <v>102</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72"/>
      <c r="AC6" s="72"/>
      <c r="AD6" s="20"/>
    </row>
    <row r="7" spans="2:31" ht="30" customHeight="1">
      <c r="B7" s="93" t="s">
        <v>26</v>
      </c>
      <c r="C7" s="100" t="s">
        <v>99</v>
      </c>
      <c r="D7" s="101"/>
      <c r="E7" s="101"/>
      <c r="F7" s="101"/>
      <c r="G7" s="101"/>
      <c r="H7" s="101"/>
      <c r="I7" s="101"/>
      <c r="J7" s="101"/>
      <c r="K7" s="101"/>
      <c r="L7" s="101"/>
      <c r="M7" s="101"/>
      <c r="N7" s="101"/>
      <c r="O7" s="101"/>
      <c r="P7" s="101"/>
      <c r="Q7" s="101"/>
      <c r="R7" s="101"/>
      <c r="S7" s="101"/>
      <c r="T7" s="101"/>
      <c r="U7" s="101"/>
      <c r="V7" s="101"/>
      <c r="W7" s="101"/>
      <c r="X7" s="101"/>
      <c r="Y7" s="101"/>
      <c r="Z7" s="101"/>
      <c r="AA7" s="123" t="s">
        <v>101</v>
      </c>
      <c r="AB7" s="124" t="s">
        <v>124</v>
      </c>
      <c r="AC7" s="93" t="s">
        <v>54</v>
      </c>
      <c r="AD7" s="21"/>
      <c r="AE7"/>
    </row>
    <row r="8" spans="2:31" ht="48.75" customHeight="1">
      <c r="B8" s="94"/>
      <c r="C8" s="109" t="s">
        <v>106</v>
      </c>
      <c r="D8" s="109" t="s">
        <v>125</v>
      </c>
      <c r="E8" s="109" t="s">
        <v>126</v>
      </c>
      <c r="F8" s="109" t="s">
        <v>109</v>
      </c>
      <c r="G8" s="109" t="s">
        <v>108</v>
      </c>
      <c r="H8" s="109" t="s">
        <v>107</v>
      </c>
      <c r="I8" s="109" t="s">
        <v>110</v>
      </c>
      <c r="J8" s="109" t="s">
        <v>111</v>
      </c>
      <c r="K8" s="109" t="s">
        <v>127</v>
      </c>
      <c r="L8" s="109" t="s">
        <v>128</v>
      </c>
      <c r="M8" s="109" t="s">
        <v>112</v>
      </c>
      <c r="N8" s="109" t="s">
        <v>113</v>
      </c>
      <c r="O8" s="109" t="s">
        <v>114</v>
      </c>
      <c r="P8" s="109" t="s">
        <v>115</v>
      </c>
      <c r="Q8" s="109" t="s">
        <v>116</v>
      </c>
      <c r="R8" s="109" t="s">
        <v>129</v>
      </c>
      <c r="S8" s="109" t="s">
        <v>130</v>
      </c>
      <c r="T8" s="109" t="s">
        <v>117</v>
      </c>
      <c r="U8" s="109" t="s">
        <v>118</v>
      </c>
      <c r="V8" s="109" t="s">
        <v>119</v>
      </c>
      <c r="W8" s="109" t="s">
        <v>120</v>
      </c>
      <c r="X8" s="109" t="s">
        <v>121</v>
      </c>
      <c r="Y8" s="109" t="s">
        <v>122</v>
      </c>
      <c r="Z8" s="109" t="s">
        <v>123</v>
      </c>
      <c r="AA8" s="123"/>
      <c r="AB8" s="125"/>
      <c r="AC8" s="94"/>
      <c r="AD8" s="21"/>
      <c r="AE8"/>
    </row>
    <row r="9" spans="2:31" ht="15.75" customHeight="1">
      <c r="B9" s="94"/>
      <c r="C9" s="116" t="s">
        <v>75</v>
      </c>
      <c r="D9" s="116" t="s">
        <v>76</v>
      </c>
      <c r="E9" s="116" t="s">
        <v>77</v>
      </c>
      <c r="F9" s="116" t="s">
        <v>78</v>
      </c>
      <c r="G9" s="116" t="s">
        <v>79</v>
      </c>
      <c r="H9" s="116" t="s">
        <v>80</v>
      </c>
      <c r="I9" s="116" t="s">
        <v>81</v>
      </c>
      <c r="J9" s="116" t="s">
        <v>82</v>
      </c>
      <c r="K9" s="116" t="s">
        <v>83</v>
      </c>
      <c r="L9" s="116" t="s">
        <v>84</v>
      </c>
      <c r="M9" s="116" t="s">
        <v>85</v>
      </c>
      <c r="N9" s="116" t="s">
        <v>86</v>
      </c>
      <c r="O9" s="116" t="s">
        <v>87</v>
      </c>
      <c r="P9" s="116" t="s">
        <v>88</v>
      </c>
      <c r="Q9" s="116" t="s">
        <v>89</v>
      </c>
      <c r="R9" s="116" t="s">
        <v>90</v>
      </c>
      <c r="S9" s="116" t="s">
        <v>91</v>
      </c>
      <c r="T9" s="116" t="s">
        <v>92</v>
      </c>
      <c r="U9" s="116" t="s">
        <v>93</v>
      </c>
      <c r="V9" s="116" t="s">
        <v>94</v>
      </c>
      <c r="W9" s="116" t="s">
        <v>95</v>
      </c>
      <c r="X9" s="116" t="s">
        <v>96</v>
      </c>
      <c r="Y9" s="116" t="s">
        <v>97</v>
      </c>
      <c r="Z9" s="116" t="s">
        <v>98</v>
      </c>
      <c r="AA9" s="123"/>
      <c r="AB9" s="125"/>
      <c r="AC9" s="94"/>
      <c r="AD9" s="21"/>
      <c r="AE9"/>
    </row>
    <row r="10" spans="2:31" ht="30" customHeight="1">
      <c r="B10" s="99"/>
      <c r="C10" s="117" t="s">
        <v>75</v>
      </c>
      <c r="D10" s="117" t="s">
        <v>76</v>
      </c>
      <c r="E10" s="117" t="s">
        <v>77</v>
      </c>
      <c r="F10" s="117" t="s">
        <v>78</v>
      </c>
      <c r="G10" s="117" t="s">
        <v>79</v>
      </c>
      <c r="H10" s="117" t="s">
        <v>80</v>
      </c>
      <c r="I10" s="117" t="s">
        <v>81</v>
      </c>
      <c r="J10" s="117" t="s">
        <v>82</v>
      </c>
      <c r="K10" s="117" t="s">
        <v>83</v>
      </c>
      <c r="L10" s="117" t="s">
        <v>84</v>
      </c>
      <c r="M10" s="117" t="s">
        <v>85</v>
      </c>
      <c r="N10" s="117" t="s">
        <v>86</v>
      </c>
      <c r="O10" s="117" t="s">
        <v>87</v>
      </c>
      <c r="P10" s="117" t="s">
        <v>88</v>
      </c>
      <c r="Q10" s="117" t="s">
        <v>89</v>
      </c>
      <c r="R10" s="117" t="s">
        <v>90</v>
      </c>
      <c r="S10" s="117" t="s">
        <v>91</v>
      </c>
      <c r="T10" s="117" t="s">
        <v>92</v>
      </c>
      <c r="U10" s="117" t="s">
        <v>93</v>
      </c>
      <c r="V10" s="117" t="s">
        <v>94</v>
      </c>
      <c r="W10" s="117" t="s">
        <v>95</v>
      </c>
      <c r="X10" s="117" t="s">
        <v>96</v>
      </c>
      <c r="Y10" s="117" t="s">
        <v>97</v>
      </c>
      <c r="Z10" s="117" t="s">
        <v>98</v>
      </c>
      <c r="AA10" s="123"/>
      <c r="AB10" s="126"/>
      <c r="AC10" s="95"/>
      <c r="AD10" s="21"/>
      <c r="AE10"/>
    </row>
    <row r="11" spans="2:31" ht="15.75">
      <c r="B11" s="16">
        <v>1</v>
      </c>
      <c r="C11" s="84">
        <v>13928.62</v>
      </c>
      <c r="D11" s="84">
        <v>1669.07</v>
      </c>
      <c r="E11" s="84">
        <v>8698.59</v>
      </c>
      <c r="F11" s="84">
        <v>1364.92</v>
      </c>
      <c r="G11" s="84">
        <v>1221.84</v>
      </c>
      <c r="H11" s="84">
        <v>1567.82</v>
      </c>
      <c r="I11" s="84">
        <v>8508.25</v>
      </c>
      <c r="J11" s="84">
        <v>1636.28</v>
      </c>
      <c r="K11" s="84">
        <v>2580.72</v>
      </c>
      <c r="L11" s="84">
        <v>576.59</v>
      </c>
      <c r="M11" s="84">
        <v>462.23</v>
      </c>
      <c r="N11" s="84">
        <v>952.7</v>
      </c>
      <c r="O11" s="84">
        <v>1709.05</v>
      </c>
      <c r="P11" s="84">
        <v>488.28</v>
      </c>
      <c r="Q11" s="84">
        <v>1918.4</v>
      </c>
      <c r="R11" s="84">
        <v>7437.99</v>
      </c>
      <c r="S11" s="84">
        <v>1503.89</v>
      </c>
      <c r="T11" s="84">
        <v>16.27</v>
      </c>
      <c r="U11" s="84">
        <v>780.69</v>
      </c>
      <c r="V11" s="84">
        <v>727.91</v>
      </c>
      <c r="W11" s="84">
        <v>10297.72</v>
      </c>
      <c r="X11" s="84">
        <v>6384.12</v>
      </c>
      <c r="Y11" s="84">
        <v>296.25</v>
      </c>
      <c r="Z11" s="84">
        <v>40.54</v>
      </c>
      <c r="AA11" s="62">
        <f aca="true" t="shared" si="0" ref="AA11:AA41">SUM(C11:Z11)</f>
        <v>74768.73999999999</v>
      </c>
      <c r="AB11" s="88">
        <v>34.603902</v>
      </c>
      <c r="AC11" s="86">
        <f>AB11</f>
        <v>34.603902</v>
      </c>
      <c r="AD11" s="22"/>
      <c r="AE11"/>
    </row>
    <row r="12" spans="2:31" ht="15.75">
      <c r="B12" s="16">
        <v>2</v>
      </c>
      <c r="C12" s="84">
        <v>14250.15</v>
      </c>
      <c r="D12" s="84">
        <v>1856.07</v>
      </c>
      <c r="E12" s="84">
        <v>4989.73</v>
      </c>
      <c r="F12" s="84">
        <v>1386.78</v>
      </c>
      <c r="G12" s="84">
        <v>1282.37</v>
      </c>
      <c r="H12" s="84">
        <v>1686.58</v>
      </c>
      <c r="I12" s="84">
        <v>8886.53</v>
      </c>
      <c r="J12" s="84">
        <v>1732.31</v>
      </c>
      <c r="K12" s="84">
        <v>2685.79</v>
      </c>
      <c r="L12" s="84">
        <v>573.65</v>
      </c>
      <c r="M12" s="84">
        <v>441.02</v>
      </c>
      <c r="N12" s="84">
        <v>968.64</v>
      </c>
      <c r="O12" s="84">
        <v>1902.32</v>
      </c>
      <c r="P12" s="84">
        <v>501.78</v>
      </c>
      <c r="Q12" s="84">
        <v>1829.88</v>
      </c>
      <c r="R12" s="84">
        <v>7220.49</v>
      </c>
      <c r="S12" s="84">
        <v>1632.6</v>
      </c>
      <c r="T12" s="84">
        <v>33.14</v>
      </c>
      <c r="U12" s="84">
        <v>731.92</v>
      </c>
      <c r="V12" s="84">
        <v>768.02</v>
      </c>
      <c r="W12" s="84">
        <v>11517.54</v>
      </c>
      <c r="X12" s="84">
        <v>6170.98</v>
      </c>
      <c r="Y12" s="84">
        <v>306.1</v>
      </c>
      <c r="Z12" s="84">
        <v>41.02</v>
      </c>
      <c r="AA12" s="62">
        <f t="shared" si="0"/>
        <v>73395.40999999997</v>
      </c>
      <c r="AB12" s="88">
        <v>34.5662208</v>
      </c>
      <c r="AC12" s="86">
        <f aca="true" t="shared" si="1" ref="AC12:AC41">AB12</f>
        <v>34.5662208</v>
      </c>
      <c r="AD12" s="22"/>
      <c r="AE12"/>
    </row>
    <row r="13" spans="2:31" ht="15.75">
      <c r="B13" s="16">
        <v>3</v>
      </c>
      <c r="C13" s="84">
        <v>16062.67</v>
      </c>
      <c r="D13" s="84">
        <v>2106.31</v>
      </c>
      <c r="E13" s="84">
        <v>6816.18</v>
      </c>
      <c r="F13" s="84">
        <v>1664.25</v>
      </c>
      <c r="G13" s="84">
        <v>1424.58</v>
      </c>
      <c r="H13" s="84">
        <v>1802.89</v>
      </c>
      <c r="I13" s="84">
        <v>9922.95</v>
      </c>
      <c r="J13" s="84">
        <v>1978.75</v>
      </c>
      <c r="K13" s="84">
        <v>3290.59</v>
      </c>
      <c r="L13" s="84">
        <v>640.96</v>
      </c>
      <c r="M13" s="84">
        <v>550.02</v>
      </c>
      <c r="N13" s="84">
        <v>1150.54</v>
      </c>
      <c r="O13" s="84">
        <v>2078.44</v>
      </c>
      <c r="P13" s="84">
        <v>525.06</v>
      </c>
      <c r="Q13" s="84">
        <v>2468.13</v>
      </c>
      <c r="R13" s="84">
        <v>7546.54</v>
      </c>
      <c r="S13" s="84">
        <v>1783.85</v>
      </c>
      <c r="T13" s="84">
        <v>31.27</v>
      </c>
      <c r="U13" s="84">
        <v>843.88</v>
      </c>
      <c r="V13" s="84">
        <v>819.21</v>
      </c>
      <c r="W13" s="84">
        <v>10691.59</v>
      </c>
      <c r="X13" s="84">
        <v>6945.89</v>
      </c>
      <c r="Y13" s="84">
        <v>402.89</v>
      </c>
      <c r="Z13" s="84">
        <v>55.44</v>
      </c>
      <c r="AA13" s="62">
        <f t="shared" si="0"/>
        <v>81602.87999999999</v>
      </c>
      <c r="AB13" s="88">
        <v>34.5704076</v>
      </c>
      <c r="AC13" s="86">
        <f t="shared" si="1"/>
        <v>34.5704076</v>
      </c>
      <c r="AD13" s="22"/>
      <c r="AE13"/>
    </row>
    <row r="14" spans="2:31" ht="15.75">
      <c r="B14" s="16">
        <v>4</v>
      </c>
      <c r="C14" s="84">
        <v>19786.6</v>
      </c>
      <c r="D14" s="84">
        <v>2021.03</v>
      </c>
      <c r="E14" s="84">
        <v>7242.75</v>
      </c>
      <c r="F14" s="84">
        <v>1801.09</v>
      </c>
      <c r="G14" s="84">
        <v>1375.33</v>
      </c>
      <c r="H14" s="84">
        <v>2119.35</v>
      </c>
      <c r="I14" s="84">
        <v>11703.54</v>
      </c>
      <c r="J14" s="84">
        <v>2229.69</v>
      </c>
      <c r="K14" s="84">
        <v>3975.41</v>
      </c>
      <c r="L14" s="84">
        <v>772.63</v>
      </c>
      <c r="M14" s="84">
        <v>632.12</v>
      </c>
      <c r="N14" s="84">
        <v>1338.2</v>
      </c>
      <c r="O14" s="84">
        <v>2263.29</v>
      </c>
      <c r="P14" s="84">
        <v>603.38</v>
      </c>
      <c r="Q14" s="84">
        <v>2752.04</v>
      </c>
      <c r="R14" s="84">
        <v>8939.27</v>
      </c>
      <c r="S14" s="84">
        <v>2052.22</v>
      </c>
      <c r="T14" s="84">
        <v>40.23</v>
      </c>
      <c r="U14" s="84">
        <v>1029.35</v>
      </c>
      <c r="V14" s="84">
        <v>1004.85</v>
      </c>
      <c r="W14" s="84">
        <v>11132.78</v>
      </c>
      <c r="X14" s="84">
        <v>8352.71</v>
      </c>
      <c r="Y14" s="84">
        <v>431.06</v>
      </c>
      <c r="Z14" s="84">
        <v>58.02</v>
      </c>
      <c r="AA14" s="62">
        <f t="shared" si="0"/>
        <v>93656.93999999999</v>
      </c>
      <c r="AB14" s="88">
        <v>34.5871548</v>
      </c>
      <c r="AC14" s="86">
        <f t="shared" si="1"/>
        <v>34.5871548</v>
      </c>
      <c r="AD14" s="22"/>
      <c r="AE14"/>
    </row>
    <row r="15" spans="2:31" ht="15.75">
      <c r="B15" s="16">
        <v>5</v>
      </c>
      <c r="C15" s="84">
        <v>20686.63</v>
      </c>
      <c r="D15" s="84">
        <v>2062.95</v>
      </c>
      <c r="E15" s="84">
        <v>8181.65</v>
      </c>
      <c r="F15" s="84">
        <v>1801.22</v>
      </c>
      <c r="G15" s="84">
        <v>1459.71</v>
      </c>
      <c r="H15" s="84">
        <v>2155.33</v>
      </c>
      <c r="I15" s="84">
        <v>10820.01</v>
      </c>
      <c r="J15" s="84">
        <v>2052.96</v>
      </c>
      <c r="K15" s="84">
        <v>3401.57</v>
      </c>
      <c r="L15" s="84">
        <v>692.75</v>
      </c>
      <c r="M15" s="84">
        <v>565.8</v>
      </c>
      <c r="N15" s="84">
        <v>1203.68</v>
      </c>
      <c r="O15" s="84">
        <v>2147.86</v>
      </c>
      <c r="P15" s="84">
        <v>668.94</v>
      </c>
      <c r="Q15" s="84">
        <v>2708.95</v>
      </c>
      <c r="R15" s="84">
        <v>10739.34</v>
      </c>
      <c r="S15" s="84">
        <v>1959.52</v>
      </c>
      <c r="T15" s="84">
        <v>24.7</v>
      </c>
      <c r="U15" s="84">
        <v>925.55</v>
      </c>
      <c r="V15" s="84">
        <v>880.99</v>
      </c>
      <c r="W15" s="84">
        <v>10666.39</v>
      </c>
      <c r="X15" s="84">
        <v>8962.21</v>
      </c>
      <c r="Y15" s="84">
        <v>422.98</v>
      </c>
      <c r="Z15" s="84">
        <v>57.47</v>
      </c>
      <c r="AA15" s="62">
        <f t="shared" si="0"/>
        <v>95249.16000000002</v>
      </c>
      <c r="AB15" s="88">
        <v>34.603902</v>
      </c>
      <c r="AC15" s="86">
        <f t="shared" si="1"/>
        <v>34.603902</v>
      </c>
      <c r="AD15" s="22"/>
      <c r="AE15"/>
    </row>
    <row r="16" spans="2:31" ht="15.75">
      <c r="B16" s="16">
        <v>6</v>
      </c>
      <c r="C16" s="84">
        <v>23049</v>
      </c>
      <c r="D16" s="84">
        <v>2183.96</v>
      </c>
      <c r="E16" s="84">
        <v>7964.61</v>
      </c>
      <c r="F16" s="84">
        <v>1994.33</v>
      </c>
      <c r="G16" s="84">
        <v>1762.33</v>
      </c>
      <c r="H16" s="84">
        <v>2530.66</v>
      </c>
      <c r="I16" s="84">
        <v>13165.7</v>
      </c>
      <c r="J16" s="84">
        <v>2585.61</v>
      </c>
      <c r="K16" s="84">
        <v>3957.86</v>
      </c>
      <c r="L16" s="84">
        <v>747.5</v>
      </c>
      <c r="M16" s="84">
        <v>673.45</v>
      </c>
      <c r="N16" s="84">
        <v>1416.55</v>
      </c>
      <c r="O16" s="84">
        <v>2608.94</v>
      </c>
      <c r="P16" s="84">
        <v>697.96</v>
      </c>
      <c r="Q16" s="84">
        <v>2800.05</v>
      </c>
      <c r="R16" s="84">
        <v>10154.44</v>
      </c>
      <c r="S16" s="84">
        <v>2315.64</v>
      </c>
      <c r="T16" s="84">
        <v>53.34</v>
      </c>
      <c r="U16" s="84">
        <v>1182.06</v>
      </c>
      <c r="V16" s="84">
        <v>1066.6</v>
      </c>
      <c r="W16" s="84">
        <v>11098.8</v>
      </c>
      <c r="X16" s="84">
        <v>9850.27</v>
      </c>
      <c r="Y16" s="84">
        <v>503.46</v>
      </c>
      <c r="Z16" s="84">
        <v>89.04</v>
      </c>
      <c r="AA16" s="62">
        <f t="shared" si="0"/>
        <v>104452.16</v>
      </c>
      <c r="AB16" s="88">
        <v>34.5787812</v>
      </c>
      <c r="AC16" s="86">
        <f t="shared" si="1"/>
        <v>34.5787812</v>
      </c>
      <c r="AD16" s="22"/>
      <c r="AE16"/>
    </row>
    <row r="17" spans="2:31" ht="15.75">
      <c r="B17" s="16">
        <v>7</v>
      </c>
      <c r="C17" s="84">
        <v>20500.52</v>
      </c>
      <c r="D17" s="84">
        <v>2620.71</v>
      </c>
      <c r="E17" s="84">
        <v>12766.68</v>
      </c>
      <c r="F17" s="84">
        <v>1890.13</v>
      </c>
      <c r="G17" s="84">
        <v>1833.72</v>
      </c>
      <c r="H17" s="84">
        <v>2645.77</v>
      </c>
      <c r="I17" s="84">
        <v>12855</v>
      </c>
      <c r="J17" s="84">
        <v>2724.65</v>
      </c>
      <c r="K17" s="84">
        <v>4642.01</v>
      </c>
      <c r="L17" s="84">
        <v>889.69</v>
      </c>
      <c r="M17" s="84">
        <v>766.79</v>
      </c>
      <c r="N17" s="84">
        <v>1573.01</v>
      </c>
      <c r="O17" s="84">
        <v>3014.58</v>
      </c>
      <c r="P17" s="85">
        <v>754</v>
      </c>
      <c r="Q17" s="84">
        <v>3067.82</v>
      </c>
      <c r="R17" s="84">
        <v>10289.18</v>
      </c>
      <c r="S17" s="84">
        <v>2713.24</v>
      </c>
      <c r="T17" s="84">
        <v>78.36</v>
      </c>
      <c r="U17" s="84">
        <v>1440.8</v>
      </c>
      <c r="V17" s="84">
        <v>1319.12</v>
      </c>
      <c r="W17" s="84">
        <v>13128.23</v>
      </c>
      <c r="X17" s="84">
        <v>9786.6</v>
      </c>
      <c r="Y17" s="84">
        <v>657.82</v>
      </c>
      <c r="Z17" s="84">
        <v>78.41</v>
      </c>
      <c r="AA17" s="62">
        <f t="shared" si="0"/>
        <v>112036.84000000003</v>
      </c>
      <c r="AB17" s="88">
        <v>34.520166</v>
      </c>
      <c r="AC17" s="86">
        <f t="shared" si="1"/>
        <v>34.520166</v>
      </c>
      <c r="AD17" s="22"/>
      <c r="AE17"/>
    </row>
    <row r="18" spans="2:31" ht="15.75">
      <c r="B18" s="16">
        <v>8</v>
      </c>
      <c r="C18" s="84">
        <v>15485.74</v>
      </c>
      <c r="D18" s="84">
        <v>1741.6</v>
      </c>
      <c r="E18" s="84">
        <v>11801.65</v>
      </c>
      <c r="F18" s="84">
        <v>1691.16</v>
      </c>
      <c r="G18" s="84">
        <v>1303.02</v>
      </c>
      <c r="H18" s="84">
        <v>1743.28</v>
      </c>
      <c r="I18" s="84">
        <v>9494.97</v>
      </c>
      <c r="J18" s="84">
        <v>1765.26</v>
      </c>
      <c r="K18" s="84">
        <v>4000.26</v>
      </c>
      <c r="L18" s="84">
        <v>734.94</v>
      </c>
      <c r="M18" s="84">
        <v>493.64</v>
      </c>
      <c r="N18" s="84">
        <v>1213.26</v>
      </c>
      <c r="O18" s="84">
        <v>2162.65</v>
      </c>
      <c r="P18" s="84">
        <v>588.81</v>
      </c>
      <c r="Q18" s="84">
        <v>1945.15</v>
      </c>
      <c r="R18" s="84">
        <v>7689.56</v>
      </c>
      <c r="S18" s="84">
        <v>1741.23</v>
      </c>
      <c r="T18" s="84">
        <v>29.01</v>
      </c>
      <c r="U18" s="84">
        <v>856.16</v>
      </c>
      <c r="V18" s="84">
        <v>820.06</v>
      </c>
      <c r="W18" s="84">
        <v>10665.57</v>
      </c>
      <c r="X18" s="84">
        <v>6687.42</v>
      </c>
      <c r="Y18" s="84">
        <v>346.98</v>
      </c>
      <c r="Z18" s="84">
        <v>59.39</v>
      </c>
      <c r="AA18" s="62">
        <f t="shared" si="0"/>
        <v>85060.77</v>
      </c>
      <c r="AB18" s="88">
        <v>34.5327264</v>
      </c>
      <c r="AC18" s="86">
        <f t="shared" si="1"/>
        <v>34.5327264</v>
      </c>
      <c r="AD18" s="22"/>
      <c r="AE18"/>
    </row>
    <row r="19" spans="2:31" ht="15" customHeight="1">
      <c r="B19" s="16">
        <v>9</v>
      </c>
      <c r="C19" s="84">
        <v>14959.72</v>
      </c>
      <c r="D19" s="84">
        <v>1928.05</v>
      </c>
      <c r="E19" s="84">
        <v>8965.46</v>
      </c>
      <c r="F19" s="84">
        <v>1459.26</v>
      </c>
      <c r="G19" s="84">
        <v>1233.17</v>
      </c>
      <c r="H19" s="84">
        <v>1755.59</v>
      </c>
      <c r="I19" s="84">
        <v>9509.47</v>
      </c>
      <c r="J19" s="84">
        <v>1887.24</v>
      </c>
      <c r="K19" s="84">
        <v>3122.26</v>
      </c>
      <c r="L19" s="84">
        <v>589.67</v>
      </c>
      <c r="M19" s="84">
        <v>483.44</v>
      </c>
      <c r="N19" s="84">
        <v>1157.97</v>
      </c>
      <c r="O19" s="84">
        <v>2193.71</v>
      </c>
      <c r="P19" s="84">
        <v>488.34</v>
      </c>
      <c r="Q19" s="84">
        <v>1853.95</v>
      </c>
      <c r="R19" s="84">
        <v>7028.03</v>
      </c>
      <c r="S19" s="84">
        <v>1657.36</v>
      </c>
      <c r="T19" s="84">
        <v>25.24</v>
      </c>
      <c r="U19" s="84">
        <v>716.67</v>
      </c>
      <c r="V19" s="84">
        <v>793.1</v>
      </c>
      <c r="W19" s="84">
        <v>11703.83</v>
      </c>
      <c r="X19" s="84">
        <v>6304.19</v>
      </c>
      <c r="Y19" s="84">
        <v>282.74</v>
      </c>
      <c r="Z19" s="84">
        <v>44.49</v>
      </c>
      <c r="AA19" s="62">
        <f t="shared" si="0"/>
        <v>80142.95</v>
      </c>
      <c r="AB19" s="88">
        <v>34.515979200000004</v>
      </c>
      <c r="AC19" s="86">
        <f t="shared" si="1"/>
        <v>34.515979200000004</v>
      </c>
      <c r="AD19" s="22"/>
      <c r="AE19"/>
    </row>
    <row r="20" spans="2:31" ht="15.75">
      <c r="B20" s="16">
        <v>10</v>
      </c>
      <c r="C20" s="84">
        <v>16252.91</v>
      </c>
      <c r="D20" s="84">
        <v>1806.07</v>
      </c>
      <c r="E20" s="84">
        <v>10873.34</v>
      </c>
      <c r="F20" s="84">
        <v>1465.72</v>
      </c>
      <c r="G20" s="84">
        <v>1181.2</v>
      </c>
      <c r="H20" s="84">
        <v>1809.86</v>
      </c>
      <c r="I20" s="84">
        <v>9924.93</v>
      </c>
      <c r="J20" s="84">
        <v>1672.26</v>
      </c>
      <c r="K20" s="84">
        <v>3210.49</v>
      </c>
      <c r="L20" s="84">
        <v>527.31</v>
      </c>
      <c r="M20" s="84">
        <v>511.85</v>
      </c>
      <c r="N20" s="84">
        <v>1409.08</v>
      </c>
      <c r="O20" s="84">
        <v>2724.09</v>
      </c>
      <c r="P20" s="85">
        <v>497</v>
      </c>
      <c r="Q20" s="84">
        <v>1826.07</v>
      </c>
      <c r="R20" s="84">
        <v>6307.59</v>
      </c>
      <c r="S20" s="84">
        <v>1777.58</v>
      </c>
      <c r="T20" s="84">
        <v>30.42</v>
      </c>
      <c r="U20" s="84">
        <v>913.99</v>
      </c>
      <c r="V20" s="84">
        <v>947.48</v>
      </c>
      <c r="W20" s="84">
        <v>11307.15</v>
      </c>
      <c r="X20" s="84">
        <v>6412.66</v>
      </c>
      <c r="Y20" s="84">
        <v>325.37</v>
      </c>
      <c r="Z20" s="84">
        <v>43.48</v>
      </c>
      <c r="AA20" s="62">
        <f t="shared" si="0"/>
        <v>83757.9</v>
      </c>
      <c r="AB20" s="88">
        <v>34.5243528</v>
      </c>
      <c r="AC20" s="86">
        <f t="shared" si="1"/>
        <v>34.5243528</v>
      </c>
      <c r="AD20" s="22"/>
      <c r="AE20"/>
    </row>
    <row r="21" spans="2:31" ht="15.75">
      <c r="B21" s="16">
        <v>11</v>
      </c>
      <c r="C21" s="84">
        <v>17785.57</v>
      </c>
      <c r="D21" s="84">
        <v>1839.72</v>
      </c>
      <c r="E21" s="84">
        <v>10850.78</v>
      </c>
      <c r="F21" s="84">
        <v>1610.43</v>
      </c>
      <c r="G21" s="84">
        <v>1348.42</v>
      </c>
      <c r="H21" s="84">
        <v>1861.79</v>
      </c>
      <c r="I21" s="84">
        <v>10056.6</v>
      </c>
      <c r="J21" s="84">
        <v>1931.15</v>
      </c>
      <c r="K21" s="84">
        <v>3590.8</v>
      </c>
      <c r="L21" s="84">
        <v>679</v>
      </c>
      <c r="M21" s="84">
        <v>525.33</v>
      </c>
      <c r="N21" s="84">
        <v>1292.96</v>
      </c>
      <c r="O21" s="84">
        <v>2462.34</v>
      </c>
      <c r="P21" s="85">
        <v>497</v>
      </c>
      <c r="Q21" s="84">
        <v>2008.89</v>
      </c>
      <c r="R21" s="84">
        <v>7237.42</v>
      </c>
      <c r="S21" s="84">
        <v>1792.24</v>
      </c>
      <c r="T21" s="84">
        <v>36.1</v>
      </c>
      <c r="U21" s="84">
        <v>842.43</v>
      </c>
      <c r="V21" s="84">
        <v>889.43</v>
      </c>
      <c r="W21" s="84">
        <v>12007.66</v>
      </c>
      <c r="X21" s="84">
        <v>6665</v>
      </c>
      <c r="Y21" s="84">
        <v>320.8</v>
      </c>
      <c r="Z21" s="84">
        <v>49.5</v>
      </c>
      <c r="AA21" s="62">
        <f t="shared" si="0"/>
        <v>88181.36</v>
      </c>
      <c r="AB21" s="88">
        <v>34.7630004</v>
      </c>
      <c r="AC21" s="86">
        <f t="shared" si="1"/>
        <v>34.7630004</v>
      </c>
      <c r="AD21" s="22"/>
      <c r="AE21"/>
    </row>
    <row r="22" spans="2:31" ht="15.75">
      <c r="B22" s="16">
        <v>12</v>
      </c>
      <c r="C22" s="84">
        <v>17217.94</v>
      </c>
      <c r="D22" s="84">
        <v>1820.27</v>
      </c>
      <c r="E22" s="84">
        <v>3631.4</v>
      </c>
      <c r="F22" s="84">
        <v>1451.46</v>
      </c>
      <c r="G22" s="84">
        <v>1207.95</v>
      </c>
      <c r="H22" s="84">
        <v>1591.7</v>
      </c>
      <c r="I22" s="84">
        <v>8923.98</v>
      </c>
      <c r="J22" s="84">
        <v>1699.79</v>
      </c>
      <c r="K22" s="84">
        <v>3057.33</v>
      </c>
      <c r="L22" s="84">
        <v>530.77</v>
      </c>
      <c r="M22" s="84">
        <v>472.2</v>
      </c>
      <c r="N22" s="84">
        <v>1031.82</v>
      </c>
      <c r="O22" s="84">
        <v>1980.5</v>
      </c>
      <c r="P22" s="85">
        <v>497</v>
      </c>
      <c r="Q22" s="84">
        <v>2067.1</v>
      </c>
      <c r="R22" s="84">
        <v>6372.28</v>
      </c>
      <c r="S22" s="84">
        <v>1588.52</v>
      </c>
      <c r="T22" s="84">
        <v>30.45</v>
      </c>
      <c r="U22" s="84">
        <v>811.74</v>
      </c>
      <c r="V22" s="84">
        <v>819.13</v>
      </c>
      <c r="W22" s="84">
        <v>10489.63</v>
      </c>
      <c r="X22" s="84">
        <v>6510.33</v>
      </c>
      <c r="Y22" s="84">
        <v>323.22</v>
      </c>
      <c r="Z22" s="84">
        <v>33.74</v>
      </c>
      <c r="AA22" s="62">
        <f t="shared" si="0"/>
        <v>74160.24999999999</v>
      </c>
      <c r="AB22" s="88">
        <v>34.754626800000004</v>
      </c>
      <c r="AC22" s="86">
        <f t="shared" si="1"/>
        <v>34.754626800000004</v>
      </c>
      <c r="AD22" s="22"/>
      <c r="AE22"/>
    </row>
    <row r="23" spans="2:31" ht="15.75">
      <c r="B23" s="16">
        <v>13</v>
      </c>
      <c r="C23" s="84">
        <v>17760.69</v>
      </c>
      <c r="D23" s="84">
        <v>1793.61</v>
      </c>
      <c r="E23" s="84">
        <v>12310.77</v>
      </c>
      <c r="F23" s="84">
        <v>1546.81</v>
      </c>
      <c r="G23" s="84">
        <v>1335.68</v>
      </c>
      <c r="H23" s="84">
        <v>1816.28</v>
      </c>
      <c r="I23" s="84">
        <v>9305.46</v>
      </c>
      <c r="J23" s="84">
        <v>1806.58</v>
      </c>
      <c r="K23" s="84">
        <v>3129.93</v>
      </c>
      <c r="L23" s="84">
        <v>536.07</v>
      </c>
      <c r="M23" s="84">
        <v>466.98</v>
      </c>
      <c r="N23" s="84">
        <v>1102.22</v>
      </c>
      <c r="O23" s="84">
        <v>2293.62</v>
      </c>
      <c r="P23" s="85">
        <v>497</v>
      </c>
      <c r="Q23" s="84">
        <v>2051.93</v>
      </c>
      <c r="R23" s="84">
        <v>7254.81</v>
      </c>
      <c r="S23" s="84">
        <v>1820.96</v>
      </c>
      <c r="T23" s="84">
        <v>36.93</v>
      </c>
      <c r="U23" s="84">
        <v>850.9</v>
      </c>
      <c r="V23" s="84">
        <v>895.48</v>
      </c>
      <c r="W23" s="84">
        <v>12076.46</v>
      </c>
      <c r="X23" s="84">
        <v>8138.86</v>
      </c>
      <c r="Y23" s="84">
        <v>433.39</v>
      </c>
      <c r="Z23" s="84">
        <v>44.95</v>
      </c>
      <c r="AA23" s="62">
        <f t="shared" si="0"/>
        <v>89306.36999999998</v>
      </c>
      <c r="AB23" s="88">
        <v>34.6206492</v>
      </c>
      <c r="AC23" s="86">
        <f t="shared" si="1"/>
        <v>34.6206492</v>
      </c>
      <c r="AD23" s="22"/>
      <c r="AE23"/>
    </row>
    <row r="24" spans="2:31" ht="15.75">
      <c r="B24" s="16">
        <v>14</v>
      </c>
      <c r="C24" s="84">
        <v>16126.52</v>
      </c>
      <c r="D24" s="84">
        <v>1828.82</v>
      </c>
      <c r="E24" s="84">
        <v>22846.36</v>
      </c>
      <c r="F24" s="84">
        <v>1471.68</v>
      </c>
      <c r="G24" s="84">
        <v>1203.59</v>
      </c>
      <c r="H24" s="84">
        <v>1729.35</v>
      </c>
      <c r="I24" s="84">
        <v>8357.84</v>
      </c>
      <c r="J24" s="84">
        <v>1593.74</v>
      </c>
      <c r="K24" s="84">
        <v>2866.29</v>
      </c>
      <c r="L24" s="84">
        <v>541.56</v>
      </c>
      <c r="M24" s="84">
        <v>509.64</v>
      </c>
      <c r="N24" s="84">
        <v>1023.97</v>
      </c>
      <c r="O24" s="84">
        <v>1979.79</v>
      </c>
      <c r="P24" s="85">
        <v>497</v>
      </c>
      <c r="Q24" s="84">
        <v>1935.79</v>
      </c>
      <c r="R24" s="84">
        <v>6582.23</v>
      </c>
      <c r="S24" s="84">
        <v>1692.24</v>
      </c>
      <c r="T24" s="84">
        <v>49.89</v>
      </c>
      <c r="U24" s="84">
        <v>801.53</v>
      </c>
      <c r="V24" s="84">
        <v>868.24</v>
      </c>
      <c r="W24" s="84">
        <v>11434.25</v>
      </c>
      <c r="X24" s="84">
        <v>6215.52</v>
      </c>
      <c r="Y24" s="84">
        <v>294.34</v>
      </c>
      <c r="Z24" s="84">
        <v>45.47</v>
      </c>
      <c r="AA24" s="62">
        <f t="shared" si="0"/>
        <v>92495.65</v>
      </c>
      <c r="AB24" s="88">
        <v>34.7420664</v>
      </c>
      <c r="AC24" s="86">
        <f t="shared" si="1"/>
        <v>34.7420664</v>
      </c>
      <c r="AD24" s="22"/>
      <c r="AE24"/>
    </row>
    <row r="25" spans="2:31" ht="15.75">
      <c r="B25" s="16">
        <v>15</v>
      </c>
      <c r="C25" s="84">
        <v>14550.81</v>
      </c>
      <c r="D25" s="84">
        <v>1977.42</v>
      </c>
      <c r="E25" s="84">
        <v>6120.39</v>
      </c>
      <c r="F25" s="84">
        <v>1377.42</v>
      </c>
      <c r="G25" s="84">
        <v>1125.67</v>
      </c>
      <c r="H25" s="84">
        <v>1661.95</v>
      </c>
      <c r="I25" s="84">
        <v>8016.96</v>
      </c>
      <c r="J25" s="84">
        <v>1601.42</v>
      </c>
      <c r="K25" s="84">
        <v>2770.15</v>
      </c>
      <c r="L25" s="84">
        <v>481.62</v>
      </c>
      <c r="M25" s="84">
        <v>449.78</v>
      </c>
      <c r="N25" s="84">
        <v>915.62</v>
      </c>
      <c r="O25" s="84">
        <v>1965.71</v>
      </c>
      <c r="P25" s="85">
        <v>497</v>
      </c>
      <c r="Q25" s="84">
        <v>1785.54</v>
      </c>
      <c r="R25" s="84">
        <v>6650.06</v>
      </c>
      <c r="S25" s="84">
        <v>1621.2</v>
      </c>
      <c r="T25" s="84">
        <v>37.84</v>
      </c>
      <c r="U25" s="84">
        <v>729.13</v>
      </c>
      <c r="V25" s="84">
        <v>786.74</v>
      </c>
      <c r="W25" s="84">
        <v>9841.82</v>
      </c>
      <c r="X25" s="84">
        <v>5776.65</v>
      </c>
      <c r="Y25" s="84">
        <v>297.61</v>
      </c>
      <c r="Z25" s="84">
        <v>38.42</v>
      </c>
      <c r="AA25" s="62">
        <f t="shared" si="0"/>
        <v>71076.93</v>
      </c>
      <c r="AB25" s="88">
        <v>34.8258024</v>
      </c>
      <c r="AC25" s="86">
        <f t="shared" si="1"/>
        <v>34.8258024</v>
      </c>
      <c r="AD25" s="22"/>
      <c r="AE25"/>
    </row>
    <row r="26" spans="2:31" ht="15.75">
      <c r="B26" s="18">
        <v>16</v>
      </c>
      <c r="C26" s="84">
        <v>15334.54</v>
      </c>
      <c r="D26" s="84">
        <v>1618.69</v>
      </c>
      <c r="E26" s="84">
        <v>12151.62</v>
      </c>
      <c r="F26" s="84">
        <v>1322.91</v>
      </c>
      <c r="G26" s="84">
        <v>1062.42</v>
      </c>
      <c r="H26" s="84">
        <v>1450.8</v>
      </c>
      <c r="I26" s="84">
        <v>7359.48</v>
      </c>
      <c r="J26" s="84">
        <v>1514.95</v>
      </c>
      <c r="K26" s="84">
        <v>2306.92</v>
      </c>
      <c r="L26" s="84">
        <v>423.85</v>
      </c>
      <c r="M26" s="84">
        <v>426.93</v>
      </c>
      <c r="N26" s="84">
        <v>880.38</v>
      </c>
      <c r="O26" s="84">
        <v>1780.57</v>
      </c>
      <c r="P26" s="85">
        <v>497</v>
      </c>
      <c r="Q26" s="84">
        <v>1627.89</v>
      </c>
      <c r="R26" s="84">
        <v>5331.27</v>
      </c>
      <c r="S26" s="84">
        <v>1414.77</v>
      </c>
      <c r="T26" s="84">
        <v>29.11</v>
      </c>
      <c r="U26" s="84">
        <v>675.42</v>
      </c>
      <c r="V26" s="84">
        <v>725.24</v>
      </c>
      <c r="W26" s="84">
        <v>10988.63</v>
      </c>
      <c r="X26" s="84">
        <v>5696.28</v>
      </c>
      <c r="Y26" s="84">
        <v>214.38</v>
      </c>
      <c r="Z26" s="84">
        <v>24.56</v>
      </c>
      <c r="AA26" s="62">
        <f t="shared" si="0"/>
        <v>74858.61</v>
      </c>
      <c r="AB26" s="88">
        <v>34.771374</v>
      </c>
      <c r="AC26" s="86">
        <f t="shared" si="1"/>
        <v>34.771374</v>
      </c>
      <c r="AD26" s="22"/>
      <c r="AE26"/>
    </row>
    <row r="27" spans="2:31" ht="15.75">
      <c r="B27" s="18">
        <v>17</v>
      </c>
      <c r="C27" s="84">
        <v>17237.37</v>
      </c>
      <c r="D27" s="84">
        <v>1861.33</v>
      </c>
      <c r="E27" s="84">
        <v>11344.38</v>
      </c>
      <c r="F27" s="84">
        <v>1482.2</v>
      </c>
      <c r="G27" s="84">
        <v>1161.05</v>
      </c>
      <c r="H27" s="84">
        <v>1705.07</v>
      </c>
      <c r="I27" s="84">
        <v>9472.18</v>
      </c>
      <c r="J27" s="84">
        <v>1787.32</v>
      </c>
      <c r="K27" s="84">
        <v>3199.92</v>
      </c>
      <c r="L27" s="84">
        <v>534.07</v>
      </c>
      <c r="M27" s="84">
        <v>490.35</v>
      </c>
      <c r="N27" s="84">
        <v>1171.5</v>
      </c>
      <c r="O27" s="84">
        <v>2457.07</v>
      </c>
      <c r="P27" s="85">
        <v>398</v>
      </c>
      <c r="Q27" s="84">
        <v>1727.52</v>
      </c>
      <c r="R27" s="84">
        <v>6480.02</v>
      </c>
      <c r="S27" s="84">
        <v>1599.24</v>
      </c>
      <c r="T27" s="84">
        <v>34.57</v>
      </c>
      <c r="U27" s="84">
        <v>779.85</v>
      </c>
      <c r="V27" s="84">
        <v>789.2</v>
      </c>
      <c r="W27" s="84">
        <v>11493.5</v>
      </c>
      <c r="X27" s="84">
        <v>5849.46</v>
      </c>
      <c r="Y27" s="84">
        <v>263.88</v>
      </c>
      <c r="Z27" s="84">
        <v>35.2</v>
      </c>
      <c r="AA27" s="62">
        <f t="shared" si="0"/>
        <v>83354.25</v>
      </c>
      <c r="AB27" s="88">
        <v>34.6750776</v>
      </c>
      <c r="AC27" s="86">
        <f t="shared" si="1"/>
        <v>34.6750776</v>
      </c>
      <c r="AD27" s="22"/>
      <c r="AE27"/>
    </row>
    <row r="28" spans="2:31" ht="15.75">
      <c r="B28" s="18">
        <v>18</v>
      </c>
      <c r="C28" s="84">
        <v>16470.15</v>
      </c>
      <c r="D28" s="84">
        <v>1773.69</v>
      </c>
      <c r="E28" s="84">
        <v>9202.56</v>
      </c>
      <c r="F28" s="84">
        <v>1506.93</v>
      </c>
      <c r="G28" s="84">
        <v>1185.4</v>
      </c>
      <c r="H28" s="84">
        <v>1596.45</v>
      </c>
      <c r="I28" s="84">
        <v>9471.2</v>
      </c>
      <c r="J28" s="84">
        <v>1841.01</v>
      </c>
      <c r="K28" s="84">
        <v>3164.19</v>
      </c>
      <c r="L28" s="84">
        <v>493.55</v>
      </c>
      <c r="M28" s="84">
        <v>503</v>
      </c>
      <c r="N28" s="84">
        <v>1160.28</v>
      </c>
      <c r="O28" s="84">
        <v>2337.59</v>
      </c>
      <c r="P28" s="85">
        <v>366</v>
      </c>
      <c r="Q28" s="84">
        <v>1837.31</v>
      </c>
      <c r="R28" s="84">
        <v>6046.32</v>
      </c>
      <c r="S28" s="84">
        <v>1643.67</v>
      </c>
      <c r="T28" s="84">
        <v>33.2</v>
      </c>
      <c r="U28" s="84">
        <v>721.07</v>
      </c>
      <c r="V28" s="84">
        <v>872.49</v>
      </c>
      <c r="W28" s="84">
        <v>11798.88</v>
      </c>
      <c r="X28" s="84">
        <v>6277.47</v>
      </c>
      <c r="Y28" s="84">
        <v>309.51</v>
      </c>
      <c r="Z28" s="84">
        <v>45.01</v>
      </c>
      <c r="AA28" s="62">
        <f t="shared" si="0"/>
        <v>80656.93</v>
      </c>
      <c r="AB28" s="88">
        <v>34.658330400000004</v>
      </c>
      <c r="AC28" s="86">
        <f t="shared" si="1"/>
        <v>34.658330400000004</v>
      </c>
      <c r="AD28" s="22"/>
      <c r="AE28"/>
    </row>
    <row r="29" spans="2:31" ht="15.75">
      <c r="B29" s="18">
        <v>19</v>
      </c>
      <c r="C29" s="84">
        <v>16741.39</v>
      </c>
      <c r="D29" s="84">
        <v>1810.37</v>
      </c>
      <c r="E29" s="84">
        <v>8414.07</v>
      </c>
      <c r="F29" s="84">
        <v>1577.08</v>
      </c>
      <c r="G29" s="84">
        <v>1276.53</v>
      </c>
      <c r="H29" s="84">
        <v>1832.29</v>
      </c>
      <c r="I29" s="84">
        <v>6474.26</v>
      </c>
      <c r="J29" s="84">
        <v>1812.29</v>
      </c>
      <c r="K29" s="84">
        <v>2153.24</v>
      </c>
      <c r="L29" s="84">
        <v>272.77</v>
      </c>
      <c r="M29" s="84">
        <v>393.08</v>
      </c>
      <c r="N29" s="84">
        <v>1027.17</v>
      </c>
      <c r="O29" s="84">
        <v>2220.71</v>
      </c>
      <c r="P29" s="85">
        <v>429</v>
      </c>
      <c r="Q29" s="84">
        <v>1221.15</v>
      </c>
      <c r="R29" s="84">
        <v>4855.73</v>
      </c>
      <c r="S29" s="84">
        <v>1591.03</v>
      </c>
      <c r="T29" s="84">
        <v>23.74</v>
      </c>
      <c r="U29" s="84">
        <v>666.79</v>
      </c>
      <c r="V29" s="84">
        <v>576.1</v>
      </c>
      <c r="W29" s="84">
        <v>9233.38</v>
      </c>
      <c r="X29" s="84">
        <v>4287.48</v>
      </c>
      <c r="Y29" s="84">
        <v>122.34</v>
      </c>
      <c r="Z29" s="84">
        <v>47.99</v>
      </c>
      <c r="AA29" s="62">
        <f t="shared" si="0"/>
        <v>69059.97999999998</v>
      </c>
      <c r="AB29" s="88">
        <v>34.7127588</v>
      </c>
      <c r="AC29" s="86">
        <f t="shared" si="1"/>
        <v>34.7127588</v>
      </c>
      <c r="AD29" s="22"/>
      <c r="AE29"/>
    </row>
    <row r="30" spans="2:31" ht="15.75">
      <c r="B30" s="18">
        <v>20</v>
      </c>
      <c r="C30" s="84">
        <v>17231.15</v>
      </c>
      <c r="D30" s="84">
        <v>1710.19</v>
      </c>
      <c r="E30" s="84">
        <v>10288.35</v>
      </c>
      <c r="F30" s="84">
        <v>1628.6</v>
      </c>
      <c r="G30" s="84">
        <v>1221.14</v>
      </c>
      <c r="H30" s="84">
        <v>1760.17</v>
      </c>
      <c r="I30" s="84">
        <v>6251.92</v>
      </c>
      <c r="J30" s="84">
        <v>1899.16</v>
      </c>
      <c r="K30" s="84">
        <v>2838</v>
      </c>
      <c r="L30" s="84">
        <v>522.6</v>
      </c>
      <c r="M30" s="84">
        <v>536.51</v>
      </c>
      <c r="N30" s="84">
        <v>1060.23</v>
      </c>
      <c r="O30" s="84">
        <v>2059.16</v>
      </c>
      <c r="P30" s="85">
        <v>406</v>
      </c>
      <c r="Q30" s="84">
        <v>2509.96</v>
      </c>
      <c r="R30" s="84">
        <v>6173.86</v>
      </c>
      <c r="S30" s="84">
        <v>1625.62</v>
      </c>
      <c r="T30" s="84">
        <v>36.06</v>
      </c>
      <c r="U30" s="84">
        <v>716.68</v>
      </c>
      <c r="V30" s="84">
        <v>814.54</v>
      </c>
      <c r="W30" s="84">
        <v>11685.77</v>
      </c>
      <c r="X30" s="84">
        <v>6099.87</v>
      </c>
      <c r="Y30" s="84">
        <v>285.92</v>
      </c>
      <c r="Z30" s="84">
        <v>31.03</v>
      </c>
      <c r="AA30" s="62">
        <f t="shared" si="0"/>
        <v>79392.49</v>
      </c>
      <c r="AB30" s="88">
        <v>34.7755608</v>
      </c>
      <c r="AC30" s="86">
        <f t="shared" si="1"/>
        <v>34.7755608</v>
      </c>
      <c r="AD30" s="22"/>
      <c r="AE30"/>
    </row>
    <row r="31" spans="2:31" ht="15.75">
      <c r="B31" s="18">
        <v>21</v>
      </c>
      <c r="C31" s="84">
        <v>14872.54</v>
      </c>
      <c r="D31" s="84">
        <v>1832.9</v>
      </c>
      <c r="E31" s="84">
        <v>10446.6</v>
      </c>
      <c r="F31" s="84">
        <v>1501.26</v>
      </c>
      <c r="G31" s="84">
        <v>1152.88</v>
      </c>
      <c r="H31" s="84">
        <v>1681.73</v>
      </c>
      <c r="I31" s="84">
        <v>5391.49</v>
      </c>
      <c r="J31" s="84">
        <v>1397.7</v>
      </c>
      <c r="K31" s="84">
        <v>2719.6</v>
      </c>
      <c r="L31" s="84">
        <v>499.03</v>
      </c>
      <c r="M31" s="84">
        <v>510.82</v>
      </c>
      <c r="N31" s="84">
        <v>977.48</v>
      </c>
      <c r="O31" s="84">
        <v>1941.28</v>
      </c>
      <c r="P31" s="85">
        <v>393</v>
      </c>
      <c r="Q31" s="84">
        <v>1801.95</v>
      </c>
      <c r="R31" s="84">
        <v>6395.73</v>
      </c>
      <c r="S31" s="84">
        <v>1584.86</v>
      </c>
      <c r="T31" s="84">
        <v>28.98</v>
      </c>
      <c r="U31" s="84">
        <v>690.44</v>
      </c>
      <c r="V31" s="84">
        <v>757.69</v>
      </c>
      <c r="W31" s="84">
        <v>10968.46</v>
      </c>
      <c r="X31" s="84">
        <v>5515.89</v>
      </c>
      <c r="Y31" s="84">
        <v>324.21</v>
      </c>
      <c r="Z31" s="84">
        <v>47.85</v>
      </c>
      <c r="AA31" s="62">
        <f t="shared" si="0"/>
        <v>73434.37000000001</v>
      </c>
      <c r="AB31" s="88">
        <v>34.7630004</v>
      </c>
      <c r="AC31" s="86">
        <f t="shared" si="1"/>
        <v>34.7630004</v>
      </c>
      <c r="AD31" s="22"/>
      <c r="AE31"/>
    </row>
    <row r="32" spans="2:31" ht="15.75">
      <c r="B32" s="18">
        <v>22</v>
      </c>
      <c r="C32" s="84">
        <v>14003.46</v>
      </c>
      <c r="D32" s="84">
        <v>1835.06</v>
      </c>
      <c r="E32" s="84">
        <v>5723.22</v>
      </c>
      <c r="F32" s="84">
        <v>1373.77</v>
      </c>
      <c r="G32" s="84">
        <v>1103.2</v>
      </c>
      <c r="H32" s="84">
        <v>1478.7</v>
      </c>
      <c r="I32" s="84">
        <v>4823.9</v>
      </c>
      <c r="J32" s="84">
        <v>1653.48</v>
      </c>
      <c r="K32" s="84">
        <v>2475.51</v>
      </c>
      <c r="L32" s="84">
        <v>408.48</v>
      </c>
      <c r="M32" s="84">
        <v>440.26</v>
      </c>
      <c r="N32" s="84">
        <v>876.34</v>
      </c>
      <c r="O32" s="84">
        <v>1794.37</v>
      </c>
      <c r="P32" s="85">
        <v>352</v>
      </c>
      <c r="Q32" s="84">
        <v>1601.64</v>
      </c>
      <c r="R32" s="84">
        <v>5968.64</v>
      </c>
      <c r="S32" s="84">
        <v>1420.85</v>
      </c>
      <c r="T32" s="84">
        <v>27.02</v>
      </c>
      <c r="U32" s="84">
        <v>607.48</v>
      </c>
      <c r="V32" s="84">
        <v>725.04</v>
      </c>
      <c r="W32" s="84">
        <v>10061.53</v>
      </c>
      <c r="X32" s="84">
        <v>5170.03</v>
      </c>
      <c r="Y32" s="84">
        <v>288.17</v>
      </c>
      <c r="Z32" s="84">
        <v>36.75</v>
      </c>
      <c r="AA32" s="62">
        <f t="shared" si="0"/>
        <v>64248.899999999994</v>
      </c>
      <c r="AB32" s="88">
        <v>34.771374</v>
      </c>
      <c r="AC32" s="86">
        <f t="shared" si="1"/>
        <v>34.771374</v>
      </c>
      <c r="AD32" s="22"/>
      <c r="AE32"/>
    </row>
    <row r="33" spans="2:31" ht="15.75">
      <c r="B33" s="18">
        <v>23</v>
      </c>
      <c r="C33" s="84">
        <v>14132.17</v>
      </c>
      <c r="D33" s="84">
        <v>1541.8</v>
      </c>
      <c r="E33" s="84">
        <v>7956.5</v>
      </c>
      <c r="F33" s="84">
        <v>766.8</v>
      </c>
      <c r="G33" s="84">
        <v>593.01</v>
      </c>
      <c r="H33" s="84">
        <v>1076.27</v>
      </c>
      <c r="I33" s="84">
        <v>5306.75</v>
      </c>
      <c r="J33" s="84">
        <v>708.77</v>
      </c>
      <c r="K33" s="84">
        <v>2214.23</v>
      </c>
      <c r="L33" s="84">
        <v>421.15</v>
      </c>
      <c r="M33" s="84">
        <v>427.6</v>
      </c>
      <c r="N33" s="84">
        <v>836.34</v>
      </c>
      <c r="O33" s="84">
        <v>1662.16</v>
      </c>
      <c r="P33" s="85">
        <v>291</v>
      </c>
      <c r="Q33" s="84">
        <v>1526.3</v>
      </c>
      <c r="R33" s="84">
        <v>5222.47</v>
      </c>
      <c r="S33" s="84">
        <v>1239.23</v>
      </c>
      <c r="T33" s="84">
        <v>23.43</v>
      </c>
      <c r="U33" s="84">
        <v>577.48</v>
      </c>
      <c r="V33" s="84">
        <v>649.21</v>
      </c>
      <c r="W33" s="84">
        <v>9792.41</v>
      </c>
      <c r="X33" s="84">
        <v>5176.06</v>
      </c>
      <c r="Y33" s="84">
        <v>230.35</v>
      </c>
      <c r="Z33" s="84">
        <v>26.75</v>
      </c>
      <c r="AA33" s="62">
        <f t="shared" si="0"/>
        <v>62398.24000000001</v>
      </c>
      <c r="AB33" s="88">
        <v>34.7043852</v>
      </c>
      <c r="AC33" s="86">
        <f t="shared" si="1"/>
        <v>34.7043852</v>
      </c>
      <c r="AD33" s="22"/>
      <c r="AE33"/>
    </row>
    <row r="34" spans="2:31" ht="15.75">
      <c r="B34" s="18">
        <v>24</v>
      </c>
      <c r="C34" s="84">
        <v>14440.64</v>
      </c>
      <c r="D34" s="84">
        <v>1630.72</v>
      </c>
      <c r="E34" s="84">
        <v>7601.4</v>
      </c>
      <c r="F34" s="84">
        <v>413.96</v>
      </c>
      <c r="G34" s="84">
        <v>493.48</v>
      </c>
      <c r="H34" s="84">
        <v>1340.96</v>
      </c>
      <c r="I34" s="84">
        <v>5336.1</v>
      </c>
      <c r="J34" s="84">
        <v>81.53</v>
      </c>
      <c r="K34" s="84">
        <v>2126.85</v>
      </c>
      <c r="L34" s="84">
        <v>380.53</v>
      </c>
      <c r="M34" s="84">
        <v>426</v>
      </c>
      <c r="N34" s="84">
        <v>806.2</v>
      </c>
      <c r="O34" s="84">
        <v>1612.89</v>
      </c>
      <c r="P34" s="85">
        <v>292</v>
      </c>
      <c r="Q34" s="84">
        <v>1545.24</v>
      </c>
      <c r="R34" s="84">
        <v>5204.72</v>
      </c>
      <c r="S34" s="84">
        <v>1217.14</v>
      </c>
      <c r="T34" s="84">
        <v>17.33</v>
      </c>
      <c r="U34" s="84">
        <v>528</v>
      </c>
      <c r="V34" s="84">
        <v>636.62</v>
      </c>
      <c r="W34" s="84">
        <v>10726.7</v>
      </c>
      <c r="X34" s="84">
        <v>4787.86</v>
      </c>
      <c r="Y34" s="84">
        <v>250.84</v>
      </c>
      <c r="Z34" s="84">
        <v>25.79</v>
      </c>
      <c r="AA34" s="62">
        <f t="shared" si="0"/>
        <v>61923.49999999999</v>
      </c>
      <c r="AB34" s="88">
        <v>34.804868400000004</v>
      </c>
      <c r="AC34" s="86">
        <f t="shared" si="1"/>
        <v>34.804868400000004</v>
      </c>
      <c r="AD34" s="22"/>
      <c r="AE34"/>
    </row>
    <row r="35" spans="2:31" ht="15.75">
      <c r="B35" s="18">
        <v>25</v>
      </c>
      <c r="C35" s="84">
        <v>14952.88</v>
      </c>
      <c r="D35" s="84">
        <v>1653</v>
      </c>
      <c r="E35" s="84">
        <v>7090.9</v>
      </c>
      <c r="F35" s="84">
        <v>1494.04</v>
      </c>
      <c r="G35" s="84">
        <v>899.28</v>
      </c>
      <c r="H35" s="84">
        <v>1344.15</v>
      </c>
      <c r="I35" s="84">
        <v>6776.72</v>
      </c>
      <c r="J35" s="84">
        <v>1449.42</v>
      </c>
      <c r="K35" s="84">
        <v>2181.21</v>
      </c>
      <c r="L35" s="84">
        <v>389.88</v>
      </c>
      <c r="M35" s="84">
        <v>427.8</v>
      </c>
      <c r="N35" s="84">
        <v>825.33</v>
      </c>
      <c r="O35" s="84">
        <v>1669.15</v>
      </c>
      <c r="P35" s="85">
        <v>309</v>
      </c>
      <c r="Q35" s="84">
        <v>1448.26</v>
      </c>
      <c r="R35" s="84">
        <v>5279.87</v>
      </c>
      <c r="S35" s="84">
        <v>1248.08</v>
      </c>
      <c r="T35" s="84">
        <v>19.57</v>
      </c>
      <c r="U35" s="84">
        <v>663.93</v>
      </c>
      <c r="V35" s="84">
        <v>632.62</v>
      </c>
      <c r="W35" s="84">
        <v>10083.9</v>
      </c>
      <c r="X35" s="84">
        <v>4671.27</v>
      </c>
      <c r="Y35" s="84">
        <v>239.84</v>
      </c>
      <c r="Z35" s="84">
        <v>24.49</v>
      </c>
      <c r="AA35" s="62">
        <f t="shared" si="0"/>
        <v>65774.59000000001</v>
      </c>
      <c r="AB35" s="88">
        <v>34.901164800000004</v>
      </c>
      <c r="AC35" s="86">
        <f t="shared" si="1"/>
        <v>34.901164800000004</v>
      </c>
      <c r="AD35" s="22"/>
      <c r="AE35"/>
    </row>
    <row r="36" spans="2:31" ht="15.75">
      <c r="B36" s="18">
        <v>26</v>
      </c>
      <c r="C36" s="84">
        <v>16702.59</v>
      </c>
      <c r="D36" s="84">
        <v>1696.61</v>
      </c>
      <c r="E36" s="84">
        <v>7140.1</v>
      </c>
      <c r="F36" s="84">
        <v>1443.36</v>
      </c>
      <c r="G36" s="84">
        <v>1122.4</v>
      </c>
      <c r="H36" s="84">
        <v>1510.2</v>
      </c>
      <c r="I36" s="84">
        <v>8497.15</v>
      </c>
      <c r="J36" s="84">
        <v>1693.34</v>
      </c>
      <c r="K36" s="84">
        <v>2582.98</v>
      </c>
      <c r="L36" s="84">
        <v>473.91</v>
      </c>
      <c r="M36" s="84">
        <v>461.67</v>
      </c>
      <c r="N36" s="84">
        <v>1072.33</v>
      </c>
      <c r="O36" s="84">
        <v>2025.54</v>
      </c>
      <c r="P36" s="85">
        <v>348</v>
      </c>
      <c r="Q36" s="84">
        <v>1963.74</v>
      </c>
      <c r="R36" s="84">
        <v>5936</v>
      </c>
      <c r="S36" s="84">
        <v>1521.98</v>
      </c>
      <c r="T36" s="84">
        <v>22.41</v>
      </c>
      <c r="U36" s="84">
        <v>605.2</v>
      </c>
      <c r="V36" s="84">
        <v>765.42</v>
      </c>
      <c r="W36" s="84">
        <v>11210.23</v>
      </c>
      <c r="X36" s="84">
        <v>5171.33</v>
      </c>
      <c r="Y36" s="84">
        <v>301.02</v>
      </c>
      <c r="Z36" s="84">
        <v>23.47</v>
      </c>
      <c r="AA36" s="62">
        <f t="shared" si="0"/>
        <v>74290.98000000001</v>
      </c>
      <c r="AB36" s="88">
        <v>34.9304724</v>
      </c>
      <c r="AC36" s="86">
        <f t="shared" si="1"/>
        <v>34.9304724</v>
      </c>
      <c r="AD36" s="22"/>
      <c r="AE36"/>
    </row>
    <row r="37" spans="2:31" ht="15.75">
      <c r="B37" s="18">
        <v>27</v>
      </c>
      <c r="C37" s="84">
        <v>14212.85</v>
      </c>
      <c r="D37" s="84">
        <v>1554.9</v>
      </c>
      <c r="E37" s="84">
        <v>6797.19</v>
      </c>
      <c r="F37" s="84">
        <v>1210.81</v>
      </c>
      <c r="G37" s="84">
        <v>945.73</v>
      </c>
      <c r="H37" s="84">
        <v>1310.54</v>
      </c>
      <c r="I37" s="84">
        <v>6972.42</v>
      </c>
      <c r="J37" s="84">
        <v>1421.34</v>
      </c>
      <c r="K37" s="84">
        <v>2027.92</v>
      </c>
      <c r="L37" s="84">
        <v>409.66</v>
      </c>
      <c r="M37" s="84">
        <v>438.05</v>
      </c>
      <c r="N37" s="84">
        <v>856.5</v>
      </c>
      <c r="O37" s="84">
        <v>1637.82</v>
      </c>
      <c r="P37" s="85">
        <v>319</v>
      </c>
      <c r="Q37" s="84">
        <v>1514.19</v>
      </c>
      <c r="R37" s="84">
        <v>5236.1</v>
      </c>
      <c r="S37" s="84">
        <v>1233.56</v>
      </c>
      <c r="T37" s="84">
        <v>15.63</v>
      </c>
      <c r="U37" s="84">
        <v>585.53</v>
      </c>
      <c r="V37" s="84">
        <v>665.94</v>
      </c>
      <c r="W37" s="84">
        <v>10312.47</v>
      </c>
      <c r="X37" s="84">
        <v>4823.13</v>
      </c>
      <c r="Y37" s="84">
        <v>230.91</v>
      </c>
      <c r="Z37" s="84">
        <v>29.85</v>
      </c>
      <c r="AA37" s="62">
        <f t="shared" si="0"/>
        <v>64762.04</v>
      </c>
      <c r="AB37" s="86">
        <v>34.8802308</v>
      </c>
      <c r="AC37" s="86">
        <f t="shared" si="1"/>
        <v>34.8802308</v>
      </c>
      <c r="AD37" s="22"/>
      <c r="AE37"/>
    </row>
    <row r="38" spans="2:31" ht="15.75">
      <c r="B38" s="18">
        <v>28</v>
      </c>
      <c r="C38" s="84">
        <v>14600</v>
      </c>
      <c r="D38" s="84">
        <v>1793.77</v>
      </c>
      <c r="E38" s="84">
        <v>7705.34</v>
      </c>
      <c r="F38" s="84">
        <v>1328.4</v>
      </c>
      <c r="G38" s="84">
        <v>1059.6</v>
      </c>
      <c r="H38" s="84">
        <v>1590.62</v>
      </c>
      <c r="I38" s="84">
        <v>8709.91</v>
      </c>
      <c r="J38" s="84">
        <v>1701.12</v>
      </c>
      <c r="K38" s="84">
        <v>2462.23</v>
      </c>
      <c r="L38" s="84">
        <v>491.54</v>
      </c>
      <c r="M38" s="84">
        <v>504.14</v>
      </c>
      <c r="N38" s="84">
        <v>1020.02</v>
      </c>
      <c r="O38" s="84">
        <v>1950.58</v>
      </c>
      <c r="P38" s="85">
        <v>353</v>
      </c>
      <c r="Q38" s="84">
        <v>1638.05</v>
      </c>
      <c r="R38" s="84">
        <v>6076.23</v>
      </c>
      <c r="S38" s="84">
        <v>1473.32</v>
      </c>
      <c r="T38" s="84">
        <v>33.45</v>
      </c>
      <c r="U38" s="84">
        <v>692.63</v>
      </c>
      <c r="V38" s="84">
        <v>791.64</v>
      </c>
      <c r="W38" s="84">
        <v>12242.52</v>
      </c>
      <c r="X38" s="84">
        <v>5440.18</v>
      </c>
      <c r="Y38" s="84">
        <v>289.05</v>
      </c>
      <c r="Z38" s="84">
        <v>36.51</v>
      </c>
      <c r="AA38" s="62">
        <f t="shared" si="0"/>
        <v>73983.85</v>
      </c>
      <c r="AB38" s="86">
        <v>34.901164800000004</v>
      </c>
      <c r="AC38" s="86">
        <f t="shared" si="1"/>
        <v>34.901164800000004</v>
      </c>
      <c r="AD38" s="22"/>
      <c r="AE38"/>
    </row>
    <row r="39" spans="2:31" ht="16.5" customHeight="1">
      <c r="B39" s="18">
        <v>29</v>
      </c>
      <c r="C39" s="84">
        <v>13801.67</v>
      </c>
      <c r="D39" s="84">
        <v>1831.26</v>
      </c>
      <c r="E39" s="84">
        <v>10371.93</v>
      </c>
      <c r="F39" s="84">
        <v>1258.01</v>
      </c>
      <c r="G39" s="84">
        <v>938.6</v>
      </c>
      <c r="H39" s="84">
        <v>1436.72</v>
      </c>
      <c r="I39" s="84">
        <v>7072</v>
      </c>
      <c r="J39" s="84">
        <v>1416.41</v>
      </c>
      <c r="K39" s="84">
        <v>2151.4</v>
      </c>
      <c r="L39" s="84">
        <v>446.3</v>
      </c>
      <c r="M39" s="84">
        <v>407.32</v>
      </c>
      <c r="N39" s="84">
        <v>864.24</v>
      </c>
      <c r="O39" s="84">
        <v>1636.51</v>
      </c>
      <c r="P39" s="85">
        <v>343</v>
      </c>
      <c r="Q39" s="84">
        <v>1668.24</v>
      </c>
      <c r="R39" s="84">
        <v>5703.03</v>
      </c>
      <c r="S39" s="84">
        <v>1319.97</v>
      </c>
      <c r="T39" s="84">
        <v>25.65</v>
      </c>
      <c r="U39" s="84">
        <v>530.47</v>
      </c>
      <c r="V39" s="84">
        <v>679.86</v>
      </c>
      <c r="W39" s="84">
        <v>9665.58</v>
      </c>
      <c r="X39" s="84">
        <v>4920.67</v>
      </c>
      <c r="Y39" s="84">
        <v>288.22</v>
      </c>
      <c r="Z39" s="84">
        <v>42.19</v>
      </c>
      <c r="AA39" s="62">
        <f t="shared" si="0"/>
        <v>68819.25000000001</v>
      </c>
      <c r="AB39" s="86">
        <v>34.9514064</v>
      </c>
      <c r="AC39" s="86">
        <f t="shared" si="1"/>
        <v>34.9514064</v>
      </c>
      <c r="AD39" s="22"/>
      <c r="AE39"/>
    </row>
    <row r="40" spans="2:31" ht="15" customHeight="1">
      <c r="B40" s="18">
        <v>30</v>
      </c>
      <c r="C40" s="84">
        <v>14289.19</v>
      </c>
      <c r="D40" s="84">
        <v>1567.84</v>
      </c>
      <c r="E40" s="84">
        <v>9502.29</v>
      </c>
      <c r="F40" s="84">
        <v>1172.69</v>
      </c>
      <c r="G40" s="84">
        <v>883.89</v>
      </c>
      <c r="H40" s="84">
        <v>1306.77</v>
      </c>
      <c r="I40" s="84">
        <v>6642.24</v>
      </c>
      <c r="J40" s="84">
        <v>1389.92</v>
      </c>
      <c r="K40" s="84">
        <v>1885</v>
      </c>
      <c r="L40" s="84">
        <v>379.7</v>
      </c>
      <c r="M40" s="84">
        <v>387.01</v>
      </c>
      <c r="N40" s="84">
        <v>839.01</v>
      </c>
      <c r="O40" s="84">
        <v>1512.02</v>
      </c>
      <c r="P40" s="85">
        <v>287</v>
      </c>
      <c r="Q40" s="84">
        <v>1781.72</v>
      </c>
      <c r="R40" s="84">
        <v>5078.23</v>
      </c>
      <c r="S40" s="84">
        <v>1196.79</v>
      </c>
      <c r="T40" s="84">
        <v>19.2</v>
      </c>
      <c r="U40" s="84">
        <v>533.61</v>
      </c>
      <c r="V40" s="84">
        <v>610.74</v>
      </c>
      <c r="W40" s="84">
        <v>10521.69</v>
      </c>
      <c r="X40" s="84">
        <v>4438.74</v>
      </c>
      <c r="Y40" s="84">
        <v>268.1</v>
      </c>
      <c r="Z40" s="84">
        <v>22.72</v>
      </c>
      <c r="AA40" s="62">
        <f t="shared" si="0"/>
        <v>66516.11</v>
      </c>
      <c r="AB40" s="86">
        <v>34.9304724</v>
      </c>
      <c r="AC40" s="86">
        <f t="shared" si="1"/>
        <v>34.9304724</v>
      </c>
      <c r="AD40" s="22"/>
      <c r="AE40"/>
    </row>
    <row r="41" spans="2:31" ht="15.75" customHeight="1">
      <c r="B41" s="18">
        <v>31</v>
      </c>
      <c r="C41" s="84">
        <v>14904.95</v>
      </c>
      <c r="D41" s="84">
        <v>1545</v>
      </c>
      <c r="E41" s="84">
        <v>6441.04</v>
      </c>
      <c r="F41" s="84">
        <v>1121.3</v>
      </c>
      <c r="G41" s="84">
        <v>815</v>
      </c>
      <c r="H41" s="84">
        <v>1320.94</v>
      </c>
      <c r="I41" s="84">
        <v>5663.43</v>
      </c>
      <c r="J41" s="84">
        <v>1195.9</v>
      </c>
      <c r="K41" s="84">
        <v>1981.4</v>
      </c>
      <c r="L41" s="84">
        <v>363.4</v>
      </c>
      <c r="M41" s="84">
        <v>412.49</v>
      </c>
      <c r="N41" s="84">
        <v>732.43</v>
      </c>
      <c r="O41" s="84">
        <v>1451.45</v>
      </c>
      <c r="P41" s="84">
        <v>297.4</v>
      </c>
      <c r="Q41" s="84">
        <v>1568.43</v>
      </c>
      <c r="R41" s="84">
        <v>5055.52</v>
      </c>
      <c r="S41" s="84">
        <v>1203.63</v>
      </c>
      <c r="T41" s="84">
        <v>22.41</v>
      </c>
      <c r="U41" s="84">
        <v>455.59</v>
      </c>
      <c r="V41" s="84">
        <v>608.76</v>
      </c>
      <c r="W41" s="84">
        <v>10134.28</v>
      </c>
      <c r="X41" s="84">
        <v>4498.62</v>
      </c>
      <c r="Y41" s="84">
        <v>216.42</v>
      </c>
      <c r="Z41" s="84">
        <v>17.73</v>
      </c>
      <c r="AA41" s="62">
        <f t="shared" si="0"/>
        <v>62027.520000000004</v>
      </c>
      <c r="AB41" s="86">
        <v>34.896978</v>
      </c>
      <c r="AC41" s="86">
        <f t="shared" si="1"/>
        <v>34.896978</v>
      </c>
      <c r="AD41" s="28"/>
      <c r="AE41"/>
    </row>
    <row r="42" spans="2:31" ht="66" customHeight="1">
      <c r="B42" s="18" t="s">
        <v>101</v>
      </c>
      <c r="C42" s="63">
        <f aca="true" t="shared" si="2" ref="C42:Z42">SUM(C11:C41)</f>
        <v>502331.63000000006</v>
      </c>
      <c r="D42" s="63">
        <f t="shared" si="2"/>
        <v>56512.79000000001</v>
      </c>
      <c r="E42" s="63">
        <f t="shared" si="2"/>
        <v>282237.82999999996</v>
      </c>
      <c r="F42" s="63">
        <f t="shared" si="2"/>
        <v>44578.78000000001</v>
      </c>
      <c r="G42" s="63">
        <f t="shared" si="2"/>
        <v>36212.189999999995</v>
      </c>
      <c r="H42" s="63">
        <f t="shared" si="2"/>
        <v>52220.579999999994</v>
      </c>
      <c r="I42" s="63">
        <f t="shared" si="2"/>
        <v>259673.34000000003</v>
      </c>
      <c r="J42" s="63">
        <f t="shared" si="2"/>
        <v>51861.350000000006</v>
      </c>
      <c r="K42" s="63">
        <f t="shared" si="2"/>
        <v>88752.05999999998</v>
      </c>
      <c r="L42" s="63">
        <f t="shared" si="2"/>
        <v>16425.13</v>
      </c>
      <c r="M42" s="63">
        <f t="shared" si="2"/>
        <v>15197.319999999998</v>
      </c>
      <c r="N42" s="63">
        <f t="shared" si="2"/>
        <v>32755.999999999996</v>
      </c>
      <c r="O42" s="63">
        <f t="shared" si="2"/>
        <v>63235.759999999995</v>
      </c>
      <c r="P42" s="63">
        <f t="shared" si="2"/>
        <v>13978.949999999999</v>
      </c>
      <c r="Q42" s="63">
        <f t="shared" si="2"/>
        <v>60001.28</v>
      </c>
      <c r="R42" s="63">
        <f t="shared" si="2"/>
        <v>207492.97000000003</v>
      </c>
      <c r="S42" s="63">
        <f t="shared" si="2"/>
        <v>50186.030000000006</v>
      </c>
      <c r="T42" s="63">
        <f t="shared" si="2"/>
        <v>964.9500000000002</v>
      </c>
      <c r="U42" s="63">
        <f t="shared" si="2"/>
        <v>23486.97</v>
      </c>
      <c r="V42" s="63">
        <f t="shared" si="2"/>
        <v>24707.469999999994</v>
      </c>
      <c r="W42" s="63">
        <f t="shared" si="2"/>
        <v>338979.35000000003</v>
      </c>
      <c r="X42" s="63">
        <f t="shared" si="2"/>
        <v>191987.74999999997</v>
      </c>
      <c r="Y42" s="63">
        <f t="shared" si="2"/>
        <v>9768.17</v>
      </c>
      <c r="Z42" s="63">
        <f t="shared" si="2"/>
        <v>1297.27</v>
      </c>
      <c r="AA42" s="66">
        <f>SUM(AA11:AA41)</f>
        <v>2424845.92</v>
      </c>
      <c r="AB42" s="67">
        <f>SUMPRODUCT(AB11:AB41,AA11:AA41)/SUM(AA11:AA41)</f>
        <v>34.706629900106115</v>
      </c>
      <c r="AC42" s="67">
        <f>AVERAGE(AC11:AC41)</f>
        <v>34.72059216774194</v>
      </c>
      <c r="AD42" s="27"/>
      <c r="AE42"/>
    </row>
    <row r="43" spans="2:31" ht="14.25" customHeight="1" hidden="1">
      <c r="B43" s="7">
        <v>31</v>
      </c>
      <c r="C43" s="10"/>
      <c r="D43" s="8"/>
      <c r="E43" s="8"/>
      <c r="F43" s="8"/>
      <c r="G43" s="8"/>
      <c r="H43" s="8"/>
      <c r="I43" s="8"/>
      <c r="J43" s="8"/>
      <c r="K43" s="8"/>
      <c r="L43" s="8"/>
      <c r="M43" s="8"/>
      <c r="N43" s="8"/>
      <c r="O43" s="8"/>
      <c r="P43" s="8"/>
      <c r="Q43" s="8"/>
      <c r="R43" s="8"/>
      <c r="S43" s="8"/>
      <c r="T43" s="8"/>
      <c r="U43" s="8"/>
      <c r="V43" s="8"/>
      <c r="W43" s="8"/>
      <c r="X43" s="8"/>
      <c r="Y43" s="8"/>
      <c r="Z43" s="8"/>
      <c r="AA43" s="8"/>
      <c r="AB43" s="8"/>
      <c r="AC43" s="9"/>
      <c r="AD43" s="23"/>
      <c r="AE43"/>
    </row>
    <row r="44" spans="3:31" ht="12.7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24"/>
      <c r="AE44"/>
    </row>
    <row r="45" spans="2:32" s="6" customFormat="1" ht="12.75">
      <c r="B45"/>
      <c r="C45" s="1"/>
      <c r="D45" s="1"/>
      <c r="E45"/>
      <c r="F45"/>
      <c r="G45"/>
      <c r="H45"/>
      <c r="I45"/>
      <c r="J45"/>
      <c r="K45"/>
      <c r="L45"/>
      <c r="M45"/>
      <c r="N45"/>
      <c r="O45"/>
      <c r="P45"/>
      <c r="Q45"/>
      <c r="R45"/>
      <c r="S45"/>
      <c r="T45"/>
      <c r="U45"/>
      <c r="V45"/>
      <c r="W45"/>
      <c r="X45"/>
      <c r="Y45"/>
      <c r="Z45"/>
      <c r="AA45"/>
      <c r="AB45"/>
      <c r="AC45"/>
      <c r="AD45"/>
      <c r="AF45"/>
    </row>
    <row r="46" spans="2:32" s="6" customFormat="1" ht="15">
      <c r="B46"/>
      <c r="C46" s="11" t="s">
        <v>39</v>
      </c>
      <c r="D46" s="11"/>
      <c r="E46" s="12"/>
      <c r="F46" s="12"/>
      <c r="G46" s="12"/>
      <c r="H46" s="12"/>
      <c r="I46" s="12"/>
      <c r="J46" s="12"/>
      <c r="K46" s="12"/>
      <c r="L46" s="12"/>
      <c r="M46" s="12"/>
      <c r="N46" s="12"/>
      <c r="O46" s="12"/>
      <c r="P46" s="12" t="s">
        <v>40</v>
      </c>
      <c r="Q46" s="12"/>
      <c r="R46" s="12"/>
      <c r="S46" s="12"/>
      <c r="T46" s="47"/>
      <c r="U46" s="47"/>
      <c r="V46" s="48"/>
      <c r="W46" s="48"/>
      <c r="X46" s="89">
        <v>42522</v>
      </c>
      <c r="Y46" s="90"/>
      <c r="Z46" s="12"/>
      <c r="AA46" s="12"/>
      <c r="AB46" s="12"/>
      <c r="AC46" s="47"/>
      <c r="AD46" s="25"/>
      <c r="AF46"/>
    </row>
    <row r="47" spans="2:32" s="6" customFormat="1" ht="12.75">
      <c r="B47"/>
      <c r="C47" s="1"/>
      <c r="D47" s="1" t="s">
        <v>27</v>
      </c>
      <c r="E47"/>
      <c r="F47"/>
      <c r="G47"/>
      <c r="H47"/>
      <c r="I47"/>
      <c r="J47"/>
      <c r="K47"/>
      <c r="L47"/>
      <c r="M47"/>
      <c r="N47"/>
      <c r="O47" s="2"/>
      <c r="P47" s="15" t="s">
        <v>29</v>
      </c>
      <c r="Q47" s="15"/>
      <c r="R47"/>
      <c r="S47"/>
      <c r="T47" s="2"/>
      <c r="U47" s="14" t="s">
        <v>0</v>
      </c>
      <c r="W47"/>
      <c r="X47" s="2"/>
      <c r="Y47" s="14" t="s">
        <v>16</v>
      </c>
      <c r="Z47"/>
      <c r="AA47"/>
      <c r="AB47"/>
      <c r="AC47" s="2"/>
      <c r="AD47" s="2"/>
      <c r="AF47"/>
    </row>
    <row r="48" spans="2:32" s="6" customFormat="1" ht="18" customHeight="1">
      <c r="B48"/>
      <c r="C48" s="11" t="s">
        <v>37</v>
      </c>
      <c r="D48" s="11"/>
      <c r="E48" s="12"/>
      <c r="F48" s="12"/>
      <c r="G48" s="12"/>
      <c r="H48" s="68"/>
      <c r="I48" s="12"/>
      <c r="J48" s="12"/>
      <c r="K48" s="68"/>
      <c r="L48" s="12"/>
      <c r="M48" s="73"/>
      <c r="N48" s="74"/>
      <c r="O48" s="74"/>
      <c r="P48" s="12" t="s">
        <v>132</v>
      </c>
      <c r="Q48" s="12"/>
      <c r="R48" s="12"/>
      <c r="S48" s="12"/>
      <c r="T48" s="12"/>
      <c r="U48" s="68"/>
      <c r="V48" s="12"/>
      <c r="W48" s="68"/>
      <c r="X48" s="89">
        <v>42522</v>
      </c>
      <c r="Y48" s="90"/>
      <c r="Z48" s="12"/>
      <c r="AA48" s="12"/>
      <c r="AB48" s="12"/>
      <c r="AC48" s="12"/>
      <c r="AD48" s="26"/>
      <c r="AF48"/>
    </row>
    <row r="49" spans="2:32" s="6" customFormat="1" ht="12.75">
      <c r="B49"/>
      <c r="C49" s="1"/>
      <c r="D49" s="1" t="s">
        <v>38</v>
      </c>
      <c r="E49"/>
      <c r="F49"/>
      <c r="G49"/>
      <c r="H49" s="57"/>
      <c r="I49"/>
      <c r="J49" s="14"/>
      <c r="K49" s="57"/>
      <c r="L49"/>
      <c r="M49" s="2"/>
      <c r="O49" s="14"/>
      <c r="P49" s="14" t="s">
        <v>29</v>
      </c>
      <c r="Q49"/>
      <c r="R49"/>
      <c r="S49"/>
      <c r="T49"/>
      <c r="U49" s="14" t="s">
        <v>0</v>
      </c>
      <c r="W49" s="57"/>
      <c r="X49"/>
      <c r="Y49" s="14" t="s">
        <v>16</v>
      </c>
      <c r="Z49"/>
      <c r="AA49"/>
      <c r="AB49"/>
      <c r="AC49" s="2"/>
      <c r="AD49" s="2"/>
      <c r="AF49"/>
    </row>
  </sheetData>
  <sheetProtection/>
  <mergeCells count="34">
    <mergeCell ref="X46:Y46"/>
    <mergeCell ref="X48:Y48"/>
    <mergeCell ref="B6:AA6"/>
    <mergeCell ref="C5:AC5"/>
    <mergeCell ref="B7:B10"/>
    <mergeCell ref="C7:Z7"/>
    <mergeCell ref="AA7:AA10"/>
    <mergeCell ref="AB7:AB10"/>
    <mergeCell ref="AC7:AC10"/>
    <mergeCell ref="C8:C10"/>
    <mergeCell ref="D8:D10"/>
    <mergeCell ref="E8:E10"/>
    <mergeCell ref="F8:F10"/>
    <mergeCell ref="G8:G10"/>
    <mergeCell ref="H8:H10"/>
    <mergeCell ref="I8:I10"/>
    <mergeCell ref="K8:K10"/>
    <mergeCell ref="W8:W10"/>
    <mergeCell ref="L8:L10"/>
    <mergeCell ref="M8:M10"/>
    <mergeCell ref="N8:N10"/>
    <mergeCell ref="O8:O10"/>
    <mergeCell ref="P8:P10"/>
    <mergeCell ref="Q8:Q10"/>
    <mergeCell ref="X8:X10"/>
    <mergeCell ref="Y8:Y10"/>
    <mergeCell ref="Z8:Z10"/>
    <mergeCell ref="C44:AC44"/>
    <mergeCell ref="R8:R10"/>
    <mergeCell ref="S8:S10"/>
    <mergeCell ref="T8:T10"/>
    <mergeCell ref="U8:U10"/>
    <mergeCell ref="V8:V10"/>
    <mergeCell ref="J8:J10"/>
  </mergeCells>
  <printOptions/>
  <pageMargins left="0" right="0" top="0" bottom="0" header="0" footer="0"/>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Бакуменко Александр Иванович</cp:lastModifiedBy>
  <cp:lastPrinted>2016-06-01T08:20:26Z</cp:lastPrinted>
  <dcterms:created xsi:type="dcterms:W3CDTF">2010-01-29T08:37:16Z</dcterms:created>
  <dcterms:modified xsi:type="dcterms:W3CDTF">2016-06-07T08:52:19Z</dcterms:modified>
  <cp:category/>
  <cp:version/>
  <cp:contentType/>
  <cp:contentStatus/>
</cp:coreProperties>
</file>