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<sst xmlns="http://schemas.openxmlformats.org/spreadsheetml/2006/main" count="97" uniqueCount="67">
  <si>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</si>
  <si>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</si>
  <si>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</si>
  <si>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</si>
  <si>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</si>
  <si>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</si>
  <si>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</si>
  <si>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</si>
  <si>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</si>
  <si>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</si>
  <si>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</si>
  <si>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</si>
  <si>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</si>
  <si>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</si>
  <si>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</si>
  <si>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</si>
  <si>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</si>
  <si>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</si>
  <si>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</si>
  <si>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</si>
  <si>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</si>
  <si>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</si>
  <si>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</si>
  <si>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</si>
  <si>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</si>
  <si>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</si>
  <si>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>Головко Ю.О.</t>
  </si>
  <si>
    <t xml:space="preserve">Інженер ВХАЛ </t>
  </si>
  <si>
    <t>Єрьоменко М.О.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</si>
  <si>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</si>
  <si>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</si>
  <si>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</si>
  <si>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</si>
  <si>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</si>
  <si>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</si>
  <si>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</si>
  <si>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</si>
  <si>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</si>
  <si>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</si>
  <si>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</si>
  <si>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</si>
  <si>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</si>
  <si>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</si>
  <si>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</si>
  <si>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</si>
  <si>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</si>
  <si>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</si>
  <si>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</si>
  <si>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</si>
  <si>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</si>
  <si>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</si>
  <si>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Краматорське ЛВУМГ </t>
  </si>
  <si>
    <t>А.М. Левкович</t>
  </si>
  <si>
    <t>ГРС Бердянськ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</si>
  <si>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</si>
  <si>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</si>
  <si>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</si>
  <si>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</si>
  <si>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</si>
  <si>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</si>
  <si>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</si>
  <si>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УГГ "Бердянськ"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Бердянськ. 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</si>
  <si>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01.05.2016р.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31.05.2016р.</t>
    </r>
  </si>
  <si>
    <t>Данные по объекту Бердянск (осн.) за 5/16.</t>
  </si>
  <si>
    <t xml:space="preserve"> B</t>
  </si>
  <si>
    <t xml:space="preserve">В.о. начальника  Краматорського    ЛВУМГ  </t>
  </si>
  <si>
    <t>В.В. Пархоменко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</si>
</sst>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10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  <font>
      <sz val="10"/>
      <color theme="4" tint="-0.24997000396251678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2" fontId="86" fillId="0" borderId="12" xfId="0" applyNumberFormat="1" applyFont="1" applyBorder="1" applyAlignment="1">
      <alignment horizontal="center" vertical="center" wrapText="1"/>
    </xf>
    <xf numFmtId="1" fontId="87" fillId="0" borderId="13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33" borderId="0" xfId="0" applyFill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5" xfId="0" applyNumberFormat="1" applyFont="1" applyBorder="1" applyAlignment="1">
      <alignment horizontal="center" vertical="center" wrapText="1"/>
    </xf>
    <xf numFmtId="178" fontId="22" fillId="0" borderId="15" xfId="0" applyNumberFormat="1" applyFont="1" applyBorder="1" applyAlignment="1">
      <alignment horizontal="center" vertical="center" wrapText="1"/>
    </xf>
    <xf numFmtId="177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177" fontId="0" fillId="0" borderId="10" xfId="0" applyNumberFormat="1" applyBorder="1" applyAlignment="1">
      <alignment/>
    </xf>
    <xf numFmtId="177" fontId="4" fillId="0" borderId="10" xfId="0" applyNumberFormat="1" applyFont="1" applyBorder="1" applyAlignment="1">
      <alignment horizontal="center"/>
    </xf>
    <xf numFmtId="0" fontId="95" fillId="0" borderId="10" xfId="0" applyFont="1" applyFill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22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7" fillId="0" borderId="29" xfId="0" applyFont="1" applyBorder="1" applyAlignment="1">
      <alignment horizontal="center" vertical="center" textRotation="90" wrapText="1"/>
    </xf>
    <xf numFmtId="0" fontId="97" fillId="0" borderId="30" xfId="0" applyFont="1" applyBorder="1" applyAlignment="1">
      <alignment horizontal="center" vertical="center" textRotation="90" wrapText="1"/>
    </xf>
    <xf numFmtId="0" fontId="97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8" fillId="0" borderId="0" xfId="0" applyFont="1" applyAlignment="1">
      <alignment/>
    </xf>
    <xf numFmtId="0" fontId="99" fillId="0" borderId="11" xfId="0" applyFont="1" applyBorder="1" applyAlignment="1">
      <alignment/>
    </xf>
    <xf numFmtId="0" fontId="100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20">
      <selection activeCell="R14" sqref="R1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34" t="s">
        <v>9</v>
      </c>
      <c r="C1" s="34"/>
      <c r="D1" s="34"/>
      <c r="E1" s="34"/>
      <c r="F1" s="34"/>
      <c r="G1" s="34"/>
      <c r="H1" s="34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2:23" ht="12.75">
      <c r="B2" s="34" t="s">
        <v>10</v>
      </c>
      <c r="C2" s="34"/>
      <c r="D2" s="34"/>
      <c r="E2" s="34"/>
      <c r="F2" s="34"/>
      <c r="G2" s="34"/>
      <c r="H2" s="3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2:23" ht="15">
      <c r="B3" s="40" t="s">
        <v>23</v>
      </c>
      <c r="C3" s="41"/>
      <c r="D3" s="41"/>
      <c r="E3" s="41"/>
      <c r="F3" s="41"/>
      <c r="G3" s="41"/>
      <c r="H3" s="41"/>
      <c r="I3" s="2"/>
      <c r="J3" s="35"/>
      <c r="K3" s="35"/>
      <c r="L3" s="35"/>
      <c r="M3" s="35"/>
      <c r="N3" s="35"/>
      <c r="O3" s="36"/>
      <c r="P3" s="36"/>
      <c r="Q3" s="36"/>
      <c r="R3" s="36"/>
      <c r="S3" s="36"/>
      <c r="T3" s="36"/>
      <c r="U3" s="36"/>
      <c r="V3" s="36"/>
      <c r="W3" s="36"/>
    </row>
    <row r="4" spans="2:23" ht="15">
      <c r="B4" s="41" t="s">
        <v>11</v>
      </c>
      <c r="C4" s="41"/>
      <c r="D4" s="41"/>
      <c r="E4" s="41"/>
      <c r="F4" s="41"/>
      <c r="G4" s="41"/>
      <c r="H4" s="41"/>
      <c r="I4" s="2"/>
      <c r="J4" s="35"/>
      <c r="K4" s="35"/>
      <c r="L4" s="35"/>
      <c r="M4" s="35"/>
      <c r="N4" s="35"/>
      <c r="O4" s="36"/>
      <c r="P4" s="36"/>
      <c r="Q4" s="36"/>
      <c r="R4" s="36"/>
      <c r="S4" s="36"/>
      <c r="T4" s="36"/>
      <c r="U4" s="36"/>
      <c r="V4" s="36"/>
      <c r="W4" s="36"/>
    </row>
    <row r="5" spans="2:23" ht="15">
      <c r="B5" s="41" t="s">
        <v>24</v>
      </c>
      <c r="C5" s="41"/>
      <c r="D5" s="41"/>
      <c r="E5" s="41"/>
      <c r="F5" s="41"/>
      <c r="G5" s="41"/>
      <c r="H5" s="41"/>
      <c r="I5" s="2"/>
      <c r="J5" s="35"/>
      <c r="K5" s="35"/>
      <c r="L5" s="35"/>
      <c r="M5" s="35"/>
      <c r="N5" s="35"/>
      <c r="O5" s="36"/>
      <c r="P5" s="36"/>
      <c r="Q5" s="36"/>
      <c r="R5" s="36"/>
      <c r="S5" s="36"/>
      <c r="T5" s="36"/>
      <c r="U5" s="36"/>
      <c r="V5" s="36"/>
      <c r="W5" s="36"/>
    </row>
    <row r="6" spans="2:23" ht="15">
      <c r="B6" s="41"/>
      <c r="C6" s="41"/>
      <c r="D6" s="41"/>
      <c r="E6" s="41"/>
      <c r="F6" s="41"/>
      <c r="G6" s="41"/>
      <c r="H6" s="41"/>
      <c r="I6" s="2"/>
      <c r="J6" s="35"/>
      <c r="K6" s="35"/>
      <c r="L6" s="35"/>
      <c r="M6" s="35"/>
      <c r="N6" s="35"/>
      <c r="O6" s="36"/>
      <c r="P6" s="36"/>
      <c r="Q6" s="36"/>
      <c r="R6" s="36"/>
      <c r="S6" s="36"/>
      <c r="T6" s="36"/>
      <c r="U6" s="36"/>
      <c r="V6" s="36"/>
      <c r="W6" s="36"/>
    </row>
    <row r="7" spans="1:23" ht="21.75" customHeight="1">
      <c r="A7" s="104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42"/>
      <c r="W7" s="43"/>
    </row>
    <row r="8" spans="1:25" s="45" customFormat="1" ht="41.25" customHeight="1">
      <c r="A8" s="105" t="s">
        <v>61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44"/>
      <c r="W8" s="43"/>
      <c r="Y8" s="46"/>
    </row>
    <row r="9" spans="1:25" s="45" customFormat="1" ht="19.5" customHeight="1">
      <c r="A9" s="106" t="s">
        <v>62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47"/>
      <c r="W9" s="43"/>
      <c r="Y9" s="46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107" t="s">
        <v>29</v>
      </c>
      <c r="C11" s="110" t="s">
        <v>30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98" t="s">
        <v>49</v>
      </c>
      <c r="N11" s="98" t="s">
        <v>50</v>
      </c>
      <c r="O11" s="98" t="s">
        <v>2</v>
      </c>
      <c r="P11" s="98" t="s">
        <v>31</v>
      </c>
      <c r="Q11" s="98" t="s">
        <v>32</v>
      </c>
      <c r="R11" s="98" t="s">
        <v>33</v>
      </c>
      <c r="S11" s="98" t="s">
        <v>34</v>
      </c>
      <c r="T11" s="100" t="s">
        <v>48</v>
      </c>
      <c r="U11" s="100" t="s">
        <v>35</v>
      </c>
      <c r="V11" s="101" t="s">
        <v>4</v>
      </c>
      <c r="X11" s="6"/>
      <c r="Y11"/>
    </row>
    <row r="12" spans="2:25" ht="48.75" customHeight="1">
      <c r="B12" s="108"/>
      <c r="C12" s="94" t="s">
        <v>36</v>
      </c>
      <c r="D12" s="94" t="s">
        <v>37</v>
      </c>
      <c r="E12" s="94" t="s">
        <v>38</v>
      </c>
      <c r="F12" s="94" t="s">
        <v>39</v>
      </c>
      <c r="G12" s="94" t="s">
        <v>40</v>
      </c>
      <c r="H12" s="94" t="s">
        <v>41</v>
      </c>
      <c r="I12" s="94" t="s">
        <v>42</v>
      </c>
      <c r="J12" s="94" t="s">
        <v>43</v>
      </c>
      <c r="K12" s="94" t="s">
        <v>44</v>
      </c>
      <c r="L12" s="94" t="s">
        <v>45</v>
      </c>
      <c r="M12" s="99"/>
      <c r="N12" s="99"/>
      <c r="O12" s="99"/>
      <c r="P12" s="99"/>
      <c r="Q12" s="99"/>
      <c r="R12" s="99"/>
      <c r="S12" s="99"/>
      <c r="T12" s="94"/>
      <c r="U12" s="94"/>
      <c r="V12" s="102"/>
      <c r="X12" s="6"/>
      <c r="Y12"/>
    </row>
    <row r="13" spans="2:25" ht="15.75" customHeight="1">
      <c r="B13" s="109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9"/>
      <c r="N13" s="99"/>
      <c r="O13" s="95" t="s">
        <v>46</v>
      </c>
      <c r="P13" s="96"/>
      <c r="Q13" s="96"/>
      <c r="R13" s="96"/>
      <c r="S13" s="97"/>
      <c r="T13" s="94"/>
      <c r="U13" s="94"/>
      <c r="V13" s="102"/>
      <c r="X13" s="6"/>
      <c r="Y13"/>
    </row>
    <row r="14" spans="2:25" ht="12.75" customHeight="1">
      <c r="B14" s="49">
        <v>1</v>
      </c>
      <c r="C14" s="50">
        <v>92.9582</v>
      </c>
      <c r="D14" s="50">
        <v>4.071</v>
      </c>
      <c r="E14" s="50">
        <v>0.6086</v>
      </c>
      <c r="F14" s="50">
        <v>0.1239</v>
      </c>
      <c r="G14" s="50">
        <v>0.2095</v>
      </c>
      <c r="H14" s="50">
        <v>0.1056</v>
      </c>
      <c r="I14" s="50">
        <v>0.1196</v>
      </c>
      <c r="J14" s="50">
        <v>1.499</v>
      </c>
      <c r="K14" s="50">
        <v>0.3045</v>
      </c>
      <c r="L14" s="50"/>
      <c r="M14" s="51"/>
      <c r="N14" s="52"/>
      <c r="O14" s="51">
        <v>0.7221</v>
      </c>
      <c r="P14" s="53">
        <v>8295.619</v>
      </c>
      <c r="Q14" s="53">
        <v>11871.53</v>
      </c>
      <c r="R14" s="54">
        <f>P14/0.239/1000</f>
        <v>34.7097029288703</v>
      </c>
      <c r="S14" s="54">
        <f>Q14/0.239/1000</f>
        <v>49.67167364016737</v>
      </c>
      <c r="T14" s="54"/>
      <c r="U14" s="48"/>
      <c r="V14" s="48"/>
      <c r="W14" s="4">
        <f aca="true" t="shared" si="0" ref="W14:W43">SUM(C14:N14)</f>
        <v>99.99990000000001</v>
      </c>
      <c r="X14" s="6"/>
      <c r="Y14"/>
    </row>
    <row r="15" spans="2:25" ht="12.75" customHeight="1">
      <c r="B15" s="55">
        <f>B14+1</f>
        <v>2</v>
      </c>
      <c r="C15" s="50">
        <v>92.9604</v>
      </c>
      <c r="D15" s="50">
        <v>4.0615</v>
      </c>
      <c r="E15" s="50">
        <v>0.6069</v>
      </c>
      <c r="F15" s="50">
        <v>0.1248</v>
      </c>
      <c r="G15" s="50">
        <v>0.2107</v>
      </c>
      <c r="H15" s="50">
        <v>0.1048</v>
      </c>
      <c r="I15" s="50">
        <v>0.117</v>
      </c>
      <c r="J15" s="50">
        <v>1.498</v>
      </c>
      <c r="K15" s="50">
        <v>0.3157</v>
      </c>
      <c r="L15" s="50"/>
      <c r="M15" s="51"/>
      <c r="N15" s="52"/>
      <c r="O15" s="51">
        <v>0.7221</v>
      </c>
      <c r="P15" s="53">
        <v>8293.363</v>
      </c>
      <c r="Q15" s="53">
        <v>11868.41</v>
      </c>
      <c r="R15" s="54">
        <f aca="true" t="shared" si="1" ref="R15:S41">P15/0.239/1000</f>
        <v>34.70026359832636</v>
      </c>
      <c r="S15" s="54">
        <f t="shared" si="1"/>
        <v>49.658619246861925</v>
      </c>
      <c r="T15" s="54"/>
      <c r="U15" s="56"/>
      <c r="V15" s="56"/>
      <c r="W15" s="4">
        <f t="shared" si="0"/>
        <v>99.99980000000001</v>
      </c>
      <c r="X15" s="29" t="str">
        <f>IF(W15=100,"ОК"," ")</f>
        <v> </v>
      </c>
      <c r="Y15"/>
    </row>
    <row r="16" spans="2:25" ht="12.75" customHeight="1">
      <c r="B16" s="57">
        <f aca="true" t="shared" si="2" ref="B16:B41">B15+1</f>
        <v>3</v>
      </c>
      <c r="C16" s="50">
        <v>92.9604</v>
      </c>
      <c r="D16" s="50">
        <v>4.0615</v>
      </c>
      <c r="E16" s="50">
        <v>0.6069</v>
      </c>
      <c r="F16" s="50">
        <v>0.1248</v>
      </c>
      <c r="G16" s="50">
        <v>0.2107</v>
      </c>
      <c r="H16" s="50">
        <v>0.1048</v>
      </c>
      <c r="I16" s="50">
        <v>0.117</v>
      </c>
      <c r="J16" s="50">
        <v>1.498</v>
      </c>
      <c r="K16" s="50">
        <v>0.316</v>
      </c>
      <c r="L16" s="50"/>
      <c r="M16" s="51"/>
      <c r="N16" s="52"/>
      <c r="O16" s="51">
        <v>0.7221</v>
      </c>
      <c r="P16" s="53">
        <v>8293.363</v>
      </c>
      <c r="Q16" s="53">
        <v>11868.41</v>
      </c>
      <c r="R16" s="54">
        <f t="shared" si="1"/>
        <v>34.70026359832636</v>
      </c>
      <c r="S16" s="54">
        <f t="shared" si="1"/>
        <v>49.658619246861925</v>
      </c>
      <c r="T16" s="54"/>
      <c r="U16" s="48"/>
      <c r="V16" s="48"/>
      <c r="W16" s="4">
        <f t="shared" si="0"/>
        <v>100.0001</v>
      </c>
      <c r="X16" s="29" t="str">
        <f>IF(W16=100,"ОК"," ")</f>
        <v> </v>
      </c>
      <c r="Y16"/>
    </row>
    <row r="17" spans="2:25" ht="12.75" customHeight="1">
      <c r="B17" s="57">
        <f t="shared" si="2"/>
        <v>4</v>
      </c>
      <c r="C17" s="50">
        <v>92.9561</v>
      </c>
      <c r="D17" s="50">
        <v>4.2356</v>
      </c>
      <c r="E17" s="50">
        <v>0.6164</v>
      </c>
      <c r="F17" s="50">
        <v>0.1202</v>
      </c>
      <c r="G17" s="50">
        <v>0.2062</v>
      </c>
      <c r="H17" s="50">
        <v>0.1039</v>
      </c>
      <c r="I17" s="50">
        <v>0.1234</v>
      </c>
      <c r="J17" s="50">
        <v>1.469</v>
      </c>
      <c r="K17" s="50">
        <v>0.169</v>
      </c>
      <c r="L17" s="50"/>
      <c r="M17" s="51"/>
      <c r="N17" s="56"/>
      <c r="O17" s="51">
        <v>0.7214</v>
      </c>
      <c r="P17" s="53">
        <v>8319.698</v>
      </c>
      <c r="Q17" s="53">
        <v>11911.18</v>
      </c>
      <c r="R17" s="54">
        <f t="shared" si="1"/>
        <v>34.81045188284519</v>
      </c>
      <c r="S17" s="54">
        <f t="shared" si="1"/>
        <v>49.837573221757324</v>
      </c>
      <c r="T17" s="54"/>
      <c r="U17" s="48"/>
      <c r="V17" s="48"/>
      <c r="W17" s="4">
        <f t="shared" si="0"/>
        <v>99.9998</v>
      </c>
      <c r="X17" s="29" t="str">
        <f>IF(W17=100,"ОК"," ")</f>
        <v> </v>
      </c>
      <c r="Y17"/>
    </row>
    <row r="18" spans="2:25" ht="12.75" customHeight="1">
      <c r="B18" s="58">
        <f t="shared" si="2"/>
        <v>5</v>
      </c>
      <c r="C18" s="50">
        <v>93.0576</v>
      </c>
      <c r="D18" s="50">
        <v>4.1267</v>
      </c>
      <c r="E18" s="50">
        <v>0.6203</v>
      </c>
      <c r="F18" s="50">
        <v>0.1281</v>
      </c>
      <c r="G18" s="50">
        <v>0.2225</v>
      </c>
      <c r="H18" s="50">
        <v>0.1081</v>
      </c>
      <c r="I18" s="50">
        <v>0.1265</v>
      </c>
      <c r="J18" s="50">
        <v>1.4619</v>
      </c>
      <c r="K18" s="50">
        <v>0.148</v>
      </c>
      <c r="L18" s="50"/>
      <c r="M18" s="51"/>
      <c r="N18" s="56"/>
      <c r="O18" s="51">
        <v>0.7215</v>
      </c>
      <c r="P18" s="53">
        <v>8299.079</v>
      </c>
      <c r="Q18" s="53">
        <v>11867.81</v>
      </c>
      <c r="R18" s="54">
        <f t="shared" si="1"/>
        <v>34.724179916317986</v>
      </c>
      <c r="S18" s="54">
        <f t="shared" si="1"/>
        <v>49.65610878661088</v>
      </c>
      <c r="T18" s="54"/>
      <c r="U18" s="48"/>
      <c r="V18" s="48"/>
      <c r="W18" s="4">
        <f t="shared" si="0"/>
        <v>99.99969999999998</v>
      </c>
      <c r="X18" s="29" t="str">
        <f aca="true" t="shared" si="3" ref="X18:X43">IF(W18=100,"ОК"," ")</f>
        <v> </v>
      </c>
      <c r="Y18"/>
    </row>
    <row r="19" spans="2:25" ht="12.75" customHeight="1">
      <c r="B19" s="55">
        <f t="shared" si="2"/>
        <v>6</v>
      </c>
      <c r="C19" s="50">
        <v>92.6579</v>
      </c>
      <c r="D19" s="50">
        <v>4.2438</v>
      </c>
      <c r="E19" s="50">
        <v>0.6292</v>
      </c>
      <c r="F19" s="50">
        <v>0.1239</v>
      </c>
      <c r="G19" s="50">
        <v>0.2148</v>
      </c>
      <c r="H19" s="50">
        <v>0.1074</v>
      </c>
      <c r="I19" s="50">
        <v>0.1265</v>
      </c>
      <c r="J19" s="50">
        <v>1.664</v>
      </c>
      <c r="K19" s="50">
        <v>0.232</v>
      </c>
      <c r="L19" s="50"/>
      <c r="M19" s="51"/>
      <c r="N19" s="56"/>
      <c r="O19" s="51">
        <v>0.7224</v>
      </c>
      <c r="P19" s="53">
        <v>8319.487</v>
      </c>
      <c r="Q19" s="53">
        <v>11902.44</v>
      </c>
      <c r="R19" s="54">
        <f t="shared" si="1"/>
        <v>34.80956903765691</v>
      </c>
      <c r="S19" s="54">
        <f t="shared" si="1"/>
        <v>49.80100418410042</v>
      </c>
      <c r="T19" s="54"/>
      <c r="U19" s="48"/>
      <c r="V19" s="48"/>
      <c r="W19" s="4">
        <f t="shared" si="0"/>
        <v>99.9995</v>
      </c>
      <c r="X19" s="29" t="str">
        <f t="shared" si="3"/>
        <v> </v>
      </c>
      <c r="Y19"/>
    </row>
    <row r="20" spans="2:25" ht="12.75" customHeight="1">
      <c r="B20" s="57">
        <f t="shared" si="2"/>
        <v>7</v>
      </c>
      <c r="C20" s="50">
        <v>92.9178</v>
      </c>
      <c r="D20" s="50">
        <v>4.2787</v>
      </c>
      <c r="E20" s="50">
        <v>0.6069</v>
      </c>
      <c r="F20" s="50">
        <v>0.1216</v>
      </c>
      <c r="G20" s="50">
        <v>0.2097</v>
      </c>
      <c r="H20" s="50">
        <v>0.1054</v>
      </c>
      <c r="I20" s="50">
        <v>0.1259</v>
      </c>
      <c r="J20" s="50">
        <v>1.469</v>
      </c>
      <c r="K20" s="50">
        <v>0.1647</v>
      </c>
      <c r="L20" s="50"/>
      <c r="M20" s="51"/>
      <c r="N20" s="56"/>
      <c r="O20" s="51">
        <v>0.7217</v>
      </c>
      <c r="P20" s="53">
        <v>8322.746</v>
      </c>
      <c r="Q20" s="53">
        <v>11912.96</v>
      </c>
      <c r="R20" s="54">
        <f t="shared" si="1"/>
        <v>34.8232050209205</v>
      </c>
      <c r="S20" s="54">
        <f t="shared" si="1"/>
        <v>49.84502092050209</v>
      </c>
      <c r="T20" s="54"/>
      <c r="U20" s="56"/>
      <c r="V20" s="56"/>
      <c r="W20" s="4">
        <f t="shared" si="0"/>
        <v>99.99969999999999</v>
      </c>
      <c r="X20" s="29" t="str">
        <f t="shared" si="3"/>
        <v> </v>
      </c>
      <c r="Y20"/>
    </row>
    <row r="21" spans="2:25" ht="12.75" customHeight="1">
      <c r="B21" s="58">
        <f t="shared" si="2"/>
        <v>8</v>
      </c>
      <c r="C21" s="50">
        <v>92.9052</v>
      </c>
      <c r="D21" s="50">
        <v>4.2775</v>
      </c>
      <c r="E21" s="50">
        <v>0.6065</v>
      </c>
      <c r="F21" s="50">
        <v>0.1212</v>
      </c>
      <c r="G21" s="50">
        <v>0.2092</v>
      </c>
      <c r="H21" s="50">
        <v>0.1052</v>
      </c>
      <c r="I21" s="50">
        <v>0.1252</v>
      </c>
      <c r="J21" s="50">
        <v>1.4779</v>
      </c>
      <c r="K21" s="50">
        <v>0.1721</v>
      </c>
      <c r="L21" s="50"/>
      <c r="M21" s="51"/>
      <c r="N21" s="56"/>
      <c r="O21" s="51">
        <v>0.7217</v>
      </c>
      <c r="P21" s="53">
        <v>8321.847</v>
      </c>
      <c r="Q21" s="53">
        <v>11911.55</v>
      </c>
      <c r="R21" s="54">
        <f t="shared" si="1"/>
        <v>34.81944351464435</v>
      </c>
      <c r="S21" s="54">
        <f t="shared" si="1"/>
        <v>49.839121338912136</v>
      </c>
      <c r="T21" s="54"/>
      <c r="U21" s="59"/>
      <c r="V21" s="59"/>
      <c r="W21" s="4">
        <f t="shared" si="0"/>
        <v>100</v>
      </c>
      <c r="X21" s="29" t="str">
        <f t="shared" si="3"/>
        <v>ОК</v>
      </c>
      <c r="Y21"/>
    </row>
    <row r="22" spans="2:25" ht="12.75" customHeight="1">
      <c r="B22" s="55">
        <f t="shared" si="2"/>
        <v>9</v>
      </c>
      <c r="C22" s="50">
        <v>92.8808</v>
      </c>
      <c r="D22" s="50">
        <v>4.2915</v>
      </c>
      <c r="E22" s="50">
        <v>0.6123</v>
      </c>
      <c r="F22" s="50">
        <v>0.1209</v>
      </c>
      <c r="G22" s="50">
        <v>0.2081</v>
      </c>
      <c r="H22" s="50">
        <v>0.1048</v>
      </c>
      <c r="I22" s="50">
        <v>0.1268</v>
      </c>
      <c r="J22" s="50">
        <v>1.4749</v>
      </c>
      <c r="K22" s="50">
        <v>0.1802</v>
      </c>
      <c r="L22" s="60"/>
      <c r="M22" s="61"/>
      <c r="N22" s="56"/>
      <c r="O22" s="51">
        <v>0.722</v>
      </c>
      <c r="P22" s="53">
        <v>8323.323</v>
      </c>
      <c r="Q22" s="53">
        <v>11911.67</v>
      </c>
      <c r="R22" s="54">
        <f t="shared" si="1"/>
        <v>34.825619246861926</v>
      </c>
      <c r="S22" s="54">
        <f t="shared" si="1"/>
        <v>49.83962343096235</v>
      </c>
      <c r="T22" s="54"/>
      <c r="U22" s="56"/>
      <c r="V22" s="56"/>
      <c r="W22" s="4">
        <f t="shared" si="0"/>
        <v>100.00030000000001</v>
      </c>
      <c r="X22" s="29" t="str">
        <f t="shared" si="3"/>
        <v> </v>
      </c>
      <c r="Y22"/>
    </row>
    <row r="23" spans="2:25" ht="12.75" customHeight="1">
      <c r="B23" s="62">
        <f t="shared" si="2"/>
        <v>10</v>
      </c>
      <c r="C23" s="50">
        <v>92.8713</v>
      </c>
      <c r="D23" s="50">
        <v>4.2694</v>
      </c>
      <c r="E23" s="50">
        <v>0.6253</v>
      </c>
      <c r="F23" s="50">
        <v>0.1215</v>
      </c>
      <c r="G23" s="50">
        <v>0.2097</v>
      </c>
      <c r="H23" s="50">
        <v>0.1055</v>
      </c>
      <c r="I23" s="50">
        <v>0.1286</v>
      </c>
      <c r="J23" s="50">
        <v>1.47</v>
      </c>
      <c r="K23" s="50">
        <v>0.199</v>
      </c>
      <c r="L23" s="50"/>
      <c r="M23" s="52"/>
      <c r="N23" s="52"/>
      <c r="O23" s="51">
        <v>0.7224</v>
      </c>
      <c r="P23" s="53">
        <v>8322.085</v>
      </c>
      <c r="Q23" s="53">
        <v>11906.37</v>
      </c>
      <c r="R23" s="54">
        <f t="shared" si="1"/>
        <v>34.82043933054393</v>
      </c>
      <c r="S23" s="54">
        <f t="shared" si="1"/>
        <v>49.81744769874478</v>
      </c>
      <c r="T23" s="54"/>
      <c r="U23" s="56"/>
      <c r="V23" s="56"/>
      <c r="W23" s="4">
        <f t="shared" si="0"/>
        <v>100.00030000000001</v>
      </c>
      <c r="X23" s="29" t="str">
        <f t="shared" si="3"/>
        <v> </v>
      </c>
      <c r="Y23"/>
    </row>
    <row r="24" spans="2:25" ht="12.75" customHeight="1">
      <c r="B24" s="62">
        <f t="shared" si="2"/>
        <v>11</v>
      </c>
      <c r="C24" s="50">
        <v>92.8679</v>
      </c>
      <c r="D24" s="50">
        <v>4.2673</v>
      </c>
      <c r="E24" s="50">
        <v>0.6172</v>
      </c>
      <c r="F24" s="50">
        <v>0.1212</v>
      </c>
      <c r="G24" s="50">
        <v>0.2094</v>
      </c>
      <c r="H24" s="50">
        <v>0.105</v>
      </c>
      <c r="I24" s="50">
        <v>0.13</v>
      </c>
      <c r="J24" s="50">
        <v>1.484</v>
      </c>
      <c r="K24" s="50">
        <v>0.1976</v>
      </c>
      <c r="L24" s="50"/>
      <c r="M24" s="51"/>
      <c r="N24" s="63"/>
      <c r="O24" s="51">
        <v>0.7222</v>
      </c>
      <c r="P24" s="53">
        <v>8323.059</v>
      </c>
      <c r="Q24" s="53">
        <v>11909.58</v>
      </c>
      <c r="R24" s="54">
        <f t="shared" si="1"/>
        <v>34.82451464435146</v>
      </c>
      <c r="S24" s="54">
        <f t="shared" si="1"/>
        <v>49.830878661087866</v>
      </c>
      <c r="T24" s="54"/>
      <c r="U24" s="59"/>
      <c r="V24" s="59"/>
      <c r="W24" s="4">
        <f t="shared" si="0"/>
        <v>99.9996</v>
      </c>
      <c r="X24" s="29" t="str">
        <f t="shared" si="3"/>
        <v> </v>
      </c>
      <c r="Y24"/>
    </row>
    <row r="25" spans="2:25" ht="12.75" customHeight="1">
      <c r="B25" s="58">
        <f t="shared" si="2"/>
        <v>12</v>
      </c>
      <c r="C25" s="50">
        <v>92.88327</v>
      </c>
      <c r="D25" s="50">
        <v>4.2728</v>
      </c>
      <c r="E25" s="50">
        <v>0.6158</v>
      </c>
      <c r="F25" s="50">
        <v>0.1216</v>
      </c>
      <c r="G25" s="50">
        <v>0.2099</v>
      </c>
      <c r="H25" s="50">
        <v>0.1046</v>
      </c>
      <c r="I25" s="50">
        <v>0.1292</v>
      </c>
      <c r="J25" s="50">
        <v>1.461</v>
      </c>
      <c r="K25" s="50">
        <v>0.202</v>
      </c>
      <c r="L25" s="50"/>
      <c r="M25" s="51"/>
      <c r="N25" s="52"/>
      <c r="O25" s="51">
        <v>0.7222</v>
      </c>
      <c r="P25" s="53">
        <v>8322.98</v>
      </c>
      <c r="Q25" s="53">
        <v>11909.16</v>
      </c>
      <c r="R25" s="54">
        <f t="shared" si="1"/>
        <v>34.82418410041841</v>
      </c>
      <c r="S25" s="54">
        <f t="shared" si="1"/>
        <v>49.82912133891213</v>
      </c>
      <c r="T25" s="54"/>
      <c r="U25" s="56"/>
      <c r="V25" s="56"/>
      <c r="W25" s="4">
        <f t="shared" si="0"/>
        <v>100.00017</v>
      </c>
      <c r="X25" s="29" t="str">
        <f t="shared" si="3"/>
        <v> </v>
      </c>
      <c r="Y25"/>
    </row>
    <row r="26" spans="2:25" ht="12.75" customHeight="1">
      <c r="B26" s="55">
        <f t="shared" si="2"/>
        <v>13</v>
      </c>
      <c r="C26" s="50">
        <v>92.8857</v>
      </c>
      <c r="D26" s="50">
        <v>4.2728</v>
      </c>
      <c r="E26" s="50">
        <v>0.6158</v>
      </c>
      <c r="F26" s="50">
        <v>0.1216</v>
      </c>
      <c r="G26" s="50">
        <v>0.2099</v>
      </c>
      <c r="H26" s="50">
        <v>0.1046</v>
      </c>
      <c r="I26" s="50">
        <v>0.1292</v>
      </c>
      <c r="J26" s="50">
        <v>1.4583</v>
      </c>
      <c r="K26" s="50">
        <v>0.202</v>
      </c>
      <c r="L26" s="60"/>
      <c r="M26" s="61"/>
      <c r="N26" s="56"/>
      <c r="O26" s="51">
        <v>0.7222</v>
      </c>
      <c r="P26" s="53">
        <v>8322.98</v>
      </c>
      <c r="Q26" s="53">
        <v>11909.16</v>
      </c>
      <c r="R26" s="54">
        <f t="shared" si="1"/>
        <v>34.82418410041841</v>
      </c>
      <c r="S26" s="54">
        <f t="shared" si="1"/>
        <v>49.82912133891213</v>
      </c>
      <c r="T26" s="54"/>
      <c r="U26" s="56"/>
      <c r="V26" s="48"/>
      <c r="W26" s="4">
        <f t="shared" si="0"/>
        <v>99.9999</v>
      </c>
      <c r="X26" s="29" t="str">
        <f t="shared" si="3"/>
        <v> </v>
      </c>
      <c r="Y26"/>
    </row>
    <row r="27" spans="2:25" ht="12.75" customHeight="1">
      <c r="B27" s="57">
        <f t="shared" si="2"/>
        <v>14</v>
      </c>
      <c r="C27" s="50">
        <v>92.8857</v>
      </c>
      <c r="D27" s="50">
        <v>4.2728</v>
      </c>
      <c r="E27" s="50">
        <v>0.6158</v>
      </c>
      <c r="F27" s="50">
        <v>0.1216</v>
      </c>
      <c r="G27" s="50">
        <v>0.2099</v>
      </c>
      <c r="H27" s="50">
        <v>0.1046</v>
      </c>
      <c r="I27" s="50">
        <v>0.1292</v>
      </c>
      <c r="J27" s="50">
        <v>1.4583</v>
      </c>
      <c r="K27" s="50">
        <v>0.202</v>
      </c>
      <c r="L27" s="50"/>
      <c r="M27" s="51"/>
      <c r="N27" s="64"/>
      <c r="O27" s="51">
        <v>0.722</v>
      </c>
      <c r="P27" s="53">
        <v>8322.98</v>
      </c>
      <c r="Q27" s="53">
        <v>11909.16</v>
      </c>
      <c r="R27" s="54">
        <f t="shared" si="1"/>
        <v>34.82418410041841</v>
      </c>
      <c r="S27" s="54">
        <f t="shared" si="1"/>
        <v>49.82912133891213</v>
      </c>
      <c r="T27" s="54"/>
      <c r="U27" s="59"/>
      <c r="V27" s="59"/>
      <c r="W27" s="4">
        <f t="shared" si="0"/>
        <v>99.9999</v>
      </c>
      <c r="X27" s="29" t="str">
        <f t="shared" si="3"/>
        <v> </v>
      </c>
      <c r="Y27"/>
    </row>
    <row r="28" spans="2:25" ht="12.75" customHeight="1">
      <c r="B28" s="57">
        <f t="shared" si="2"/>
        <v>15</v>
      </c>
      <c r="C28" s="50">
        <v>92.8857</v>
      </c>
      <c r="D28" s="50">
        <v>4.2728</v>
      </c>
      <c r="E28" s="50">
        <v>0.6158</v>
      </c>
      <c r="F28" s="50">
        <v>0.1216</v>
      </c>
      <c r="G28" s="50">
        <v>0.2099</v>
      </c>
      <c r="H28" s="50">
        <v>0.1046</v>
      </c>
      <c r="I28" s="50">
        <v>0.1292</v>
      </c>
      <c r="J28" s="50">
        <v>1.4583</v>
      </c>
      <c r="K28" s="50">
        <v>0.202</v>
      </c>
      <c r="L28" s="65"/>
      <c r="M28" s="66"/>
      <c r="N28" s="66"/>
      <c r="O28" s="51">
        <v>0.7222</v>
      </c>
      <c r="P28" s="53">
        <v>8322.98</v>
      </c>
      <c r="Q28" s="53">
        <v>11909.16</v>
      </c>
      <c r="R28" s="54">
        <f t="shared" si="1"/>
        <v>34.82418410041841</v>
      </c>
      <c r="S28" s="54">
        <f t="shared" si="1"/>
        <v>49.82912133891213</v>
      </c>
      <c r="T28" s="54"/>
      <c r="U28" s="67"/>
      <c r="V28" s="68"/>
      <c r="W28" s="4">
        <f t="shared" si="0"/>
        <v>99.9999</v>
      </c>
      <c r="X28" s="29" t="str">
        <f t="shared" si="3"/>
        <v> </v>
      </c>
      <c r="Y28"/>
    </row>
    <row r="29" spans="2:25" ht="12.75" customHeight="1">
      <c r="B29" s="55">
        <f t="shared" si="2"/>
        <v>16</v>
      </c>
      <c r="C29" s="50">
        <v>92.8857</v>
      </c>
      <c r="D29" s="50">
        <v>4.2728</v>
      </c>
      <c r="E29" s="50">
        <v>0.6158</v>
      </c>
      <c r="F29" s="50">
        <v>0.1216</v>
      </c>
      <c r="G29" s="50">
        <v>0.2099</v>
      </c>
      <c r="H29" s="50">
        <v>0.1046</v>
      </c>
      <c r="I29" s="50">
        <v>0.1292</v>
      </c>
      <c r="J29" s="50">
        <v>1.4583</v>
      </c>
      <c r="K29" s="50">
        <v>0.202</v>
      </c>
      <c r="L29" s="50"/>
      <c r="M29" s="51"/>
      <c r="N29" s="52"/>
      <c r="O29" s="51">
        <v>0.7222</v>
      </c>
      <c r="P29" s="53">
        <v>8322.98</v>
      </c>
      <c r="Q29" s="53">
        <v>11909.16</v>
      </c>
      <c r="R29" s="54">
        <f t="shared" si="1"/>
        <v>34.82418410041841</v>
      </c>
      <c r="S29" s="54">
        <f t="shared" si="1"/>
        <v>49.82912133891213</v>
      </c>
      <c r="T29" s="54"/>
      <c r="U29" s="70"/>
      <c r="V29" s="59"/>
      <c r="W29" s="4">
        <f t="shared" si="0"/>
        <v>99.9999</v>
      </c>
      <c r="X29" s="29" t="str">
        <f t="shared" si="3"/>
        <v> </v>
      </c>
      <c r="Y29"/>
    </row>
    <row r="30" spans="2:25" ht="12.75" customHeight="1">
      <c r="B30" s="49">
        <f t="shared" si="2"/>
        <v>17</v>
      </c>
      <c r="C30" s="50">
        <v>92.8857</v>
      </c>
      <c r="D30" s="50">
        <v>4.2728</v>
      </c>
      <c r="E30" s="50">
        <v>0.6158</v>
      </c>
      <c r="F30" s="50">
        <v>0.1216</v>
      </c>
      <c r="G30" s="50">
        <v>0.2099</v>
      </c>
      <c r="H30" s="50">
        <v>0.1046</v>
      </c>
      <c r="I30" s="50">
        <v>0.1292</v>
      </c>
      <c r="J30" s="50">
        <v>1.4583</v>
      </c>
      <c r="K30" s="50">
        <v>0.202</v>
      </c>
      <c r="L30" s="50">
        <v>0.009</v>
      </c>
      <c r="M30" s="90">
        <v>-10.8</v>
      </c>
      <c r="N30" s="90">
        <v>-7</v>
      </c>
      <c r="O30" s="51">
        <v>0.7222</v>
      </c>
      <c r="P30" s="53">
        <v>8322.98</v>
      </c>
      <c r="Q30" s="53">
        <v>11909.16</v>
      </c>
      <c r="R30" s="54">
        <f t="shared" si="1"/>
        <v>34.82418410041841</v>
      </c>
      <c r="S30" s="54">
        <f t="shared" si="1"/>
        <v>49.82912133891213</v>
      </c>
      <c r="T30" s="91" t="s">
        <v>47</v>
      </c>
      <c r="U30" s="92">
        <v>0.007</v>
      </c>
      <c r="V30" s="93">
        <v>0.0001</v>
      </c>
      <c r="W30" s="4">
        <f t="shared" si="0"/>
        <v>82.2089</v>
      </c>
      <c r="X30" s="29" t="str">
        <f t="shared" si="3"/>
        <v> </v>
      </c>
      <c r="Y30"/>
    </row>
    <row r="31" spans="2:25" ht="12.75" customHeight="1">
      <c r="B31" s="49">
        <f t="shared" si="2"/>
        <v>18</v>
      </c>
      <c r="C31" s="50">
        <v>92.8773</v>
      </c>
      <c r="D31" s="50">
        <v>4.2705</v>
      </c>
      <c r="E31" s="50">
        <v>0.6103</v>
      </c>
      <c r="F31" s="50">
        <v>0.1231</v>
      </c>
      <c r="G31" s="50">
        <v>0.2112</v>
      </c>
      <c r="H31" s="50">
        <v>0.1056</v>
      </c>
      <c r="I31" s="50">
        <v>0.1316</v>
      </c>
      <c r="J31" s="50">
        <v>1.461</v>
      </c>
      <c r="K31" s="50">
        <v>0.209</v>
      </c>
      <c r="L31" s="50"/>
      <c r="M31" s="51"/>
      <c r="N31" s="71"/>
      <c r="O31" s="51">
        <v>0.7225</v>
      </c>
      <c r="P31" s="53">
        <v>8321.441</v>
      </c>
      <c r="Q31" s="53">
        <v>11904.9</v>
      </c>
      <c r="R31" s="54">
        <f t="shared" si="1"/>
        <v>34.81774476987448</v>
      </c>
      <c r="S31" s="54">
        <f t="shared" si="1"/>
        <v>49.81129707112971</v>
      </c>
      <c r="T31" s="54"/>
      <c r="U31" s="56"/>
      <c r="V31" s="48"/>
      <c r="W31" s="4">
        <f t="shared" si="0"/>
        <v>99.9996</v>
      </c>
      <c r="X31" s="29" t="str">
        <f t="shared" si="3"/>
        <v> </v>
      </c>
      <c r="Y31"/>
    </row>
    <row r="32" spans="2:25" ht="12.75" customHeight="1">
      <c r="B32" s="57">
        <f t="shared" si="2"/>
        <v>19</v>
      </c>
      <c r="C32" s="50">
        <v>92.7137</v>
      </c>
      <c r="D32" s="50">
        <v>4.305</v>
      </c>
      <c r="E32" s="50">
        <v>0.6041</v>
      </c>
      <c r="F32" s="50">
        <v>0.1239</v>
      </c>
      <c r="G32" s="50">
        <v>0.2106</v>
      </c>
      <c r="H32" s="50">
        <v>0.1075</v>
      </c>
      <c r="I32" s="50">
        <v>0.1374</v>
      </c>
      <c r="J32" s="50">
        <v>1.5793</v>
      </c>
      <c r="K32" s="50">
        <v>0.2186</v>
      </c>
      <c r="L32" s="50"/>
      <c r="M32" s="51"/>
      <c r="N32" s="52"/>
      <c r="O32" s="51">
        <v>0.723</v>
      </c>
      <c r="P32" s="53">
        <v>8322.27</v>
      </c>
      <c r="Q32" s="53">
        <v>11901.08</v>
      </c>
      <c r="R32" s="54">
        <f t="shared" si="1"/>
        <v>34.82121338912135</v>
      </c>
      <c r="S32" s="54">
        <f t="shared" si="1"/>
        <v>49.795313807531386</v>
      </c>
      <c r="T32" s="54"/>
      <c r="U32" s="56"/>
      <c r="V32" s="56"/>
      <c r="W32" s="4">
        <f t="shared" si="0"/>
        <v>100.0001</v>
      </c>
      <c r="X32" s="29" t="str">
        <f t="shared" si="3"/>
        <v> </v>
      </c>
      <c r="Y32"/>
    </row>
    <row r="33" spans="2:25" ht="12.75" customHeight="1">
      <c r="B33" s="57">
        <f t="shared" si="2"/>
        <v>20</v>
      </c>
      <c r="C33" s="50"/>
      <c r="D33" s="50"/>
      <c r="E33" s="50"/>
      <c r="F33" s="50"/>
      <c r="G33" s="50"/>
      <c r="H33" s="50"/>
      <c r="I33" s="50"/>
      <c r="J33" s="50">
        <v>1.5793</v>
      </c>
      <c r="K33" s="50">
        <v>0.214</v>
      </c>
      <c r="L33" s="50"/>
      <c r="M33" s="51"/>
      <c r="N33" s="52"/>
      <c r="O33" s="51">
        <v>0.723</v>
      </c>
      <c r="P33" s="53"/>
      <c r="Q33" s="53"/>
      <c r="R33" s="54">
        <v>34.82</v>
      </c>
      <c r="S33" s="54">
        <f t="shared" si="1"/>
        <v>0</v>
      </c>
      <c r="T33" s="54"/>
      <c r="U33" s="56"/>
      <c r="V33" s="56"/>
      <c r="W33" s="4">
        <f t="shared" si="0"/>
        <v>1.7933</v>
      </c>
      <c r="X33" s="29" t="str">
        <f t="shared" si="3"/>
        <v> </v>
      </c>
      <c r="Y33"/>
    </row>
    <row r="34" spans="2:25" ht="12.75" customHeight="1">
      <c r="B34" s="55">
        <f t="shared" si="2"/>
        <v>21</v>
      </c>
      <c r="C34" s="50"/>
      <c r="D34" s="50"/>
      <c r="E34" s="50"/>
      <c r="F34" s="50"/>
      <c r="G34" s="50"/>
      <c r="H34" s="50"/>
      <c r="I34" s="50"/>
      <c r="J34" s="50">
        <v>1.5793</v>
      </c>
      <c r="K34" s="50">
        <v>0.226</v>
      </c>
      <c r="L34" s="50"/>
      <c r="M34" s="51"/>
      <c r="N34" s="56"/>
      <c r="O34" s="51">
        <v>0.723</v>
      </c>
      <c r="P34" s="53"/>
      <c r="Q34" s="53"/>
      <c r="R34" s="54">
        <v>34.82</v>
      </c>
      <c r="S34" s="54">
        <f t="shared" si="1"/>
        <v>0</v>
      </c>
      <c r="T34" s="67"/>
      <c r="U34" s="68"/>
      <c r="V34" s="69"/>
      <c r="W34" s="4">
        <f t="shared" si="0"/>
        <v>1.8053</v>
      </c>
      <c r="X34" s="29" t="str">
        <f t="shared" si="3"/>
        <v> </v>
      </c>
      <c r="Y34"/>
    </row>
    <row r="35" spans="2:25" ht="12.75" customHeight="1">
      <c r="B35" s="57">
        <f t="shared" si="2"/>
        <v>22</v>
      </c>
      <c r="C35" s="50"/>
      <c r="D35" s="50"/>
      <c r="E35" s="50"/>
      <c r="F35" s="50"/>
      <c r="G35" s="50"/>
      <c r="H35" s="50"/>
      <c r="I35" s="50"/>
      <c r="J35" s="50">
        <v>1.5793</v>
      </c>
      <c r="K35" s="50">
        <v>0.2455</v>
      </c>
      <c r="L35" s="50"/>
      <c r="M35" s="51"/>
      <c r="N35" s="51"/>
      <c r="O35" s="51">
        <v>0.723</v>
      </c>
      <c r="P35" s="53"/>
      <c r="Q35" s="53"/>
      <c r="R35" s="54">
        <v>34.82</v>
      </c>
      <c r="S35" s="54">
        <f t="shared" si="1"/>
        <v>0</v>
      </c>
      <c r="T35" s="54"/>
      <c r="U35" s="56"/>
      <c r="V35" s="56"/>
      <c r="W35" s="4">
        <f t="shared" si="0"/>
        <v>1.8248</v>
      </c>
      <c r="X35" s="29" t="str">
        <f t="shared" si="3"/>
        <v> </v>
      </c>
      <c r="Y35"/>
    </row>
    <row r="36" spans="2:25" ht="12.75" customHeight="1">
      <c r="B36" s="55">
        <f t="shared" si="2"/>
        <v>23</v>
      </c>
      <c r="C36" s="50"/>
      <c r="D36" s="50"/>
      <c r="E36" s="50"/>
      <c r="F36" s="50"/>
      <c r="G36" s="50"/>
      <c r="H36" s="50"/>
      <c r="I36" s="50"/>
      <c r="J36" s="50">
        <v>1.5793</v>
      </c>
      <c r="K36" s="50">
        <v>0.244</v>
      </c>
      <c r="L36" s="50"/>
      <c r="M36" s="51"/>
      <c r="N36" s="52"/>
      <c r="O36" s="51">
        <v>0.723</v>
      </c>
      <c r="P36" s="53"/>
      <c r="Q36" s="53"/>
      <c r="R36" s="54">
        <v>34.82</v>
      </c>
      <c r="S36" s="54">
        <f t="shared" si="1"/>
        <v>0</v>
      </c>
      <c r="T36" s="54"/>
      <c r="U36" s="56"/>
      <c r="V36" s="48"/>
      <c r="W36" s="4">
        <f t="shared" si="0"/>
        <v>1.8233</v>
      </c>
      <c r="X36" s="29" t="str">
        <f t="shared" si="3"/>
        <v> </v>
      </c>
      <c r="Y36"/>
    </row>
    <row r="37" spans="2:25" ht="12.75" customHeight="1">
      <c r="B37" s="72">
        <f t="shared" si="2"/>
        <v>24</v>
      </c>
      <c r="C37" s="51">
        <v>92.7143</v>
      </c>
      <c r="D37" s="50">
        <v>4.028</v>
      </c>
      <c r="E37" s="50">
        <v>0.9582</v>
      </c>
      <c r="F37" s="50">
        <v>0.1248</v>
      </c>
      <c r="G37" s="50">
        <v>0.21</v>
      </c>
      <c r="H37" s="50">
        <v>0.1174</v>
      </c>
      <c r="I37" s="50">
        <v>0.0823</v>
      </c>
      <c r="J37" s="50">
        <v>1.4964</v>
      </c>
      <c r="K37" s="50">
        <v>0.2595</v>
      </c>
      <c r="L37" s="50">
        <v>0.0091</v>
      </c>
      <c r="M37" s="51"/>
      <c r="N37" s="52"/>
      <c r="O37" s="51">
        <v>0.723</v>
      </c>
      <c r="P37" s="53">
        <v>8331</v>
      </c>
      <c r="Q37" s="53"/>
      <c r="R37" s="54">
        <v>34.88</v>
      </c>
      <c r="S37" s="54">
        <v>49.79</v>
      </c>
      <c r="T37" s="54"/>
      <c r="U37" s="56"/>
      <c r="V37" s="56"/>
      <c r="W37" s="4">
        <f t="shared" si="0"/>
        <v>100</v>
      </c>
      <c r="X37" s="29" t="str">
        <f t="shared" si="3"/>
        <v>ОК</v>
      </c>
      <c r="Y37"/>
    </row>
    <row r="38" spans="2:25" ht="12.75" customHeight="1">
      <c r="B38" s="49">
        <f t="shared" si="2"/>
        <v>25</v>
      </c>
      <c r="C38" s="50"/>
      <c r="D38" s="50"/>
      <c r="E38" s="50"/>
      <c r="F38" s="50"/>
      <c r="G38" s="50"/>
      <c r="H38" s="50"/>
      <c r="I38" s="50"/>
      <c r="J38" s="50">
        <v>1.4964</v>
      </c>
      <c r="K38" s="50">
        <v>0.2595</v>
      </c>
      <c r="L38" s="50"/>
      <c r="M38" s="51"/>
      <c r="N38" s="52"/>
      <c r="O38" s="51">
        <v>0.723</v>
      </c>
      <c r="P38" s="53"/>
      <c r="Q38" s="53"/>
      <c r="R38" s="54">
        <v>34.88</v>
      </c>
      <c r="S38" s="54">
        <f t="shared" si="1"/>
        <v>0</v>
      </c>
      <c r="T38" s="54"/>
      <c r="U38" s="56"/>
      <c r="V38" s="56"/>
      <c r="W38" s="4">
        <f t="shared" si="0"/>
        <v>1.7559</v>
      </c>
      <c r="X38" s="29" t="str">
        <f t="shared" si="3"/>
        <v> </v>
      </c>
      <c r="Y38"/>
    </row>
    <row r="39" spans="2:25" ht="12.75" customHeight="1">
      <c r="B39" s="57">
        <f t="shared" si="2"/>
        <v>26</v>
      </c>
      <c r="C39" s="50"/>
      <c r="D39" s="50"/>
      <c r="E39" s="50"/>
      <c r="F39" s="50"/>
      <c r="G39" s="50"/>
      <c r="H39" s="50"/>
      <c r="I39" s="50"/>
      <c r="J39" s="50">
        <v>1.4964</v>
      </c>
      <c r="K39" s="50">
        <v>0.2595</v>
      </c>
      <c r="L39" s="50"/>
      <c r="M39" s="51"/>
      <c r="N39" s="52"/>
      <c r="O39" s="51">
        <v>0.723</v>
      </c>
      <c r="P39" s="53"/>
      <c r="Q39" s="53"/>
      <c r="R39" s="54">
        <v>34.88</v>
      </c>
      <c r="S39" s="54">
        <f t="shared" si="1"/>
        <v>0</v>
      </c>
      <c r="T39" s="54"/>
      <c r="U39" s="56"/>
      <c r="V39" s="56"/>
      <c r="W39" s="4">
        <f t="shared" si="0"/>
        <v>1.7559</v>
      </c>
      <c r="X39" s="29" t="str">
        <f t="shared" si="3"/>
        <v> </v>
      </c>
      <c r="Y39"/>
    </row>
    <row r="40" spans="2:25" ht="12.75" customHeight="1">
      <c r="B40" s="55">
        <f t="shared" si="2"/>
        <v>27</v>
      </c>
      <c r="C40" s="50"/>
      <c r="D40" s="50"/>
      <c r="E40" s="50"/>
      <c r="F40" s="50"/>
      <c r="G40" s="50"/>
      <c r="H40" s="50"/>
      <c r="I40" s="50"/>
      <c r="J40" s="50">
        <v>1.4964</v>
      </c>
      <c r="K40" s="50">
        <v>0.2595</v>
      </c>
      <c r="L40" s="50"/>
      <c r="M40" s="51"/>
      <c r="N40" s="52"/>
      <c r="O40" s="51">
        <v>0.723</v>
      </c>
      <c r="P40" s="53"/>
      <c r="Q40" s="53"/>
      <c r="R40" s="54">
        <v>34.88</v>
      </c>
      <c r="S40" s="54">
        <f t="shared" si="1"/>
        <v>0</v>
      </c>
      <c r="T40" s="54"/>
      <c r="U40" s="70"/>
      <c r="V40" s="70"/>
      <c r="W40" s="4">
        <f t="shared" si="0"/>
        <v>1.7559</v>
      </c>
      <c r="X40" s="29" t="str">
        <f t="shared" si="3"/>
        <v> </v>
      </c>
      <c r="Y40"/>
    </row>
    <row r="41" spans="2:25" ht="12.75" customHeight="1">
      <c r="B41" s="49">
        <f t="shared" si="2"/>
        <v>28</v>
      </c>
      <c r="C41" s="50"/>
      <c r="D41" s="50"/>
      <c r="E41" s="50"/>
      <c r="F41" s="50"/>
      <c r="G41" s="50"/>
      <c r="H41" s="50"/>
      <c r="I41" s="50"/>
      <c r="J41" s="50">
        <v>1.4964</v>
      </c>
      <c r="K41" s="50">
        <v>0.2595</v>
      </c>
      <c r="L41" s="50"/>
      <c r="M41" s="51"/>
      <c r="N41" s="52"/>
      <c r="O41" s="51">
        <v>0.723</v>
      </c>
      <c r="P41" s="53"/>
      <c r="Q41" s="53"/>
      <c r="R41" s="54">
        <v>34.88</v>
      </c>
      <c r="S41" s="54">
        <f t="shared" si="1"/>
        <v>0</v>
      </c>
      <c r="T41" s="54"/>
      <c r="U41" s="73"/>
      <c r="V41" s="73"/>
      <c r="W41" s="4">
        <f t="shared" si="0"/>
        <v>1.7559</v>
      </c>
      <c r="X41" s="29" t="str">
        <f t="shared" si="3"/>
        <v> </v>
      </c>
      <c r="Y41"/>
    </row>
    <row r="42" spans="2:25" ht="12.75" customHeight="1">
      <c r="B42" s="74">
        <v>29</v>
      </c>
      <c r="C42" s="75"/>
      <c r="D42" s="75"/>
      <c r="E42" s="75"/>
      <c r="F42" s="75"/>
      <c r="G42" s="75"/>
      <c r="H42" s="75"/>
      <c r="I42" s="75"/>
      <c r="J42" s="50">
        <v>1.4964</v>
      </c>
      <c r="K42" s="50">
        <v>0.2595</v>
      </c>
      <c r="L42" s="75"/>
      <c r="M42" s="76"/>
      <c r="N42" s="77"/>
      <c r="O42" s="51">
        <v>0.723</v>
      </c>
      <c r="P42" s="78"/>
      <c r="Q42" s="78"/>
      <c r="R42" s="54">
        <v>34.88</v>
      </c>
      <c r="S42" s="54">
        <f>Q42/0.239/1000</f>
        <v>0</v>
      </c>
      <c r="T42" s="54"/>
      <c r="U42" s="73"/>
      <c r="V42" s="73"/>
      <c r="W42" s="4">
        <f t="shared" si="0"/>
        <v>1.7559</v>
      </c>
      <c r="X42" s="29" t="str">
        <f t="shared" si="3"/>
        <v> </v>
      </c>
      <c r="Y42"/>
    </row>
    <row r="43" spans="2:25" ht="10.5" customHeight="1">
      <c r="B43" s="49">
        <v>30</v>
      </c>
      <c r="C43" s="75"/>
      <c r="D43" s="75"/>
      <c r="E43" s="75"/>
      <c r="F43" s="75"/>
      <c r="G43" s="75"/>
      <c r="H43" s="75"/>
      <c r="I43" s="75"/>
      <c r="J43" s="50">
        <v>1.4964</v>
      </c>
      <c r="K43" s="50">
        <v>0.2595</v>
      </c>
      <c r="L43" s="75"/>
      <c r="M43" s="76"/>
      <c r="N43" s="77"/>
      <c r="O43" s="51">
        <v>0.723</v>
      </c>
      <c r="P43" s="78"/>
      <c r="Q43" s="78"/>
      <c r="R43" s="54">
        <v>34.88</v>
      </c>
      <c r="S43" s="54">
        <f>Q43/0.239/1000</f>
        <v>0</v>
      </c>
      <c r="T43" s="54"/>
      <c r="U43" s="73"/>
      <c r="V43" s="73"/>
      <c r="W43" s="4">
        <f t="shared" si="0"/>
        <v>1.7559</v>
      </c>
      <c r="X43" s="29" t="str">
        <f t="shared" si="3"/>
        <v> </v>
      </c>
      <c r="Y43"/>
    </row>
    <row r="44" spans="2:25" ht="12" customHeight="1">
      <c r="B44" s="7">
        <v>31</v>
      </c>
      <c r="C44" s="11"/>
      <c r="D44" s="8"/>
      <c r="E44" s="8"/>
      <c r="F44" s="8"/>
      <c r="G44" s="8"/>
      <c r="H44" s="8"/>
      <c r="I44" s="8"/>
      <c r="J44" s="50">
        <v>1.4964</v>
      </c>
      <c r="K44" s="50">
        <v>0.2595</v>
      </c>
      <c r="L44" s="8"/>
      <c r="M44" s="8"/>
      <c r="N44" s="8"/>
      <c r="O44" s="51">
        <v>0.723</v>
      </c>
      <c r="P44" s="8"/>
      <c r="Q44" s="8"/>
      <c r="R44" s="54">
        <v>34.88</v>
      </c>
      <c r="S44" s="54">
        <f>Q44/0.239/1000</f>
        <v>0</v>
      </c>
      <c r="T44" s="9"/>
      <c r="U44" s="10"/>
      <c r="V44" s="10"/>
      <c r="W44" s="4">
        <f>SUM(D44:N44,P44)</f>
        <v>1.7559</v>
      </c>
      <c r="X44" s="5"/>
      <c r="Y44"/>
    </row>
    <row r="45" spans="3:25" ht="12.75"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26</v>
      </c>
      <c r="Q47" s="12"/>
      <c r="R47" s="12"/>
      <c r="S47" s="12"/>
      <c r="T47" s="79"/>
      <c r="U47" s="80"/>
      <c r="V47" s="80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81" t="s">
        <v>8</v>
      </c>
      <c r="Q48" s="81"/>
      <c r="R48" s="1"/>
      <c r="S48" s="1"/>
      <c r="T48" s="2"/>
      <c r="U48" s="2" t="s">
        <v>0</v>
      </c>
      <c r="V48" s="1"/>
    </row>
    <row r="49" spans="3:22" ht="18" customHeight="1">
      <c r="C49" s="12" t="s">
        <v>27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28</v>
      </c>
      <c r="Q49" s="12"/>
      <c r="R49" s="12"/>
      <c r="S49" s="12"/>
      <c r="T49" s="12"/>
      <c r="U49" s="80"/>
      <c r="V49" s="80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 t="s">
        <v>8</v>
      </c>
      <c r="Q50" s="2"/>
      <c r="R50" s="1"/>
      <c r="S50" s="1"/>
      <c r="T50" s="2"/>
      <c r="U50" s="2" t="s">
        <v>0</v>
      </c>
      <c r="V50" s="1"/>
    </row>
    <row r="54" spans="3:10" ht="12.75">
      <c r="C54" s="37"/>
      <c r="D54" s="33" t="s">
        <v>20</v>
      </c>
      <c r="E54" s="33"/>
      <c r="F54" s="33"/>
      <c r="G54" s="33"/>
      <c r="H54" s="33"/>
      <c r="I54" s="33"/>
      <c r="J54" s="33"/>
    </row>
  </sheetData>
  <sheetProtection/>
  <mergeCells count="27"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view="pageBreakPreview" zoomScale="80" zoomScaleSheetLayoutView="80" workbookViewId="0" topLeftCell="A22">
      <selection activeCell="A48" sqref="A48:AC4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9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2" t="s">
        <v>9</v>
      </c>
      <c r="C1" s="82"/>
      <c r="D1" s="82"/>
      <c r="E1" s="34"/>
      <c r="F1" s="34"/>
      <c r="G1" s="34"/>
      <c r="H1" s="34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2:24" ht="12.75">
      <c r="B2" s="82" t="s">
        <v>10</v>
      </c>
      <c r="C2" s="82"/>
      <c r="D2" s="82"/>
      <c r="E2" s="34"/>
      <c r="F2" s="34"/>
      <c r="G2" s="34"/>
      <c r="H2" s="3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5" ht="12.75">
      <c r="B3" s="83" t="s">
        <v>51</v>
      </c>
      <c r="C3" s="83"/>
      <c r="D3" s="82"/>
      <c r="E3" s="34"/>
      <c r="F3" s="34"/>
      <c r="G3" s="34"/>
      <c r="H3" s="34"/>
      <c r="I3" s="33"/>
      <c r="J3" s="35"/>
      <c r="K3" s="35"/>
      <c r="L3" s="35"/>
      <c r="M3" s="35"/>
      <c r="N3" s="35"/>
      <c r="O3" s="36"/>
      <c r="P3" s="36"/>
      <c r="Q3" s="36"/>
      <c r="R3" s="36"/>
      <c r="S3" s="36"/>
      <c r="T3" s="36"/>
      <c r="U3" s="36"/>
      <c r="V3" s="36"/>
      <c r="W3" s="36"/>
      <c r="X3" s="36"/>
      <c r="Y3" s="3"/>
    </row>
    <row r="4" spans="2:25" ht="12.75">
      <c r="B4" s="34"/>
      <c r="C4" s="34"/>
      <c r="D4" s="34"/>
      <c r="E4" s="34"/>
      <c r="F4" s="34"/>
      <c r="G4" s="34"/>
      <c r="H4" s="34"/>
      <c r="I4" s="33"/>
      <c r="J4" s="35"/>
      <c r="K4" s="35"/>
      <c r="L4" s="35"/>
      <c r="M4" s="35"/>
      <c r="N4" s="35"/>
      <c r="O4" s="36"/>
      <c r="P4" s="36"/>
      <c r="Q4" s="36"/>
      <c r="R4" s="36"/>
      <c r="S4" s="36"/>
      <c r="T4" s="36"/>
      <c r="U4" s="36"/>
      <c r="V4" s="36"/>
      <c r="W4" s="36"/>
      <c r="X4" s="36"/>
      <c r="Y4" s="3"/>
    </row>
    <row r="5" spans="3:26" s="86" customFormat="1" ht="15">
      <c r="C5" s="128" t="s">
        <v>12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20"/>
      <c r="Z5" s="87"/>
    </row>
    <row r="6" spans="1:25" s="45" customFormat="1" ht="41.25" customHeight="1">
      <c r="A6" s="105" t="s">
        <v>61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44"/>
      <c r="W6" s="43"/>
      <c r="Y6" s="46"/>
    </row>
    <row r="7" spans="1:25" s="45" customFormat="1" ht="19.5" customHeight="1">
      <c r="A7" s="106" t="s">
        <v>62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47"/>
      <c r="W7" s="43"/>
      <c r="Y7" s="46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</row>
    <row r="9" spans="2:26" ht="30" customHeight="1">
      <c r="B9" s="112" t="s">
        <v>5</v>
      </c>
      <c r="C9" s="126" t="s">
        <v>17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16" t="s">
        <v>18</v>
      </c>
      <c r="X9" s="117" t="s">
        <v>21</v>
      </c>
      <c r="Y9" s="22"/>
      <c r="Z9"/>
    </row>
    <row r="10" spans="2:26" ht="48.75" customHeight="1">
      <c r="B10" s="113"/>
      <c r="C10" s="115" t="s">
        <v>53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12"/>
      <c r="N10" s="112"/>
      <c r="O10" s="112"/>
      <c r="P10" s="112"/>
      <c r="Q10" s="112"/>
      <c r="R10" s="112"/>
      <c r="S10" s="112"/>
      <c r="T10" s="112"/>
      <c r="U10" s="112"/>
      <c r="V10" s="120"/>
      <c r="W10" s="116"/>
      <c r="X10" s="118"/>
      <c r="Y10" s="22"/>
      <c r="Z10"/>
    </row>
    <row r="11" spans="2:26" ht="15.75" customHeight="1">
      <c r="B11" s="113"/>
      <c r="C11" s="115"/>
      <c r="D11" s="123"/>
      <c r="E11" s="123"/>
      <c r="F11" s="123"/>
      <c r="G11" s="123"/>
      <c r="H11" s="123"/>
      <c r="I11" s="123"/>
      <c r="J11" s="123"/>
      <c r="K11" s="123"/>
      <c r="L11" s="123"/>
      <c r="M11" s="113"/>
      <c r="N11" s="113"/>
      <c r="O11" s="113"/>
      <c r="P11" s="113"/>
      <c r="Q11" s="113"/>
      <c r="R11" s="113"/>
      <c r="S11" s="113"/>
      <c r="T11" s="113"/>
      <c r="U11" s="113"/>
      <c r="V11" s="121"/>
      <c r="W11" s="116"/>
      <c r="X11" s="118"/>
      <c r="Y11" s="22"/>
      <c r="Z11"/>
    </row>
    <row r="12" spans="2:26" ht="30" customHeight="1">
      <c r="B12" s="129"/>
      <c r="C12" s="115"/>
      <c r="D12" s="123"/>
      <c r="E12" s="123"/>
      <c r="F12" s="123"/>
      <c r="G12" s="123"/>
      <c r="H12" s="123"/>
      <c r="I12" s="123"/>
      <c r="J12" s="123"/>
      <c r="K12" s="123"/>
      <c r="L12" s="123"/>
      <c r="M12" s="114"/>
      <c r="N12" s="114"/>
      <c r="O12" s="114"/>
      <c r="P12" s="114"/>
      <c r="Q12" s="114"/>
      <c r="R12" s="114"/>
      <c r="S12" s="114"/>
      <c r="T12" s="114"/>
      <c r="U12" s="114"/>
      <c r="V12" s="122"/>
      <c r="W12" s="116"/>
      <c r="X12" s="119"/>
      <c r="Y12" s="22"/>
      <c r="Z12"/>
    </row>
    <row r="13" spans="2:27" ht="15.75" customHeight="1">
      <c r="B13" s="16">
        <v>1</v>
      </c>
      <c r="C13" s="88">
        <v>44902.7</v>
      </c>
      <c r="D13" s="88"/>
      <c r="E13" s="88"/>
      <c r="F13" s="89"/>
      <c r="G13" s="88"/>
      <c r="H13" s="88"/>
      <c r="I13" s="88"/>
      <c r="J13" s="8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1">
        <f>SUM(C13:V13)</f>
        <v>44902.7</v>
      </c>
      <c r="X13" s="39">
        <f>IF(Паспорт!R14&gt;0,Паспорт!R14,X11)</f>
        <v>34.7097029288703</v>
      </c>
      <c r="Y13" s="23"/>
      <c r="Z13" s="125" t="s">
        <v>22</v>
      </c>
      <c r="AA13" s="125"/>
    </row>
    <row r="14" spans="2:27" ht="15.75">
      <c r="B14" s="16">
        <v>2</v>
      </c>
      <c r="C14" s="88">
        <v>45729.53</v>
      </c>
      <c r="D14" s="88"/>
      <c r="E14" s="88"/>
      <c r="F14" s="89"/>
      <c r="G14" s="88"/>
      <c r="H14" s="88"/>
      <c r="I14" s="88"/>
      <c r="J14" s="8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1">
        <f aca="true" t="shared" si="0" ref="W14:W42">SUM(C14:V14)</f>
        <v>45729.53</v>
      </c>
      <c r="X14" s="39">
        <f>IF(Паспорт!R15&gt;0,Паспорт!R15,X12)</f>
        <v>34.70026359832636</v>
      </c>
      <c r="Y14" s="23"/>
      <c r="Z14" s="125"/>
      <c r="AA14" s="125"/>
    </row>
    <row r="15" spans="2:27" ht="15.75">
      <c r="B15" s="16">
        <v>3</v>
      </c>
      <c r="C15" s="88">
        <v>51825.15</v>
      </c>
      <c r="D15" s="88"/>
      <c r="E15" s="88"/>
      <c r="F15" s="89"/>
      <c r="G15" s="88"/>
      <c r="H15" s="88"/>
      <c r="I15" s="88"/>
      <c r="J15" s="8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1">
        <f t="shared" si="0"/>
        <v>51825.15</v>
      </c>
      <c r="X15" s="39">
        <f>IF(Паспорт!R16&gt;0,Паспорт!R16,X13)</f>
        <v>34.70026359832636</v>
      </c>
      <c r="Y15" s="23"/>
      <c r="Z15" s="125"/>
      <c r="AA15" s="125"/>
    </row>
    <row r="16" spans="2:27" ht="15.75">
      <c r="B16" s="16">
        <v>4</v>
      </c>
      <c r="C16" s="88">
        <v>64207.38</v>
      </c>
      <c r="D16" s="88"/>
      <c r="E16" s="88"/>
      <c r="F16" s="89"/>
      <c r="G16" s="88"/>
      <c r="H16" s="88"/>
      <c r="I16" s="88"/>
      <c r="J16" s="8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1">
        <f t="shared" si="0"/>
        <v>64207.38</v>
      </c>
      <c r="X16" s="39">
        <f>IF(Паспорт!R17&gt;0,Паспорт!R17,X14)</f>
        <v>34.81045188284519</v>
      </c>
      <c r="Y16" s="23"/>
      <c r="Z16" s="125"/>
      <c r="AA16" s="125"/>
    </row>
    <row r="17" spans="2:27" ht="15.75">
      <c r="B17" s="16">
        <v>5</v>
      </c>
      <c r="C17" s="88">
        <v>57071</v>
      </c>
      <c r="D17" s="88"/>
      <c r="E17" s="88"/>
      <c r="F17" s="89"/>
      <c r="G17" s="88"/>
      <c r="H17" s="88"/>
      <c r="I17" s="88"/>
      <c r="J17" s="8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1">
        <f t="shared" si="0"/>
        <v>57071</v>
      </c>
      <c r="X17" s="39">
        <f>IF(Паспорт!R18&gt;0,Паспорт!R18,X15)</f>
        <v>34.724179916317986</v>
      </c>
      <c r="Y17" s="23"/>
      <c r="Z17" s="125"/>
      <c r="AA17" s="125"/>
    </row>
    <row r="18" spans="2:27" ht="15.75" customHeight="1">
      <c r="B18" s="16">
        <v>6</v>
      </c>
      <c r="C18" s="88">
        <v>53264.82</v>
      </c>
      <c r="D18" s="88"/>
      <c r="E18" s="88"/>
      <c r="F18" s="89"/>
      <c r="G18" s="88"/>
      <c r="H18" s="88"/>
      <c r="I18" s="88"/>
      <c r="J18" s="8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1">
        <f t="shared" si="0"/>
        <v>53264.82</v>
      </c>
      <c r="X18" s="39">
        <f>IF(Паспорт!R19&gt;0,Паспорт!R19,X16)</f>
        <v>34.80956903765691</v>
      </c>
      <c r="Y18" s="23"/>
      <c r="Z18" s="125"/>
      <c r="AA18" s="125"/>
    </row>
    <row r="19" spans="2:27" ht="15.75">
      <c r="B19" s="16">
        <v>7</v>
      </c>
      <c r="C19" s="88">
        <v>53224.69</v>
      </c>
      <c r="D19" s="88"/>
      <c r="E19" s="88"/>
      <c r="F19" s="89"/>
      <c r="G19" s="88"/>
      <c r="H19" s="88"/>
      <c r="I19" s="88"/>
      <c r="J19" s="8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1">
        <f t="shared" si="0"/>
        <v>53224.69</v>
      </c>
      <c r="X19" s="39">
        <f>IF(Паспорт!R20&gt;0,Паспорт!R20,X17)</f>
        <v>34.8232050209205</v>
      </c>
      <c r="Y19" s="23"/>
      <c r="Z19" s="125"/>
      <c r="AA19" s="125"/>
    </row>
    <row r="20" spans="2:27" ht="15.75">
      <c r="B20" s="16">
        <v>8</v>
      </c>
      <c r="C20" s="88">
        <v>42145.57</v>
      </c>
      <c r="D20" s="88"/>
      <c r="E20" s="88"/>
      <c r="F20" s="89"/>
      <c r="G20" s="88"/>
      <c r="H20" s="88"/>
      <c r="I20" s="88"/>
      <c r="J20" s="8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1">
        <f t="shared" si="0"/>
        <v>42145.57</v>
      </c>
      <c r="X20" s="39">
        <f>IF(Паспорт!R21&gt;0,Паспорт!R21,X18)</f>
        <v>34.81944351464435</v>
      </c>
      <c r="Y20" s="23"/>
      <c r="Z20" s="125"/>
      <c r="AA20" s="125"/>
    </row>
    <row r="21" spans="2:26" ht="15" customHeight="1">
      <c r="B21" s="16">
        <v>9</v>
      </c>
      <c r="C21" s="88">
        <v>41610.7</v>
      </c>
      <c r="D21" s="88"/>
      <c r="E21" s="88"/>
      <c r="F21" s="89"/>
      <c r="G21" s="88"/>
      <c r="H21" s="88"/>
      <c r="I21" s="88"/>
      <c r="J21" s="8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1">
        <f t="shared" si="0"/>
        <v>41610.7</v>
      </c>
      <c r="X21" s="39">
        <f>IF(Паспорт!R22&gt;0,Паспорт!R22,X19)</f>
        <v>34.825619246861926</v>
      </c>
      <c r="Y21" s="23"/>
      <c r="Z21" s="28"/>
    </row>
    <row r="22" spans="2:26" ht="15.75">
      <c r="B22" s="16">
        <v>10</v>
      </c>
      <c r="C22" s="88">
        <v>43829.93</v>
      </c>
      <c r="D22" s="88"/>
      <c r="E22" s="88"/>
      <c r="F22" s="89"/>
      <c r="G22" s="88"/>
      <c r="H22" s="88"/>
      <c r="I22" s="88"/>
      <c r="J22" s="8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 t="shared" si="0"/>
        <v>43829.93</v>
      </c>
      <c r="X22" s="39">
        <f>IF(Паспорт!R23&gt;0,Паспорт!R23,X20)</f>
        <v>34.82043933054393</v>
      </c>
      <c r="Y22" s="23"/>
      <c r="Z22" s="28"/>
    </row>
    <row r="23" spans="2:26" ht="15.75">
      <c r="B23" s="16">
        <v>11</v>
      </c>
      <c r="C23" s="88">
        <v>49226.4</v>
      </c>
      <c r="D23" s="88"/>
      <c r="E23" s="88"/>
      <c r="F23" s="89"/>
      <c r="G23" s="88"/>
      <c r="H23" s="88"/>
      <c r="I23" s="88"/>
      <c r="J23" s="8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1">
        <f t="shared" si="0"/>
        <v>49226.4</v>
      </c>
      <c r="X23" s="39">
        <f>IF(Паспорт!R24&gt;0,Паспорт!R24,X21)</f>
        <v>34.82451464435146</v>
      </c>
      <c r="Y23" s="23"/>
      <c r="Z23" s="28"/>
    </row>
    <row r="24" spans="2:26" ht="15.75">
      <c r="B24" s="16">
        <v>12</v>
      </c>
      <c r="C24" s="88">
        <v>52731.17</v>
      </c>
      <c r="D24" s="88"/>
      <c r="E24" s="88"/>
      <c r="F24" s="89"/>
      <c r="G24" s="88"/>
      <c r="H24" s="88"/>
      <c r="I24" s="88"/>
      <c r="J24" s="8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1">
        <f t="shared" si="0"/>
        <v>52731.17</v>
      </c>
      <c r="X24" s="39">
        <f>IF(Паспорт!R25&gt;0,Паспорт!R25,X22)</f>
        <v>34.82418410041841</v>
      </c>
      <c r="Y24" s="23"/>
      <c r="Z24" s="28"/>
    </row>
    <row r="25" spans="2:26" ht="15.75">
      <c r="B25" s="16">
        <v>13</v>
      </c>
      <c r="C25" s="88">
        <v>45628.61</v>
      </c>
      <c r="D25" s="88"/>
      <c r="E25" s="88"/>
      <c r="F25" s="89"/>
      <c r="G25" s="88"/>
      <c r="H25" s="88"/>
      <c r="I25" s="88"/>
      <c r="J25" s="8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1">
        <f t="shared" si="0"/>
        <v>45628.61</v>
      </c>
      <c r="X25" s="39">
        <f>IF(Паспорт!R26&gt;0,Паспорт!R26,X23)</f>
        <v>34.82418410041841</v>
      </c>
      <c r="Y25" s="23"/>
      <c r="Z25" s="28"/>
    </row>
    <row r="26" spans="2:26" ht="15.75">
      <c r="B26" s="16">
        <v>14</v>
      </c>
      <c r="C26" s="88">
        <v>42722.57</v>
      </c>
      <c r="D26" s="88"/>
      <c r="E26" s="88"/>
      <c r="F26" s="89"/>
      <c r="G26" s="88"/>
      <c r="H26" s="88"/>
      <c r="I26" s="88"/>
      <c r="J26" s="8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>
        <f t="shared" si="0"/>
        <v>42722.57</v>
      </c>
      <c r="X26" s="39">
        <f>IF(Паспорт!R27&gt;0,Паспорт!R27,X24)</f>
        <v>34.82418410041841</v>
      </c>
      <c r="Y26" s="23"/>
      <c r="Z26" s="28"/>
    </row>
    <row r="27" spans="2:26" ht="15.75">
      <c r="B27" s="16">
        <v>15</v>
      </c>
      <c r="C27" s="88">
        <v>41460.79</v>
      </c>
      <c r="D27" s="88"/>
      <c r="E27" s="88"/>
      <c r="F27" s="89"/>
      <c r="G27" s="88"/>
      <c r="H27" s="88"/>
      <c r="I27" s="88"/>
      <c r="J27" s="8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>
        <f t="shared" si="0"/>
        <v>41460.79</v>
      </c>
      <c r="X27" s="39">
        <f>IF(Паспорт!R28&gt;0,Паспорт!R28,X25)</f>
        <v>34.82418410041841</v>
      </c>
      <c r="Y27" s="23"/>
      <c r="Z27" s="28"/>
    </row>
    <row r="28" spans="2:26" ht="15.75">
      <c r="B28" s="17">
        <v>16</v>
      </c>
      <c r="C28" s="88">
        <v>42877.03</v>
      </c>
      <c r="D28" s="88"/>
      <c r="E28" s="88"/>
      <c r="F28" s="89"/>
      <c r="G28" s="88"/>
      <c r="H28" s="88"/>
      <c r="I28" s="88"/>
      <c r="J28" s="8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>
        <f t="shared" si="0"/>
        <v>42877.03</v>
      </c>
      <c r="X28" s="39">
        <f>IF(Паспорт!R29&gt;0,Паспорт!R29,X26)</f>
        <v>34.82418410041841</v>
      </c>
      <c r="Y28" s="23"/>
      <c r="Z28" s="28"/>
    </row>
    <row r="29" spans="2:26" ht="15.75">
      <c r="B29" s="17">
        <v>17</v>
      </c>
      <c r="C29" s="88">
        <v>42239.5</v>
      </c>
      <c r="D29" s="88"/>
      <c r="E29" s="88"/>
      <c r="F29" s="89"/>
      <c r="G29" s="88"/>
      <c r="H29" s="88"/>
      <c r="I29" s="88"/>
      <c r="J29" s="8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>
        <f t="shared" si="0"/>
        <v>42239.5</v>
      </c>
      <c r="X29" s="39">
        <f>IF(Паспорт!R30&gt;0,Паспорт!R30,X27)</f>
        <v>34.82418410041841</v>
      </c>
      <c r="Y29" s="23"/>
      <c r="Z29" s="28"/>
    </row>
    <row r="30" spans="2:26" ht="15.75">
      <c r="B30" s="17">
        <v>18</v>
      </c>
      <c r="C30" s="88">
        <v>43067.62</v>
      </c>
      <c r="D30" s="88"/>
      <c r="E30" s="88"/>
      <c r="F30" s="89"/>
      <c r="G30" s="88"/>
      <c r="H30" s="88"/>
      <c r="I30" s="88"/>
      <c r="J30" s="8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1">
        <f t="shared" si="0"/>
        <v>43067.62</v>
      </c>
      <c r="X30" s="39">
        <f>IF(Паспорт!R31&gt;0,Паспорт!R31,X28)</f>
        <v>34.81774476987448</v>
      </c>
      <c r="Y30" s="23"/>
      <c r="Z30" s="28"/>
    </row>
    <row r="31" spans="2:26" ht="15.75">
      <c r="B31" s="17">
        <v>19</v>
      </c>
      <c r="C31" s="88">
        <v>45621.6</v>
      </c>
      <c r="D31" s="88"/>
      <c r="E31" s="88"/>
      <c r="F31" s="89"/>
      <c r="G31" s="88"/>
      <c r="H31" s="88"/>
      <c r="I31" s="88"/>
      <c r="J31" s="8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1">
        <f t="shared" si="0"/>
        <v>45621.6</v>
      </c>
      <c r="X31" s="39">
        <f>IF(Паспорт!R32&gt;0,Паспорт!R32,X29)</f>
        <v>34.82121338912135</v>
      </c>
      <c r="Y31" s="23"/>
      <c r="Z31" s="28"/>
    </row>
    <row r="32" spans="2:26" ht="15.75">
      <c r="B32" s="17">
        <v>20</v>
      </c>
      <c r="C32" s="88">
        <v>47989.01</v>
      </c>
      <c r="D32" s="88"/>
      <c r="E32" s="88"/>
      <c r="F32" s="89"/>
      <c r="G32" s="88"/>
      <c r="H32" s="88"/>
      <c r="I32" s="88"/>
      <c r="J32" s="8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1">
        <f t="shared" si="0"/>
        <v>47989.01</v>
      </c>
      <c r="X32" s="39">
        <f>IF(Паспорт!R33&gt;0,Паспорт!R33,X30)</f>
        <v>34.82</v>
      </c>
      <c r="Y32" s="23"/>
      <c r="Z32" s="28"/>
    </row>
    <row r="33" spans="2:26" ht="15.75">
      <c r="B33" s="17">
        <v>21</v>
      </c>
      <c r="C33" s="88">
        <v>43636.03</v>
      </c>
      <c r="D33" s="88"/>
      <c r="E33" s="88"/>
      <c r="F33" s="89"/>
      <c r="G33" s="88"/>
      <c r="H33" s="88"/>
      <c r="I33" s="88"/>
      <c r="J33" s="8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>
        <f t="shared" si="0"/>
        <v>43636.03</v>
      </c>
      <c r="X33" s="39">
        <f>IF(Паспорт!R34&gt;0,Паспорт!R34,X31)</f>
        <v>34.82</v>
      </c>
      <c r="Y33" s="23"/>
      <c r="Z33" s="28"/>
    </row>
    <row r="34" spans="2:26" ht="15.75">
      <c r="B34" s="17">
        <v>22</v>
      </c>
      <c r="C34" s="88">
        <v>40089.5</v>
      </c>
      <c r="D34" s="88"/>
      <c r="E34" s="88"/>
      <c r="F34" s="89"/>
      <c r="G34" s="88"/>
      <c r="H34" s="88"/>
      <c r="I34" s="88"/>
      <c r="J34" s="8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1">
        <f t="shared" si="0"/>
        <v>40089.5</v>
      </c>
      <c r="X34" s="39">
        <f>IF(Паспорт!R35&gt;0,Паспорт!R35,X32)</f>
        <v>34.82</v>
      </c>
      <c r="Y34" s="23"/>
      <c r="Z34" s="28"/>
    </row>
    <row r="35" spans="2:26" ht="15.75">
      <c r="B35" s="17">
        <v>23</v>
      </c>
      <c r="C35" s="88">
        <v>44934.43</v>
      </c>
      <c r="D35" s="88"/>
      <c r="E35" s="88"/>
      <c r="F35" s="89"/>
      <c r="G35" s="88"/>
      <c r="H35" s="88"/>
      <c r="I35" s="88"/>
      <c r="J35" s="8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1">
        <f t="shared" si="0"/>
        <v>44934.43</v>
      </c>
      <c r="X35" s="39">
        <f>IF(Паспорт!R36&gt;0,Паспорт!R36,X33)</f>
        <v>34.82</v>
      </c>
      <c r="Y35" s="23"/>
      <c r="Z35" s="28"/>
    </row>
    <row r="36" spans="2:26" ht="15.75">
      <c r="B36" s="17">
        <v>24</v>
      </c>
      <c r="C36" s="88">
        <v>43299.25</v>
      </c>
      <c r="D36" s="88"/>
      <c r="E36" s="88"/>
      <c r="F36" s="89"/>
      <c r="G36" s="88"/>
      <c r="H36" s="88"/>
      <c r="I36" s="88"/>
      <c r="J36" s="8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1">
        <f t="shared" si="0"/>
        <v>43299.25</v>
      </c>
      <c r="X36" s="39">
        <f>IF(Паспорт!R37&gt;0,Паспорт!R37,X34)</f>
        <v>34.88</v>
      </c>
      <c r="Y36" s="23"/>
      <c r="Z36" s="28"/>
    </row>
    <row r="37" spans="2:26" ht="15.75">
      <c r="B37" s="17">
        <v>25</v>
      </c>
      <c r="C37" s="88">
        <v>39943.38</v>
      </c>
      <c r="D37" s="88"/>
      <c r="E37" s="88"/>
      <c r="F37" s="89"/>
      <c r="G37" s="88"/>
      <c r="H37" s="88"/>
      <c r="I37" s="88"/>
      <c r="J37" s="8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1">
        <f t="shared" si="0"/>
        <v>39943.38</v>
      </c>
      <c r="X37" s="39">
        <f>IF(Паспорт!R38&gt;0,Паспорт!R38,X35)</f>
        <v>34.88</v>
      </c>
      <c r="Y37" s="23"/>
      <c r="Z37" s="28"/>
    </row>
    <row r="38" spans="2:26" ht="15.75">
      <c r="B38" s="17">
        <v>26</v>
      </c>
      <c r="C38" s="88">
        <v>40841.12</v>
      </c>
      <c r="D38" s="88"/>
      <c r="E38" s="88"/>
      <c r="F38" s="89"/>
      <c r="G38" s="88"/>
      <c r="H38" s="88"/>
      <c r="I38" s="88"/>
      <c r="J38" s="8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1">
        <f t="shared" si="0"/>
        <v>40841.12</v>
      </c>
      <c r="X38" s="39">
        <f>IF(Паспорт!R39&gt;0,Паспорт!R39,X36)</f>
        <v>34.88</v>
      </c>
      <c r="Y38" s="23"/>
      <c r="Z38" s="28"/>
    </row>
    <row r="39" spans="2:26" ht="15.75">
      <c r="B39" s="17">
        <v>27</v>
      </c>
      <c r="C39" s="88">
        <v>42792.63</v>
      </c>
      <c r="D39" s="88"/>
      <c r="E39" s="88"/>
      <c r="F39" s="89"/>
      <c r="G39" s="88"/>
      <c r="H39" s="88"/>
      <c r="I39" s="88"/>
      <c r="J39" s="8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1">
        <f t="shared" si="0"/>
        <v>42792.63</v>
      </c>
      <c r="X39" s="39">
        <f>IF(Паспорт!R40&gt;0,Паспорт!R40,X37)</f>
        <v>34.88</v>
      </c>
      <c r="Y39" s="23"/>
      <c r="Z39" s="28"/>
    </row>
    <row r="40" spans="2:26" ht="15.75">
      <c r="B40" s="17">
        <v>28</v>
      </c>
      <c r="C40" s="88">
        <v>38887.12</v>
      </c>
      <c r="D40" s="88"/>
      <c r="E40" s="88"/>
      <c r="F40" s="89"/>
      <c r="G40" s="88"/>
      <c r="H40" s="88"/>
      <c r="I40" s="88"/>
      <c r="J40" s="8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1">
        <f t="shared" si="0"/>
        <v>38887.12</v>
      </c>
      <c r="X40" s="39">
        <f>IF(Паспорт!R41&gt;0,Паспорт!R41,X38)</f>
        <v>34.88</v>
      </c>
      <c r="Y40" s="23"/>
      <c r="Z40" s="28"/>
    </row>
    <row r="41" spans="2:26" ht="12.75" customHeight="1">
      <c r="B41" s="17">
        <v>29</v>
      </c>
      <c r="C41" s="88">
        <v>38896.33</v>
      </c>
      <c r="D41" s="88"/>
      <c r="E41" s="88"/>
      <c r="F41" s="89"/>
      <c r="G41" s="88"/>
      <c r="H41" s="88"/>
      <c r="I41" s="88"/>
      <c r="J41" s="8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1">
        <f t="shared" si="0"/>
        <v>38896.33</v>
      </c>
      <c r="X41" s="39">
        <f>IF(Паспорт!R42&gt;0,Паспорт!R42,X39)</f>
        <v>34.88</v>
      </c>
      <c r="Y41" s="23"/>
      <c r="Z41" s="28"/>
    </row>
    <row r="42" spans="2:26" ht="12.75" customHeight="1">
      <c r="B42" s="17">
        <v>30</v>
      </c>
      <c r="C42" s="88">
        <v>40042.63</v>
      </c>
      <c r="D42" s="88"/>
      <c r="E42" s="88"/>
      <c r="F42" s="89"/>
      <c r="G42" s="88"/>
      <c r="H42" s="88"/>
      <c r="I42" s="88"/>
      <c r="J42" s="8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1">
        <f t="shared" si="0"/>
        <v>40042.63</v>
      </c>
      <c r="X42" s="39">
        <f>IF(Паспорт!R43&gt;0,Паспорт!R43,X40)</f>
        <v>34.88</v>
      </c>
      <c r="Y42" s="23"/>
      <c r="Z42" s="28"/>
    </row>
    <row r="43" spans="2:26" ht="12.75" customHeight="1">
      <c r="B43" s="17">
        <v>31</v>
      </c>
      <c r="C43" s="88">
        <v>41836.62</v>
      </c>
      <c r="D43" s="88"/>
      <c r="E43" s="88"/>
      <c r="F43" s="89"/>
      <c r="G43" s="88"/>
      <c r="H43" s="88"/>
      <c r="I43" s="88"/>
      <c r="J43" s="8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1">
        <f>SUM(C43:V43)</f>
        <v>41836.62</v>
      </c>
      <c r="X43" s="39">
        <f>IF(Паспорт!R44&gt;0,Паспорт!R44,X41)</f>
        <v>34.88</v>
      </c>
      <c r="Y43" s="23"/>
      <c r="Z43" s="28"/>
    </row>
    <row r="44" spans="2:27" ht="66" customHeight="1">
      <c r="B44" s="17" t="s">
        <v>18</v>
      </c>
      <c r="C44" s="32">
        <f>SUM(C13:C43)</f>
        <v>1406574.81</v>
      </c>
      <c r="D44" s="32">
        <f aca="true" t="shared" si="1" ref="D44:W44">SUM(D13:D43)</f>
        <v>0</v>
      </c>
      <c r="E44" s="32">
        <f t="shared" si="1"/>
        <v>0</v>
      </c>
      <c r="F44" s="32">
        <f t="shared" si="1"/>
        <v>0</v>
      </c>
      <c r="G44" s="32">
        <f t="shared" si="1"/>
        <v>0</v>
      </c>
      <c r="H44" s="32">
        <f t="shared" si="1"/>
        <v>0</v>
      </c>
      <c r="I44" s="32">
        <f t="shared" si="1"/>
        <v>0</v>
      </c>
      <c r="J44" s="32">
        <f t="shared" si="1"/>
        <v>0</v>
      </c>
      <c r="K44" s="32">
        <f t="shared" si="1"/>
        <v>0</v>
      </c>
      <c r="L44" s="32">
        <f t="shared" si="1"/>
        <v>0</v>
      </c>
      <c r="M44" s="32">
        <f t="shared" si="1"/>
        <v>0</v>
      </c>
      <c r="N44" s="32">
        <f t="shared" si="1"/>
        <v>0</v>
      </c>
      <c r="O44" s="32">
        <f t="shared" si="1"/>
        <v>0</v>
      </c>
      <c r="P44" s="32">
        <f t="shared" si="1"/>
        <v>0</v>
      </c>
      <c r="Q44" s="32">
        <f t="shared" si="1"/>
        <v>0</v>
      </c>
      <c r="R44" s="32">
        <f t="shared" si="1"/>
        <v>0</v>
      </c>
      <c r="S44" s="32">
        <f t="shared" si="1"/>
        <v>0</v>
      </c>
      <c r="T44" s="32">
        <f t="shared" si="1"/>
        <v>0</v>
      </c>
      <c r="U44" s="32">
        <f t="shared" si="1"/>
        <v>0</v>
      </c>
      <c r="V44" s="32">
        <f t="shared" si="1"/>
        <v>0</v>
      </c>
      <c r="W44" s="32">
        <f t="shared" si="1"/>
        <v>1406574.81</v>
      </c>
      <c r="X44" s="30">
        <f>SUMPRODUCT(X13:X43,W13:W43)/SUM(W13:W42)</f>
        <v>35.88597248011394</v>
      </c>
      <c r="Y44" s="27"/>
      <c r="Z44" s="130" t="s">
        <v>19</v>
      </c>
      <c r="AA44" s="130"/>
    </row>
    <row r="45" spans="2:26" ht="14.25" customHeight="1" hidden="1">
      <c r="B45" s="7">
        <v>31</v>
      </c>
      <c r="C45" s="1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4"/>
      <c r="Z45"/>
    </row>
    <row r="46" spans="3:26" ht="12.75"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25"/>
      <c r="Z46"/>
    </row>
    <row r="47" spans="3:4" ht="12.75">
      <c r="C47" s="1"/>
      <c r="D47" s="1"/>
    </row>
    <row r="48" spans="2:27" ht="15">
      <c r="B48" s="135"/>
      <c r="C48" s="132" t="s">
        <v>65</v>
      </c>
      <c r="D48" s="136"/>
      <c r="E48" s="137"/>
      <c r="F48" s="137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 t="s">
        <v>66</v>
      </c>
      <c r="X48" s="133"/>
      <c r="Y48" s="134"/>
      <c r="Z48" s="131"/>
      <c r="AA48" s="131"/>
    </row>
    <row r="49" spans="3:25" ht="12.75">
      <c r="C49" s="1"/>
      <c r="D49" s="1" t="s">
        <v>15</v>
      </c>
      <c r="O49" s="2"/>
      <c r="P49" s="15" t="s">
        <v>0</v>
      </c>
      <c r="Q49" s="15"/>
      <c r="V49" s="84"/>
      <c r="W49" s="85" t="s">
        <v>8</v>
      </c>
      <c r="X49" s="84"/>
      <c r="Y49" s="2"/>
    </row>
    <row r="50" spans="3:25" ht="18" customHeight="1">
      <c r="C50" s="12" t="s">
        <v>13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 t="s">
        <v>1</v>
      </c>
      <c r="P50" s="13" t="s">
        <v>14</v>
      </c>
      <c r="Q50" s="13"/>
      <c r="R50" s="13"/>
      <c r="S50" s="13"/>
      <c r="T50" s="13"/>
      <c r="U50" s="13"/>
      <c r="V50" s="124" t="s">
        <v>52</v>
      </c>
      <c r="W50" s="124"/>
      <c r="X50" s="124"/>
      <c r="Y50" s="26"/>
    </row>
    <row r="51" spans="3:25" ht="12.75">
      <c r="C51" s="1"/>
      <c r="D51" s="1" t="s">
        <v>16</v>
      </c>
      <c r="O51" s="2"/>
      <c r="P51" s="14" t="s">
        <v>0</v>
      </c>
      <c r="Q51" s="14"/>
      <c r="W51" s="14" t="s">
        <v>8</v>
      </c>
      <c r="Y51" s="2"/>
    </row>
  </sheetData>
  <sheetProtection/>
  <mergeCells count="31">
    <mergeCell ref="C5:X5"/>
    <mergeCell ref="B9:B12"/>
    <mergeCell ref="Z44:AA44"/>
    <mergeCell ref="E10:E12"/>
    <mergeCell ref="F10:F12"/>
    <mergeCell ref="G10:G12"/>
    <mergeCell ref="H10:H12"/>
    <mergeCell ref="R10:R12"/>
    <mergeCell ref="T10:T12"/>
    <mergeCell ref="U10:U12"/>
    <mergeCell ref="C9:V9"/>
    <mergeCell ref="C46:X46"/>
    <mergeCell ref="J10:J12"/>
    <mergeCell ref="K10:K12"/>
    <mergeCell ref="L10:L12"/>
    <mergeCell ref="M10:M12"/>
    <mergeCell ref="V50:X50"/>
    <mergeCell ref="P10:P12"/>
    <mergeCell ref="Q10:Q12"/>
    <mergeCell ref="Z13:AA20"/>
    <mergeCell ref="D10:D12"/>
    <mergeCell ref="A6:U6"/>
    <mergeCell ref="A7:U7"/>
    <mergeCell ref="S10:S12"/>
    <mergeCell ref="C10:C12"/>
    <mergeCell ref="W9:W12"/>
    <mergeCell ref="X9:X12"/>
    <mergeCell ref="V10:V12"/>
    <mergeCell ref="I10:I12"/>
    <mergeCell ref="N10:N12"/>
    <mergeCell ref="O10:O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6">
      <selection activeCell="B3" sqref="B3:B33"/>
    </sheetView>
  </sheetViews>
  <sheetFormatPr defaultColWidth="9.00390625" defaultRowHeight="12.75"/>
  <sheetData>
    <row r="1" ht="12.75">
      <c r="A1" t="s">
        <v>63</v>
      </c>
    </row>
    <row r="2" spans="1:6" ht="12.75">
      <c r="A2" t="s">
        <v>54</v>
      </c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2.75">
      <c r="A3">
        <v>1</v>
      </c>
      <c r="B3">
        <v>44902.7</v>
      </c>
      <c r="C3">
        <v>216.481</v>
      </c>
      <c r="D3">
        <v>2.93</v>
      </c>
      <c r="E3">
        <v>9.85</v>
      </c>
      <c r="F3" t="s">
        <v>64</v>
      </c>
    </row>
    <row r="4" spans="1:6" ht="12.75">
      <c r="A4">
        <v>2</v>
      </c>
      <c r="B4">
        <v>45729.53</v>
      </c>
      <c r="C4">
        <v>229.852</v>
      </c>
      <c r="D4">
        <v>2.92</v>
      </c>
      <c r="E4">
        <v>10.52</v>
      </c>
      <c r="F4" t="s">
        <v>64</v>
      </c>
    </row>
    <row r="5" spans="1:6" ht="12.75">
      <c r="A5">
        <v>3</v>
      </c>
      <c r="B5">
        <v>51825.15</v>
      </c>
      <c r="C5">
        <v>296.768</v>
      </c>
      <c r="D5">
        <v>2.92</v>
      </c>
      <c r="E5">
        <v>11.71</v>
      </c>
      <c r="F5" t="s">
        <v>64</v>
      </c>
    </row>
    <row r="6" spans="1:6" ht="12.75">
      <c r="A6">
        <v>4</v>
      </c>
      <c r="B6">
        <v>64207.38</v>
      </c>
      <c r="C6">
        <v>454.898</v>
      </c>
      <c r="D6">
        <v>2.92</v>
      </c>
      <c r="E6">
        <v>9.47</v>
      </c>
      <c r="F6" t="s">
        <v>64</v>
      </c>
    </row>
    <row r="7" spans="1:6" ht="12.75">
      <c r="A7">
        <v>5</v>
      </c>
      <c r="B7">
        <v>57071</v>
      </c>
      <c r="C7">
        <v>359.88</v>
      </c>
      <c r="D7">
        <v>2.94</v>
      </c>
      <c r="E7">
        <v>9.59</v>
      </c>
      <c r="F7" t="s">
        <v>64</v>
      </c>
    </row>
    <row r="8" spans="1:6" ht="12.75">
      <c r="A8">
        <v>6</v>
      </c>
      <c r="B8">
        <v>53264.82</v>
      </c>
      <c r="C8">
        <v>310.039</v>
      </c>
      <c r="D8">
        <v>2.94</v>
      </c>
      <c r="E8">
        <v>9.93</v>
      </c>
      <c r="F8" t="s">
        <v>64</v>
      </c>
    </row>
    <row r="9" spans="1:6" ht="12.75">
      <c r="A9">
        <v>7</v>
      </c>
      <c r="B9">
        <v>53224.69</v>
      </c>
      <c r="C9">
        <v>312.157</v>
      </c>
      <c r="D9">
        <v>2.96</v>
      </c>
      <c r="E9">
        <v>11.36</v>
      </c>
      <c r="F9" t="s">
        <v>64</v>
      </c>
    </row>
    <row r="10" spans="1:6" ht="12.75">
      <c r="A10">
        <v>8</v>
      </c>
      <c r="B10">
        <v>42145.57</v>
      </c>
      <c r="C10">
        <v>205.886</v>
      </c>
      <c r="D10">
        <v>2.94</v>
      </c>
      <c r="E10">
        <v>13.18</v>
      </c>
      <c r="F10" t="s">
        <v>64</v>
      </c>
    </row>
    <row r="11" spans="1:6" ht="12.75">
      <c r="A11">
        <v>9</v>
      </c>
      <c r="B11">
        <v>41610.7</v>
      </c>
      <c r="C11">
        <v>198.721</v>
      </c>
      <c r="D11">
        <v>2.93</v>
      </c>
      <c r="E11">
        <v>13.55</v>
      </c>
      <c r="F11" t="s">
        <v>64</v>
      </c>
    </row>
    <row r="12" spans="1:6" ht="12.75">
      <c r="A12">
        <v>10</v>
      </c>
      <c r="B12">
        <v>43829.93</v>
      </c>
      <c r="C12">
        <v>224.011</v>
      </c>
      <c r="D12">
        <v>2.94</v>
      </c>
      <c r="E12">
        <v>14.62</v>
      </c>
      <c r="F12" t="s">
        <v>64</v>
      </c>
    </row>
    <row r="13" spans="1:6" ht="12.75">
      <c r="A13">
        <v>11</v>
      </c>
      <c r="B13">
        <v>49226.4</v>
      </c>
      <c r="C13">
        <v>273.495</v>
      </c>
      <c r="D13">
        <v>2.92</v>
      </c>
      <c r="E13">
        <v>11.33</v>
      </c>
      <c r="F13" t="s">
        <v>64</v>
      </c>
    </row>
    <row r="14" spans="1:6" ht="12.75">
      <c r="A14">
        <v>12</v>
      </c>
      <c r="B14">
        <v>52731.17</v>
      </c>
      <c r="C14">
        <v>318.886</v>
      </c>
      <c r="D14">
        <v>2.91</v>
      </c>
      <c r="E14">
        <v>11.39</v>
      </c>
      <c r="F14" t="s">
        <v>64</v>
      </c>
    </row>
    <row r="15" spans="1:6" ht="12.75">
      <c r="A15">
        <v>13</v>
      </c>
      <c r="B15">
        <v>45628.61</v>
      </c>
      <c r="C15">
        <v>235.397</v>
      </c>
      <c r="D15">
        <v>2.92</v>
      </c>
      <c r="E15">
        <v>14.95</v>
      </c>
      <c r="F15" t="s">
        <v>64</v>
      </c>
    </row>
    <row r="16" spans="1:6" ht="12.75">
      <c r="A16">
        <v>14</v>
      </c>
      <c r="B16">
        <v>42722.57</v>
      </c>
      <c r="C16">
        <v>212.046</v>
      </c>
      <c r="D16">
        <v>2.96</v>
      </c>
      <c r="E16">
        <v>15.51</v>
      </c>
      <c r="F16" t="s">
        <v>64</v>
      </c>
    </row>
    <row r="17" spans="1:5" ht="12.75">
      <c r="A17">
        <v>15</v>
      </c>
      <c r="B17">
        <v>41460.79</v>
      </c>
      <c r="C17">
        <v>198.321</v>
      </c>
      <c r="D17">
        <v>2.96</v>
      </c>
      <c r="E17">
        <v>15.11</v>
      </c>
    </row>
    <row r="18" spans="1:6" ht="12.75">
      <c r="A18">
        <v>16</v>
      </c>
      <c r="B18">
        <v>42877.03</v>
      </c>
      <c r="C18">
        <v>213.556</v>
      </c>
      <c r="D18">
        <v>2.95</v>
      </c>
      <c r="E18">
        <v>15.15</v>
      </c>
      <c r="F18" t="s">
        <v>64</v>
      </c>
    </row>
    <row r="19" spans="1:5" ht="12.75">
      <c r="A19">
        <v>17</v>
      </c>
      <c r="B19">
        <v>42239.5</v>
      </c>
      <c r="C19">
        <v>199.215</v>
      </c>
      <c r="D19">
        <v>2.95</v>
      </c>
      <c r="E19">
        <v>15.24</v>
      </c>
    </row>
    <row r="20" spans="1:5" ht="12.75">
      <c r="A20">
        <v>18</v>
      </c>
      <c r="B20">
        <v>43067.62</v>
      </c>
      <c r="C20">
        <v>214.12</v>
      </c>
      <c r="D20">
        <v>2.95</v>
      </c>
      <c r="E20">
        <v>14.92</v>
      </c>
    </row>
    <row r="21" spans="1:6" ht="12.75">
      <c r="A21">
        <v>19</v>
      </c>
      <c r="B21">
        <v>45621.6</v>
      </c>
      <c r="C21">
        <v>228.244</v>
      </c>
      <c r="D21">
        <v>2.94</v>
      </c>
      <c r="E21">
        <v>13.07</v>
      </c>
      <c r="F21" t="s">
        <v>64</v>
      </c>
    </row>
    <row r="22" spans="1:6" ht="12.75">
      <c r="A22">
        <v>20</v>
      </c>
      <c r="B22">
        <v>47989.01</v>
      </c>
      <c r="C22">
        <v>260.912</v>
      </c>
      <c r="D22">
        <v>2.94</v>
      </c>
      <c r="E22">
        <v>12.84</v>
      </c>
      <c r="F22" t="s">
        <v>64</v>
      </c>
    </row>
    <row r="23" spans="1:5" ht="12.75">
      <c r="A23">
        <v>21</v>
      </c>
      <c r="B23">
        <v>43636.03</v>
      </c>
      <c r="C23">
        <v>217.453</v>
      </c>
      <c r="D23">
        <v>2.95</v>
      </c>
      <c r="E23">
        <v>15.03</v>
      </c>
    </row>
    <row r="24" spans="1:5" ht="12.75">
      <c r="A24">
        <v>22</v>
      </c>
      <c r="B24">
        <v>40089.5</v>
      </c>
      <c r="C24">
        <v>181.724</v>
      </c>
      <c r="D24">
        <v>2.95</v>
      </c>
      <c r="E24">
        <v>15.54</v>
      </c>
    </row>
    <row r="25" spans="1:5" ht="12.75">
      <c r="A25">
        <v>23</v>
      </c>
      <c r="B25">
        <v>44934.43</v>
      </c>
      <c r="C25">
        <v>224.809</v>
      </c>
      <c r="D25">
        <v>2.98</v>
      </c>
      <c r="E25">
        <v>14.03</v>
      </c>
    </row>
    <row r="26" spans="1:5" ht="12.75">
      <c r="A26">
        <v>24</v>
      </c>
      <c r="B26">
        <v>43299.25</v>
      </c>
      <c r="C26">
        <v>223.24</v>
      </c>
      <c r="D26">
        <v>2.94</v>
      </c>
      <c r="E26">
        <v>16.33</v>
      </c>
    </row>
    <row r="27" spans="1:6" ht="12.75">
      <c r="A27">
        <v>25</v>
      </c>
      <c r="B27">
        <v>39943.38</v>
      </c>
      <c r="C27">
        <v>176.273</v>
      </c>
      <c r="D27">
        <v>2.95</v>
      </c>
      <c r="E27">
        <v>15.93</v>
      </c>
      <c r="F27" t="s">
        <v>64</v>
      </c>
    </row>
    <row r="28" spans="1:5" ht="12.75">
      <c r="A28">
        <v>26</v>
      </c>
      <c r="B28">
        <v>40841.12</v>
      </c>
      <c r="C28">
        <v>194.98</v>
      </c>
      <c r="D28">
        <v>2.93</v>
      </c>
      <c r="E28">
        <v>13.67</v>
      </c>
    </row>
    <row r="29" spans="1:5" ht="12.75">
      <c r="A29">
        <v>27</v>
      </c>
      <c r="B29">
        <v>42792.63</v>
      </c>
      <c r="C29">
        <v>208.514</v>
      </c>
      <c r="D29">
        <v>2.88</v>
      </c>
      <c r="E29">
        <v>13.77</v>
      </c>
    </row>
    <row r="30" spans="1:5" ht="12.75">
      <c r="A30">
        <v>28</v>
      </c>
      <c r="B30">
        <v>38887.12</v>
      </c>
      <c r="C30">
        <v>182.853</v>
      </c>
      <c r="D30">
        <v>2.91</v>
      </c>
      <c r="E30">
        <v>18.21</v>
      </c>
    </row>
    <row r="31" spans="1:5" ht="12.75">
      <c r="A31">
        <v>29</v>
      </c>
      <c r="B31">
        <v>38896.33</v>
      </c>
      <c r="C31">
        <v>174.73</v>
      </c>
      <c r="D31">
        <v>2.92</v>
      </c>
      <c r="E31">
        <v>16.49</v>
      </c>
    </row>
    <row r="32" spans="1:5" ht="12.75">
      <c r="A32">
        <v>30</v>
      </c>
      <c r="B32">
        <v>40042.63</v>
      </c>
      <c r="C32">
        <v>188.957</v>
      </c>
      <c r="D32">
        <v>2.94</v>
      </c>
      <c r="E32">
        <v>18.2</v>
      </c>
    </row>
    <row r="33" spans="1:5" ht="12.75">
      <c r="A33">
        <v>31</v>
      </c>
      <c r="B33">
        <v>41836.62</v>
      </c>
      <c r="C33">
        <v>208.137</v>
      </c>
      <c r="D33">
        <v>2.95</v>
      </c>
      <c r="E33">
        <v>17.29</v>
      </c>
    </row>
    <row r="34" spans="1:6" ht="12.75">
      <c r="A34" t="s">
        <v>60</v>
      </c>
      <c r="B34">
        <v>1406574.81</v>
      </c>
      <c r="C34">
        <v>216.481</v>
      </c>
      <c r="D34">
        <v>2.93</v>
      </c>
      <c r="E34">
        <v>9.85</v>
      </c>
      <c r="F3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2016-05-04T07:28:17Z</cp:lastPrinted>
  <dcterms:created xsi:type="dcterms:W3CDTF">2010-01-29T08:37:16Z</dcterms:created>
  <dcterms:modified xsi:type="dcterms:W3CDTF">2016-06-06T10:47:42Z</dcterms:modified>
  <cp:category/>
  <cp:version/>
  <cp:contentType/>
  <cp:contentStatus/>
</cp:coreProperties>
</file>