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<sst xmlns="http://schemas.openxmlformats.org/spreadsheetml/2006/main" count="237" uniqueCount="108">
  <si>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</si>
  <si>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</si>
  <si>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</si>
  <si>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</si>
  <si>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</si>
  <si>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</si>
  <si>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</si>
  <si>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</si>
  <si>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</si>
  <si>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</si>
  <si>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</si>
  <si>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</si>
  <si>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</si>
  <si>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</si>
  <si>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</si>
  <si>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</si>
  <si>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</si>
  <si>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</si>
  <si>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</si>
  <si>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</si>
  <si>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</si>
  <si>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</si>
  <si>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</si>
  <si>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</si>
  <si>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</si>
  <si>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</si>
  <si>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</si>
  <si>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</si>
  <si>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</si>
  <si>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</si>
  <si>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</si>
  <si>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</si>
  <si>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</si>
  <si>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</si>
  <si>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</si>
  <si>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</si>
  <si>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</si>
  <si>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</si>
  <si>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</si>
  <si>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</si>
  <si>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</si>
  <si>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</si>
  <si>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</si>
  <si>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</si>
  <si>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</si>
  <si>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</si>
  <si>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</si>
  <si>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</si>
  <si>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 xml:space="preserve">Начальник     Запорізького    ЛВУМГ                </t>
  </si>
  <si>
    <t>Дереновський О.Б.</t>
  </si>
  <si>
    <t xml:space="preserve">переданого Запорізьким ЛВУМГ та прийнятого ПАТ "Запоріжгаз" </t>
  </si>
  <si>
    <r>
      <t xml:space="preserve">по </t>
    </r>
    <r>
      <rPr>
        <b/>
        <sz val="10"/>
        <rFont val="Arial Cyr"/>
        <family val="0"/>
      </rPr>
      <t>ГРС-1 м.Запоріжжя</t>
    </r>
    <r>
      <rPr>
        <sz val="10"/>
        <rFont val="Arial Cyr"/>
        <family val="0"/>
      </rPr>
      <t>, ГРС-с.Тернівка Вільнянського р-ну, ГРС-с.Сергіївка</t>
    </r>
  </si>
  <si>
    <t xml:space="preserve">  прізвище</t>
  </si>
  <si>
    <t>Учуєв Г.М.</t>
  </si>
  <si>
    <r>
      <t xml:space="preserve">      </t>
    </r>
    <r>
      <rPr>
        <sz val="11"/>
        <rFont val="Arial"/>
        <family val="2"/>
      </rPr>
      <t xml:space="preserve">    переданого Запорізьким ЛВУМГ та прийнятого ПАТ "Запоріжгаз" по </t>
    </r>
    <r>
      <rPr>
        <b/>
        <sz val="11"/>
        <rFont val="Arial"/>
        <family val="2"/>
      </rPr>
      <t>ГРС-1 м.Запоріжжя</t>
    </r>
    <r>
      <rPr>
        <sz val="11"/>
        <rFont val="Arial"/>
        <family val="2"/>
      </rPr>
      <t>, ГРС-с.Тернівка Вільнянського р-ну, ГРС-с.Сергіївка</t>
    </r>
  </si>
  <si>
    <t>ГРС-1м.Запоріжжя</t>
  </si>
  <si>
    <t>ГРС-с.Тернівка Вільнянського р-ну</t>
  </si>
  <si>
    <t>ГРС-с.Сергіївка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</si>
  <si>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</si>
  <si>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</si>
  <si>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</si>
  <si>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</si>
  <si>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</si>
  <si>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</si>
  <si>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</si>
  <si>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AB</t>
  </si>
  <si>
    <t>A</t>
  </si>
  <si>
    <t xml:space="preserve"> з  газопроводу-відводу   ШДО,ШДКРІ  за період з   01.05.2016   по   31.05.2016  </t>
  </si>
  <si>
    <t>Теплота згоряння нижча, (за поточну добу та середньозважене значення за місяць) МДж/м3</t>
  </si>
  <si>
    <t>&lt; 0,0001</t>
  </si>
  <si>
    <t>*</t>
  </si>
  <si>
    <t>* - Прилад для визначення температури точки роси вологи та вуглеводнів знаходився на плановій повірці</t>
  </si>
  <si>
    <t>Данные по объекту Турбодет (осн.) за 5/16.</t>
  </si>
  <si>
    <t>487,244*</t>
  </si>
  <si>
    <t>6,59*</t>
  </si>
  <si>
    <t>-1,59*</t>
  </si>
  <si>
    <t>Итого</t>
  </si>
  <si>
    <t>15665143,06*</t>
  </si>
  <si>
    <t>462,901*</t>
  </si>
  <si>
    <t>6,58*</t>
  </si>
  <si>
    <t>5,49*</t>
  </si>
  <si>
    <t>Данные по объекту ПерПерепад (осн.) за 5/16.</t>
  </si>
  <si>
    <t>198,439*</t>
  </si>
  <si>
    <t>0,80*</t>
  </si>
  <si>
    <t xml:space="preserve"> BC</t>
  </si>
  <si>
    <t>8731158,66*</t>
  </si>
  <si>
    <t>188,085*</t>
  </si>
  <si>
    <t>6,25*</t>
  </si>
  <si>
    <t>5,57*</t>
  </si>
  <si>
    <t>Данные по объекту Чапаевский (осн.) за 5/16.</t>
  </si>
  <si>
    <t>37,798*</t>
  </si>
  <si>
    <t>2,82*</t>
  </si>
  <si>
    <t>11,23*</t>
  </si>
  <si>
    <t>623,367*</t>
  </si>
  <si>
    <t>2,79*</t>
  </si>
  <si>
    <t>17,02*</t>
  </si>
  <si>
    <t>173102,76*</t>
  </si>
  <si>
    <t>402,765*</t>
  </si>
  <si>
    <t>14,04*</t>
  </si>
  <si>
    <t>Данные по объекту Терновка (осн.) за 5/16.</t>
  </si>
  <si>
    <t>18,890*</t>
  </si>
  <si>
    <t>2,50*</t>
  </si>
  <si>
    <t>16,64*</t>
  </si>
  <si>
    <t>10016,30*</t>
  </si>
  <si>
    <t>85,175*</t>
  </si>
  <si>
    <t>2,45*</t>
  </si>
  <si>
    <t>13,17*</t>
  </si>
  <si>
    <t xml:space="preserve">з  газопроводу-відводу   ШДО,ШДКРІ  за період з   01.05.2016   по   31.05.2016 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</si>
</sst>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b/>
      <sz val="11"/>
      <color indexed="10"/>
      <name val="Arial"/>
      <family val="2"/>
    </font>
    <font>
      <sz val="9"/>
      <color indexed="8"/>
      <name val="Arial"/>
      <family val="2"/>
    </font>
    <font>
      <sz val="9"/>
      <color indexed="14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b/>
      <sz val="11"/>
      <color rgb="FFFF0000"/>
      <name val="Arial"/>
      <family val="2"/>
    </font>
    <font>
      <sz val="9"/>
      <color theme="1"/>
      <name val="Arial"/>
      <family val="2"/>
    </font>
    <font>
      <sz val="9"/>
      <color rgb="FFE13FC2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1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72" fillId="0" borderId="0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179" fontId="71" fillId="0" borderId="10" xfId="0" applyNumberFormat="1" applyFont="1" applyBorder="1" applyAlignment="1">
      <alignment horizontal="center"/>
    </xf>
    <xf numFmtId="179" fontId="71" fillId="0" borderId="10" xfId="0" applyNumberFormat="1" applyFont="1" applyBorder="1" applyAlignment="1">
      <alignment horizontal="center" wrapText="1"/>
    </xf>
    <xf numFmtId="2" fontId="71" fillId="0" borderId="10" xfId="0" applyNumberFormat="1" applyFont="1" applyBorder="1" applyAlignment="1">
      <alignment horizontal="center" wrapText="1"/>
    </xf>
    <xf numFmtId="1" fontId="71" fillId="0" borderId="10" xfId="0" applyNumberFormat="1" applyFont="1" applyBorder="1" applyAlignment="1">
      <alignment horizontal="center" wrapText="1"/>
    </xf>
    <xf numFmtId="177" fontId="71" fillId="0" borderId="10" xfId="0" applyNumberFormat="1" applyFont="1" applyBorder="1" applyAlignment="1">
      <alignment horizontal="center" wrapText="1"/>
    </xf>
    <xf numFmtId="179" fontId="71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80" fillId="0" borderId="0" xfId="0" applyFont="1" applyBorder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8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center" vertical="center" textRotation="90" wrapText="1"/>
    </xf>
    <xf numFmtId="2" fontId="83" fillId="0" borderId="0" xfId="0" applyNumberFormat="1" applyFont="1" applyBorder="1" applyAlignment="1">
      <alignment horizontal="center" wrapText="1"/>
    </xf>
    <xf numFmtId="2" fontId="84" fillId="0" borderId="0" xfId="0" applyNumberFormat="1" applyFont="1" applyBorder="1" applyAlignment="1">
      <alignment horizontal="center" wrapText="1"/>
    </xf>
    <xf numFmtId="2" fontId="85" fillId="0" borderId="0" xfId="0" applyNumberFormat="1" applyFont="1" applyBorder="1" applyAlignment="1">
      <alignment horizontal="center" vertical="center" wrapText="1"/>
    </xf>
    <xf numFmtId="178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wrapText="1"/>
    </xf>
    <xf numFmtId="1" fontId="14" fillId="0" borderId="13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 vertical="center" wrapText="1"/>
    </xf>
    <xf numFmtId="1" fontId="14" fillId="0" borderId="13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2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2" fontId="71" fillId="0" borderId="10" xfId="0" applyNumberFormat="1" applyFont="1" applyBorder="1" applyAlignment="1">
      <alignment horizontal="center" vertical="top" wrapText="1"/>
    </xf>
    <xf numFmtId="1" fontId="71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179" fontId="8" fillId="0" borderId="10" xfId="0" applyNumberFormat="1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7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82" fillId="0" borderId="21" xfId="0" applyFont="1" applyBorder="1" applyAlignment="1">
      <alignment horizontal="center" vertical="center" textRotation="90" wrapText="1"/>
    </xf>
    <xf numFmtId="0" fontId="82" fillId="0" borderId="22" xfId="0" applyFont="1" applyBorder="1" applyAlignment="1">
      <alignment horizontal="center" vertical="center" textRotation="90" wrapText="1"/>
    </xf>
    <xf numFmtId="0" fontId="82" fillId="0" borderId="23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view="pageBreakPreview" zoomScaleSheetLayoutView="100" zoomScalePageLayoutView="0" workbookViewId="0" topLeftCell="A26">
      <selection activeCell="T47" sqref="T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1:27" ht="12.75">
      <c r="A1" s="46"/>
      <c r="B1" s="47" t="s">
        <v>31</v>
      </c>
      <c r="C1" s="47"/>
      <c r="D1" s="47"/>
      <c r="E1" s="47"/>
      <c r="F1" s="47"/>
      <c r="G1" s="47"/>
      <c r="H1" s="47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2.75">
      <c r="A2" s="46"/>
      <c r="B2" s="47" t="s">
        <v>32</v>
      </c>
      <c r="C2" s="47"/>
      <c r="D2" s="47"/>
      <c r="E2" s="47"/>
      <c r="F2" s="47"/>
      <c r="G2" s="47"/>
      <c r="H2" s="47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2.75">
      <c r="A3" s="46"/>
      <c r="B3" s="48" t="s">
        <v>33</v>
      </c>
      <c r="C3" s="48"/>
      <c r="D3" s="48"/>
      <c r="E3" s="47"/>
      <c r="F3" s="47"/>
      <c r="G3" s="47"/>
      <c r="H3" s="47"/>
      <c r="I3" s="35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2.75">
      <c r="A4" s="46"/>
      <c r="B4" s="47" t="s">
        <v>34</v>
      </c>
      <c r="C4" s="47"/>
      <c r="D4" s="47"/>
      <c r="E4" s="47"/>
      <c r="F4" s="47"/>
      <c r="G4" s="47"/>
      <c r="H4" s="47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2.75">
      <c r="A5" s="46"/>
      <c r="B5" s="47" t="s">
        <v>47</v>
      </c>
      <c r="C5" s="47"/>
      <c r="D5" s="47"/>
      <c r="E5" s="47"/>
      <c r="F5" s="47"/>
      <c r="G5" s="47"/>
      <c r="H5" s="47"/>
      <c r="I5" s="35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6" t="s">
        <v>19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7"/>
    </row>
    <row r="7" spans="2:27" ht="18" customHeight="1">
      <c r="B7" s="94" t="s">
        <v>54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38"/>
      <c r="AA7" s="38"/>
    </row>
    <row r="8" spans="2:27" ht="18" customHeight="1">
      <c r="B8" s="111" t="s">
        <v>67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38"/>
      <c r="AA8" s="38"/>
    </row>
    <row r="9" spans="2:27" ht="18" customHeight="1" hidden="1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38"/>
      <c r="AA9" s="38"/>
    </row>
    <row r="10" spans="2:27" ht="18" customHeight="1" hidden="1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38"/>
      <c r="AA10" s="38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96" t="s">
        <v>27</v>
      </c>
      <c r="C12" s="101" t="s">
        <v>18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1" t="s">
        <v>7</v>
      </c>
      <c r="P12" s="102"/>
      <c r="Q12" s="102"/>
      <c r="R12" s="102"/>
      <c r="S12" s="102"/>
      <c r="T12" s="102"/>
      <c r="U12" s="108" t="s">
        <v>23</v>
      </c>
      <c r="V12" s="96" t="s">
        <v>24</v>
      </c>
      <c r="W12" s="96" t="s">
        <v>38</v>
      </c>
      <c r="X12" s="96" t="s">
        <v>26</v>
      </c>
      <c r="Y12" s="96" t="s">
        <v>25</v>
      </c>
      <c r="Z12" s="3"/>
      <c r="AB12" s="6"/>
      <c r="AC12"/>
    </row>
    <row r="13" spans="2:29" ht="48.75" customHeight="1">
      <c r="B13" s="97"/>
      <c r="C13" s="93" t="s">
        <v>3</v>
      </c>
      <c r="D13" s="105" t="s">
        <v>4</v>
      </c>
      <c r="E13" s="105" t="s">
        <v>5</v>
      </c>
      <c r="F13" s="105" t="s">
        <v>6</v>
      </c>
      <c r="G13" s="105" t="s">
        <v>9</v>
      </c>
      <c r="H13" s="105" t="s">
        <v>10</v>
      </c>
      <c r="I13" s="105" t="s">
        <v>11</v>
      </c>
      <c r="J13" s="105" t="s">
        <v>12</v>
      </c>
      <c r="K13" s="105" t="s">
        <v>13</v>
      </c>
      <c r="L13" s="105" t="s">
        <v>14</v>
      </c>
      <c r="M13" s="96" t="s">
        <v>15</v>
      </c>
      <c r="N13" s="96" t="s">
        <v>16</v>
      </c>
      <c r="O13" s="96" t="s">
        <v>8</v>
      </c>
      <c r="P13" s="96" t="s">
        <v>20</v>
      </c>
      <c r="Q13" s="96" t="s">
        <v>35</v>
      </c>
      <c r="R13" s="96" t="s">
        <v>21</v>
      </c>
      <c r="S13" s="96" t="s">
        <v>36</v>
      </c>
      <c r="T13" s="96" t="s">
        <v>22</v>
      </c>
      <c r="U13" s="109"/>
      <c r="V13" s="97"/>
      <c r="W13" s="97"/>
      <c r="X13" s="97"/>
      <c r="Y13" s="97"/>
      <c r="Z13" s="3"/>
      <c r="AB13" s="6"/>
      <c r="AC13"/>
    </row>
    <row r="14" spans="2:29" ht="15.75" customHeight="1">
      <c r="B14" s="97"/>
      <c r="C14" s="93"/>
      <c r="D14" s="105"/>
      <c r="E14" s="105"/>
      <c r="F14" s="105"/>
      <c r="G14" s="105"/>
      <c r="H14" s="105"/>
      <c r="I14" s="105"/>
      <c r="J14" s="105"/>
      <c r="K14" s="105"/>
      <c r="L14" s="105"/>
      <c r="M14" s="97"/>
      <c r="N14" s="97"/>
      <c r="O14" s="97"/>
      <c r="P14" s="97"/>
      <c r="Q14" s="97"/>
      <c r="R14" s="97"/>
      <c r="S14" s="97"/>
      <c r="T14" s="97"/>
      <c r="U14" s="109"/>
      <c r="V14" s="97"/>
      <c r="W14" s="97"/>
      <c r="X14" s="97"/>
      <c r="Y14" s="97"/>
      <c r="Z14" s="3"/>
      <c r="AB14" s="6"/>
      <c r="AC14"/>
    </row>
    <row r="15" spans="2:29" ht="30" customHeight="1">
      <c r="B15" s="98"/>
      <c r="C15" s="93"/>
      <c r="D15" s="105"/>
      <c r="E15" s="105"/>
      <c r="F15" s="105"/>
      <c r="G15" s="105"/>
      <c r="H15" s="105"/>
      <c r="I15" s="105"/>
      <c r="J15" s="105"/>
      <c r="K15" s="105"/>
      <c r="L15" s="105"/>
      <c r="M15" s="104"/>
      <c r="N15" s="104"/>
      <c r="O15" s="104"/>
      <c r="P15" s="104"/>
      <c r="Q15" s="104"/>
      <c r="R15" s="104"/>
      <c r="S15" s="104"/>
      <c r="T15" s="104"/>
      <c r="U15" s="110"/>
      <c r="V15" s="104"/>
      <c r="W15" s="104"/>
      <c r="X15" s="104"/>
      <c r="Y15" s="104"/>
      <c r="Z15" s="3"/>
      <c r="AB15" s="6"/>
      <c r="AC15"/>
    </row>
    <row r="16" spans="2:29" ht="12.75">
      <c r="B16" s="18">
        <v>1</v>
      </c>
      <c r="C16" s="52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6"/>
      <c r="P16" s="86"/>
      <c r="Q16" s="87"/>
      <c r="R16" s="54"/>
      <c r="S16" s="55"/>
      <c r="T16" s="54"/>
      <c r="U16" s="9"/>
      <c r="V16" s="9"/>
      <c r="W16" s="53"/>
      <c r="X16" s="53"/>
      <c r="Y16" s="56"/>
      <c r="AA16" s="4">
        <f aca="true" t="shared" si="0" ref="AA16:AA48">SUM(C16:N16)</f>
        <v>0</v>
      </c>
      <c r="AB16" s="34" t="str">
        <f>IF(AA16=100,"ОК"," ")</f>
        <v> </v>
      </c>
      <c r="AC16"/>
    </row>
    <row r="17" spans="2:29" ht="12.75">
      <c r="B17" s="18">
        <v>2</v>
      </c>
      <c r="C17" s="52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6"/>
      <c r="P17" s="86"/>
      <c r="Q17" s="87"/>
      <c r="R17" s="54"/>
      <c r="S17" s="55"/>
      <c r="T17" s="54"/>
      <c r="U17" s="9"/>
      <c r="V17" s="9"/>
      <c r="W17" s="53"/>
      <c r="X17" s="53"/>
      <c r="Y17" s="56"/>
      <c r="AA17" s="4">
        <f t="shared" si="0"/>
        <v>0</v>
      </c>
      <c r="AB17" s="34" t="str">
        <f>IF(AA17=100,"ОК"," ")</f>
        <v> </v>
      </c>
      <c r="AC17"/>
    </row>
    <row r="18" spans="2:29" ht="12.75">
      <c r="B18" s="18">
        <v>3</v>
      </c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6"/>
      <c r="P18" s="86"/>
      <c r="Q18" s="87"/>
      <c r="R18" s="54"/>
      <c r="S18" s="55"/>
      <c r="T18" s="54"/>
      <c r="U18" s="9"/>
      <c r="V18" s="9"/>
      <c r="W18" s="53"/>
      <c r="X18" s="56"/>
      <c r="Y18" s="56"/>
      <c r="AA18" s="4">
        <f t="shared" si="0"/>
        <v>0</v>
      </c>
      <c r="AB18" s="34" t="str">
        <f>IF(AA18=100,"ОК"," ")</f>
        <v> </v>
      </c>
      <c r="AC18"/>
    </row>
    <row r="19" spans="2:29" ht="12.75">
      <c r="B19" s="18">
        <v>4</v>
      </c>
      <c r="C19" s="52">
        <v>95.016</v>
      </c>
      <c r="D19" s="53">
        <v>2.6829</v>
      </c>
      <c r="E19" s="53">
        <v>0.8791</v>
      </c>
      <c r="F19" s="53">
        <v>0.132</v>
      </c>
      <c r="G19" s="53">
        <v>0.1486</v>
      </c>
      <c r="H19" s="53">
        <v>0.0011</v>
      </c>
      <c r="I19" s="53">
        <v>0.032</v>
      </c>
      <c r="J19" s="53">
        <v>0.0247</v>
      </c>
      <c r="K19" s="53">
        <v>0.0151</v>
      </c>
      <c r="L19" s="53">
        <v>0.0057</v>
      </c>
      <c r="M19" s="53">
        <v>0.831</v>
      </c>
      <c r="N19" s="53">
        <v>0.2318</v>
      </c>
      <c r="O19" s="56">
        <v>0.7079</v>
      </c>
      <c r="P19" s="86">
        <v>34.529</v>
      </c>
      <c r="Q19" s="87">
        <v>8247</v>
      </c>
      <c r="R19" s="54">
        <v>38.277</v>
      </c>
      <c r="S19" s="55">
        <v>9142</v>
      </c>
      <c r="T19" s="54">
        <v>49.929</v>
      </c>
      <c r="U19" s="9" t="s">
        <v>70</v>
      </c>
      <c r="V19" s="9" t="s">
        <v>70</v>
      </c>
      <c r="W19" s="53" t="s">
        <v>39</v>
      </c>
      <c r="X19" s="53"/>
      <c r="Y19" s="56"/>
      <c r="AA19" s="4">
        <f t="shared" si="0"/>
        <v>100.00000000000001</v>
      </c>
      <c r="AB19" s="34" t="str">
        <f aca="true" t="shared" si="1" ref="AB19:AB48">IF(AA19=100,"ОК"," ")</f>
        <v>ОК</v>
      </c>
      <c r="AC19"/>
    </row>
    <row r="20" spans="2:29" ht="12.75">
      <c r="B20" s="18">
        <v>5</v>
      </c>
      <c r="C20" s="52">
        <v>95.2929</v>
      </c>
      <c r="D20" s="53">
        <v>2.4944</v>
      </c>
      <c r="E20" s="53">
        <v>0.8151</v>
      </c>
      <c r="F20" s="53">
        <v>0.122</v>
      </c>
      <c r="G20" s="53">
        <v>0.1406</v>
      </c>
      <c r="H20" s="53">
        <v>0.0013</v>
      </c>
      <c r="I20" s="53">
        <v>0.0316</v>
      </c>
      <c r="J20" s="53">
        <v>0.0246</v>
      </c>
      <c r="K20" s="53">
        <v>0.0139</v>
      </c>
      <c r="L20" s="53">
        <v>0.0065</v>
      </c>
      <c r="M20" s="53">
        <v>0.8432</v>
      </c>
      <c r="N20" s="53">
        <v>0.214</v>
      </c>
      <c r="O20" s="56">
        <v>0.7055</v>
      </c>
      <c r="P20" s="86">
        <v>34.43</v>
      </c>
      <c r="Q20" s="87">
        <v>8224</v>
      </c>
      <c r="R20" s="54">
        <v>38.17</v>
      </c>
      <c r="S20" s="55">
        <v>9118</v>
      </c>
      <c r="T20" s="54">
        <v>49.877</v>
      </c>
      <c r="U20" s="9"/>
      <c r="V20" s="9"/>
      <c r="W20" s="53"/>
      <c r="X20" s="53"/>
      <c r="Y20" s="56"/>
      <c r="AA20" s="4">
        <f t="shared" si="0"/>
        <v>100.00010000000002</v>
      </c>
      <c r="AB20" s="34" t="str">
        <f t="shared" si="1"/>
        <v> </v>
      </c>
      <c r="AC20"/>
    </row>
    <row r="21" spans="2:29" ht="11.25" customHeight="1">
      <c r="B21" s="18">
        <v>6</v>
      </c>
      <c r="C21" s="52">
        <v>95.3442</v>
      </c>
      <c r="D21" s="53">
        <v>2.4591</v>
      </c>
      <c r="E21" s="53">
        <v>0.8084</v>
      </c>
      <c r="F21" s="53">
        <v>0.1215</v>
      </c>
      <c r="G21" s="53">
        <v>0.1408</v>
      </c>
      <c r="H21" s="53">
        <v>0.0009</v>
      </c>
      <c r="I21" s="53">
        <v>0.0319</v>
      </c>
      <c r="J21" s="53">
        <v>0.025</v>
      </c>
      <c r="K21" s="53">
        <v>0.013</v>
      </c>
      <c r="L21" s="53">
        <v>0.0061</v>
      </c>
      <c r="M21" s="53">
        <v>0.8425</v>
      </c>
      <c r="N21" s="53">
        <v>0.2065</v>
      </c>
      <c r="O21" s="56">
        <v>0.7051</v>
      </c>
      <c r="P21" s="86">
        <v>34.42</v>
      </c>
      <c r="Q21" s="87">
        <v>8221</v>
      </c>
      <c r="R21" s="54">
        <v>38.16</v>
      </c>
      <c r="S21" s="55">
        <v>9115</v>
      </c>
      <c r="T21" s="54">
        <v>49.88</v>
      </c>
      <c r="U21" s="9"/>
      <c r="V21" s="9"/>
      <c r="W21" s="53"/>
      <c r="X21" s="53"/>
      <c r="Y21" s="53"/>
      <c r="AA21" s="4">
        <f t="shared" si="0"/>
        <v>99.99990000000003</v>
      </c>
      <c r="AB21" s="34" t="str">
        <f t="shared" si="1"/>
        <v> </v>
      </c>
      <c r="AC21"/>
    </row>
    <row r="22" spans="2:29" ht="12.75">
      <c r="B22" s="18">
        <v>7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86"/>
      <c r="Q22" s="87"/>
      <c r="R22" s="54"/>
      <c r="S22" s="55"/>
      <c r="T22" s="54"/>
      <c r="U22" s="9"/>
      <c r="V22" s="9"/>
      <c r="W22" s="53"/>
      <c r="X22" s="53"/>
      <c r="Y22" s="56"/>
      <c r="AA22" s="4">
        <f t="shared" si="0"/>
        <v>0</v>
      </c>
      <c r="AB22" s="34" t="str">
        <f t="shared" si="1"/>
        <v> </v>
      </c>
      <c r="AC22"/>
    </row>
    <row r="23" spans="2:29" ht="12.75">
      <c r="B23" s="18">
        <v>8</v>
      </c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6"/>
      <c r="P23" s="86"/>
      <c r="Q23" s="87"/>
      <c r="R23" s="54"/>
      <c r="S23" s="55"/>
      <c r="T23" s="54"/>
      <c r="U23" s="9"/>
      <c r="V23" s="9"/>
      <c r="W23" s="53"/>
      <c r="X23" s="53"/>
      <c r="Y23" s="56"/>
      <c r="AA23" s="4">
        <f t="shared" si="0"/>
        <v>0</v>
      </c>
      <c r="AB23" s="34" t="str">
        <f t="shared" si="1"/>
        <v> </v>
      </c>
      <c r="AC23"/>
    </row>
    <row r="24" spans="2:29" ht="15" customHeight="1">
      <c r="B24" s="18">
        <v>9</v>
      </c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19"/>
      <c r="P24" s="88"/>
      <c r="Q24" s="89"/>
      <c r="R24" s="41"/>
      <c r="S24" s="42"/>
      <c r="T24" s="41"/>
      <c r="U24" s="43"/>
      <c r="V24" s="43"/>
      <c r="W24" s="44"/>
      <c r="X24" s="44"/>
      <c r="Y24" s="44"/>
      <c r="AA24" s="4">
        <f t="shared" si="0"/>
        <v>0</v>
      </c>
      <c r="AB24" s="34" t="str">
        <f t="shared" si="1"/>
        <v> </v>
      </c>
      <c r="AC24"/>
    </row>
    <row r="25" spans="2:29" ht="12.75">
      <c r="B25" s="18">
        <v>10</v>
      </c>
      <c r="C25" s="52">
        <v>94.1439</v>
      </c>
      <c r="D25" s="53">
        <v>3.305</v>
      </c>
      <c r="E25" s="53">
        <v>1.0786</v>
      </c>
      <c r="F25" s="53">
        <v>0.1622</v>
      </c>
      <c r="G25" s="53">
        <v>0.1728</v>
      </c>
      <c r="H25" s="53">
        <v>0.001</v>
      </c>
      <c r="I25" s="53">
        <v>0.0339</v>
      </c>
      <c r="J25" s="53">
        <v>0.0255</v>
      </c>
      <c r="K25" s="53">
        <v>0.0135</v>
      </c>
      <c r="L25" s="53">
        <v>0.0067</v>
      </c>
      <c r="M25" s="53">
        <v>0.76</v>
      </c>
      <c r="N25" s="53">
        <v>0.2969</v>
      </c>
      <c r="O25" s="56">
        <v>0.7153</v>
      </c>
      <c r="P25" s="86">
        <v>34.84</v>
      </c>
      <c r="Q25" s="87">
        <v>8322</v>
      </c>
      <c r="R25" s="54">
        <v>38.61</v>
      </c>
      <c r="S25" s="55">
        <v>9222</v>
      </c>
      <c r="T25" s="54">
        <v>50.1039</v>
      </c>
      <c r="U25" s="43"/>
      <c r="V25" s="43"/>
      <c r="W25" s="40"/>
      <c r="X25" s="40"/>
      <c r="Y25" s="19"/>
      <c r="AA25" s="4">
        <f t="shared" si="0"/>
        <v>99.99999999999999</v>
      </c>
      <c r="AB25" s="34" t="str">
        <f t="shared" si="1"/>
        <v>ОК</v>
      </c>
      <c r="AC25"/>
    </row>
    <row r="26" spans="2:29" ht="12.75" customHeight="1">
      <c r="B26" s="18">
        <v>11</v>
      </c>
      <c r="C26" s="52">
        <v>94.9634</v>
      </c>
      <c r="D26" s="53">
        <v>2.7416</v>
      </c>
      <c r="E26" s="53">
        <v>0.9006</v>
      </c>
      <c r="F26" s="53">
        <v>0.1349</v>
      </c>
      <c r="G26" s="53">
        <v>0.1493</v>
      </c>
      <c r="H26" s="53">
        <v>0.0011</v>
      </c>
      <c r="I26" s="53">
        <v>0.0317</v>
      </c>
      <c r="J26" s="53">
        <v>0.0242</v>
      </c>
      <c r="K26" s="53">
        <v>0.0125</v>
      </c>
      <c r="L26" s="53">
        <v>0.0064</v>
      </c>
      <c r="M26" s="53">
        <v>0.803</v>
      </c>
      <c r="N26" s="53">
        <v>0.2314</v>
      </c>
      <c r="O26" s="56">
        <v>0.7083</v>
      </c>
      <c r="P26" s="86">
        <v>34.5637</v>
      </c>
      <c r="Q26" s="87">
        <v>8255</v>
      </c>
      <c r="R26" s="54">
        <v>38.31</v>
      </c>
      <c r="S26" s="55">
        <v>9151</v>
      </c>
      <c r="T26" s="54">
        <v>49.96</v>
      </c>
      <c r="U26" s="9"/>
      <c r="V26" s="9"/>
      <c r="W26" s="53"/>
      <c r="X26" s="53">
        <v>0.0013</v>
      </c>
      <c r="Y26" s="57" t="s">
        <v>69</v>
      </c>
      <c r="AA26" s="4">
        <f t="shared" si="0"/>
        <v>100.00009999999997</v>
      </c>
      <c r="AB26" s="34" t="str">
        <f t="shared" si="1"/>
        <v> </v>
      </c>
      <c r="AC26"/>
    </row>
    <row r="27" spans="2:29" ht="12.75">
      <c r="B27" s="18">
        <v>12</v>
      </c>
      <c r="C27" s="52">
        <v>94.6777</v>
      </c>
      <c r="D27" s="53">
        <v>2.9425</v>
      </c>
      <c r="E27" s="53">
        <v>0.9606</v>
      </c>
      <c r="F27" s="53">
        <v>0.1435</v>
      </c>
      <c r="G27" s="53">
        <v>0.1588</v>
      </c>
      <c r="H27" s="53">
        <v>0.001</v>
      </c>
      <c r="I27" s="53">
        <v>0.0333</v>
      </c>
      <c r="J27" s="53">
        <v>0.0254</v>
      </c>
      <c r="K27" s="53">
        <v>0.0117</v>
      </c>
      <c r="L27" s="53">
        <v>0.0069</v>
      </c>
      <c r="M27" s="53">
        <v>0.7807</v>
      </c>
      <c r="N27" s="53">
        <v>0.2579</v>
      </c>
      <c r="O27" s="56">
        <v>0.7107</v>
      </c>
      <c r="P27" s="86">
        <v>34.66</v>
      </c>
      <c r="Q27" s="87">
        <v>8279</v>
      </c>
      <c r="R27" s="54">
        <v>38.42</v>
      </c>
      <c r="S27" s="55">
        <v>9176</v>
      </c>
      <c r="T27" s="54">
        <v>50.01</v>
      </c>
      <c r="U27" s="9"/>
      <c r="V27" s="9"/>
      <c r="W27" s="53"/>
      <c r="X27" s="53"/>
      <c r="Y27" s="19"/>
      <c r="AA27" s="4">
        <f t="shared" si="0"/>
        <v>100.00000000000001</v>
      </c>
      <c r="AB27" s="34" t="str">
        <f t="shared" si="1"/>
        <v>ОК</v>
      </c>
      <c r="AC27"/>
    </row>
    <row r="28" spans="2:29" ht="12.75">
      <c r="B28" s="18">
        <v>13</v>
      </c>
      <c r="C28" s="52">
        <v>94.58</v>
      </c>
      <c r="D28" s="53">
        <v>2.9965</v>
      </c>
      <c r="E28" s="53">
        <v>0.9866</v>
      </c>
      <c r="F28" s="53">
        <v>0.1476</v>
      </c>
      <c r="G28" s="53">
        <v>0.1616</v>
      </c>
      <c r="H28" s="53">
        <v>0.001</v>
      </c>
      <c r="I28" s="53">
        <v>0.033</v>
      </c>
      <c r="J28" s="53">
        <v>0.025</v>
      </c>
      <c r="K28" s="53">
        <v>0.0139</v>
      </c>
      <c r="L28" s="53">
        <v>0.0074</v>
      </c>
      <c r="M28" s="53">
        <v>0.7794</v>
      </c>
      <c r="N28" s="53">
        <v>0.2678</v>
      </c>
      <c r="O28" s="53">
        <v>0.7117</v>
      </c>
      <c r="P28" s="54">
        <v>34.69</v>
      </c>
      <c r="Q28" s="55">
        <v>8286</v>
      </c>
      <c r="R28" s="54">
        <v>38.43</v>
      </c>
      <c r="S28" s="55">
        <v>9180</v>
      </c>
      <c r="T28" s="54">
        <v>50.0009</v>
      </c>
      <c r="U28" s="9"/>
      <c r="V28" s="9"/>
      <c r="W28" s="53"/>
      <c r="X28" s="53"/>
      <c r="Y28" s="19"/>
      <c r="AA28" s="4">
        <f t="shared" si="0"/>
        <v>99.99980000000001</v>
      </c>
      <c r="AB28" s="34" t="str">
        <f t="shared" si="1"/>
        <v> </v>
      </c>
      <c r="AC28"/>
    </row>
    <row r="29" spans="2:29" ht="12.75">
      <c r="B29" s="18">
        <v>14</v>
      </c>
      <c r="C29" s="52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5"/>
      <c r="R29" s="54"/>
      <c r="S29" s="55"/>
      <c r="T29" s="54"/>
      <c r="U29" s="9"/>
      <c r="V29" s="9"/>
      <c r="W29" s="53"/>
      <c r="X29" s="53"/>
      <c r="Y29" s="56"/>
      <c r="AA29" s="4">
        <f t="shared" si="0"/>
        <v>0</v>
      </c>
      <c r="AB29" s="34" t="str">
        <f t="shared" si="1"/>
        <v> </v>
      </c>
      <c r="AC29"/>
    </row>
    <row r="30" spans="2:29" ht="12.75">
      <c r="B30" s="18">
        <v>15</v>
      </c>
      <c r="C30" s="52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4"/>
      <c r="Q30" s="55"/>
      <c r="R30" s="54"/>
      <c r="S30" s="55"/>
      <c r="T30" s="54"/>
      <c r="U30" s="9"/>
      <c r="V30" s="9"/>
      <c r="W30" s="53"/>
      <c r="X30" s="53"/>
      <c r="Y30" s="56"/>
      <c r="AA30" s="4">
        <f t="shared" si="0"/>
        <v>0</v>
      </c>
      <c r="AB30" s="34" t="str">
        <f t="shared" si="1"/>
        <v> </v>
      </c>
      <c r="AC30"/>
    </row>
    <row r="31" spans="2:29" ht="12.75">
      <c r="B31" s="20">
        <v>16</v>
      </c>
      <c r="C31" s="56">
        <v>94.7606</v>
      </c>
      <c r="D31" s="53">
        <v>2.8575</v>
      </c>
      <c r="E31" s="53">
        <v>0.9251</v>
      </c>
      <c r="F31" s="53">
        <v>0.1397</v>
      </c>
      <c r="G31" s="53">
        <v>0.1513</v>
      </c>
      <c r="H31" s="53">
        <v>0.0011</v>
      </c>
      <c r="I31" s="53">
        <v>0.0318</v>
      </c>
      <c r="J31" s="53">
        <v>0.0242</v>
      </c>
      <c r="K31" s="53">
        <v>0.0113</v>
      </c>
      <c r="L31" s="53">
        <v>0.0064</v>
      </c>
      <c r="M31" s="53">
        <v>0.8382</v>
      </c>
      <c r="N31" s="53">
        <v>0.2528</v>
      </c>
      <c r="O31" s="53">
        <v>0.7098</v>
      </c>
      <c r="P31" s="54">
        <v>34.589</v>
      </c>
      <c r="Q31" s="55">
        <v>8262</v>
      </c>
      <c r="R31" s="54">
        <v>38.32</v>
      </c>
      <c r="S31" s="55">
        <v>9154</v>
      </c>
      <c r="T31" s="54">
        <v>49.92</v>
      </c>
      <c r="U31" s="9"/>
      <c r="V31" s="9"/>
      <c r="W31" s="53" t="s">
        <v>39</v>
      </c>
      <c r="X31" s="53"/>
      <c r="Y31" s="56"/>
      <c r="AA31" s="4">
        <f t="shared" si="0"/>
        <v>100</v>
      </c>
      <c r="AB31" s="34" t="str">
        <f t="shared" si="1"/>
        <v>ОК</v>
      </c>
      <c r="AC31"/>
    </row>
    <row r="32" spans="2:29" ht="12.75">
      <c r="B32" s="20">
        <v>17</v>
      </c>
      <c r="C32" s="56">
        <v>94.4378</v>
      </c>
      <c r="D32" s="53">
        <v>3.0207</v>
      </c>
      <c r="E32" s="53">
        <v>1.0083</v>
      </c>
      <c r="F32" s="53">
        <v>0.1525</v>
      </c>
      <c r="G32" s="53">
        <v>0.1727</v>
      </c>
      <c r="H32" s="53">
        <v>0.0009</v>
      </c>
      <c r="I32" s="53">
        <v>0.0398</v>
      </c>
      <c r="J32" s="53">
        <v>0.0314</v>
      </c>
      <c r="K32" s="53">
        <v>0.0172</v>
      </c>
      <c r="L32" s="53">
        <v>0.0101</v>
      </c>
      <c r="M32" s="53">
        <v>0.8453</v>
      </c>
      <c r="N32" s="53">
        <v>0.2635</v>
      </c>
      <c r="O32" s="53">
        <v>0.713</v>
      </c>
      <c r="P32" s="54">
        <v>34.718</v>
      </c>
      <c r="Q32" s="55">
        <v>8292</v>
      </c>
      <c r="R32" s="54">
        <v>38.46</v>
      </c>
      <c r="S32" s="55">
        <v>9186</v>
      </c>
      <c r="T32" s="54">
        <v>49.988</v>
      </c>
      <c r="U32" s="9"/>
      <c r="V32" s="9"/>
      <c r="W32" s="53"/>
      <c r="X32" s="53"/>
      <c r="Y32" s="56"/>
      <c r="AA32" s="4">
        <f t="shared" si="0"/>
        <v>100.0002</v>
      </c>
      <c r="AB32" s="34" t="str">
        <f t="shared" si="1"/>
        <v> </v>
      </c>
      <c r="AC32"/>
    </row>
    <row r="33" spans="2:29" ht="12.75">
      <c r="B33" s="20">
        <v>18</v>
      </c>
      <c r="C33" s="56">
        <v>94.098</v>
      </c>
      <c r="D33" s="53">
        <v>3.2207</v>
      </c>
      <c r="E33" s="53">
        <v>1.0934</v>
      </c>
      <c r="F33" s="53">
        <v>0.1639</v>
      </c>
      <c r="G33" s="53">
        <v>0.1883</v>
      </c>
      <c r="H33" s="53">
        <v>0.0011</v>
      </c>
      <c r="I33" s="53">
        <v>0.0426</v>
      </c>
      <c r="J33" s="53">
        <v>0.0341</v>
      </c>
      <c r="K33" s="53">
        <v>0.0168</v>
      </c>
      <c r="L33" s="53">
        <v>0.0085</v>
      </c>
      <c r="M33" s="53">
        <v>0.845</v>
      </c>
      <c r="N33" s="53">
        <v>0.2875</v>
      </c>
      <c r="O33" s="53">
        <v>0.7161</v>
      </c>
      <c r="P33" s="54">
        <v>34.834</v>
      </c>
      <c r="Q33" s="55">
        <v>8320</v>
      </c>
      <c r="R33" s="54">
        <v>38.585</v>
      </c>
      <c r="S33" s="55">
        <v>9216</v>
      </c>
      <c r="T33" s="54">
        <v>50.04</v>
      </c>
      <c r="U33" s="9"/>
      <c r="V33" s="9"/>
      <c r="W33" s="53"/>
      <c r="X33" s="53"/>
      <c r="Y33" s="56"/>
      <c r="AA33" s="4">
        <f t="shared" si="0"/>
        <v>99.99989999999997</v>
      </c>
      <c r="AB33" s="34" t="str">
        <f t="shared" si="1"/>
        <v> </v>
      </c>
      <c r="AC33"/>
    </row>
    <row r="34" spans="2:29" ht="12.75">
      <c r="B34" s="20">
        <v>19</v>
      </c>
      <c r="C34" s="56">
        <v>94.1259</v>
      </c>
      <c r="D34" s="53">
        <v>3.2256</v>
      </c>
      <c r="E34" s="53">
        <v>1.0843</v>
      </c>
      <c r="F34" s="53">
        <v>0.1626</v>
      </c>
      <c r="G34" s="53">
        <v>0.1854</v>
      </c>
      <c r="H34" s="53">
        <v>0.0011</v>
      </c>
      <c r="I34" s="53">
        <v>0.0424</v>
      </c>
      <c r="J34" s="53">
        <v>0.0332</v>
      </c>
      <c r="K34" s="53">
        <v>0.0164</v>
      </c>
      <c r="L34" s="53">
        <v>0.0058</v>
      </c>
      <c r="M34" s="53">
        <v>0.8246</v>
      </c>
      <c r="N34" s="53">
        <v>0.2928</v>
      </c>
      <c r="O34" s="53">
        <v>0.7158</v>
      </c>
      <c r="P34" s="54">
        <v>34.83</v>
      </c>
      <c r="Q34" s="55">
        <v>8319</v>
      </c>
      <c r="R34" s="54">
        <v>38.58</v>
      </c>
      <c r="S34" s="55">
        <v>9215</v>
      </c>
      <c r="T34" s="54">
        <v>50.047</v>
      </c>
      <c r="U34" s="9"/>
      <c r="V34" s="9"/>
      <c r="W34" s="53"/>
      <c r="X34" s="53"/>
      <c r="Y34" s="56"/>
      <c r="AA34" s="4">
        <f t="shared" si="0"/>
        <v>100.00009999999999</v>
      </c>
      <c r="AB34" s="34" t="str">
        <f t="shared" si="1"/>
        <v> </v>
      </c>
      <c r="AC34"/>
    </row>
    <row r="35" spans="2:29" ht="12.75">
      <c r="B35" s="20">
        <v>20</v>
      </c>
      <c r="C35" s="56">
        <v>94.5905</v>
      </c>
      <c r="D35" s="53">
        <v>2.9695</v>
      </c>
      <c r="E35" s="53">
        <v>0.9601</v>
      </c>
      <c r="F35" s="53">
        <v>0.1476</v>
      </c>
      <c r="G35" s="53">
        <v>0.1575</v>
      </c>
      <c r="H35" s="53">
        <v>0.0012</v>
      </c>
      <c r="I35" s="53">
        <v>0.0355</v>
      </c>
      <c r="J35" s="53">
        <v>0.0275</v>
      </c>
      <c r="K35" s="53">
        <v>0.0144</v>
      </c>
      <c r="L35" s="53">
        <v>0.0098</v>
      </c>
      <c r="M35" s="53">
        <v>0.8272</v>
      </c>
      <c r="N35" s="53">
        <v>0.2593</v>
      </c>
      <c r="O35" s="53">
        <v>0.7114</v>
      </c>
      <c r="P35" s="54">
        <v>34.659</v>
      </c>
      <c r="Q35" s="55">
        <v>8278</v>
      </c>
      <c r="R35" s="54">
        <v>38.399</v>
      </c>
      <c r="S35" s="55">
        <v>9171</v>
      </c>
      <c r="T35" s="54">
        <v>49.9645</v>
      </c>
      <c r="U35" s="9"/>
      <c r="V35" s="9"/>
      <c r="W35" s="53"/>
      <c r="X35" s="53"/>
      <c r="Y35" s="56"/>
      <c r="AA35" s="4">
        <f t="shared" si="0"/>
        <v>100.00009999999999</v>
      </c>
      <c r="AB35" s="34" t="str">
        <f t="shared" si="1"/>
        <v> </v>
      </c>
      <c r="AC35"/>
    </row>
    <row r="36" spans="2:29" ht="12.75">
      <c r="B36" s="20">
        <v>21</v>
      </c>
      <c r="C36" s="56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  <c r="Q36" s="55"/>
      <c r="R36" s="54"/>
      <c r="S36" s="55"/>
      <c r="T36" s="54"/>
      <c r="U36" s="9"/>
      <c r="V36" s="9"/>
      <c r="W36" s="53"/>
      <c r="X36" s="53"/>
      <c r="Y36" s="56"/>
      <c r="AA36" s="4">
        <f t="shared" si="0"/>
        <v>0</v>
      </c>
      <c r="AB36" s="34" t="str">
        <f t="shared" si="1"/>
        <v> </v>
      </c>
      <c r="AC36"/>
    </row>
    <row r="37" spans="2:29" ht="12.75">
      <c r="B37" s="20">
        <v>22</v>
      </c>
      <c r="C37" s="56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4"/>
      <c r="Q37" s="55"/>
      <c r="R37" s="54"/>
      <c r="S37" s="55"/>
      <c r="T37" s="54"/>
      <c r="U37" s="9"/>
      <c r="V37" s="9"/>
      <c r="W37" s="53"/>
      <c r="X37" s="53"/>
      <c r="Y37" s="56"/>
      <c r="AA37" s="4">
        <f t="shared" si="0"/>
        <v>0</v>
      </c>
      <c r="AB37" s="34" t="str">
        <f t="shared" si="1"/>
        <v> </v>
      </c>
      <c r="AC37"/>
    </row>
    <row r="38" spans="2:29" ht="12.75">
      <c r="B38" s="20">
        <v>23</v>
      </c>
      <c r="C38" s="56">
        <v>93.8241</v>
      </c>
      <c r="D38" s="53">
        <v>3.5038</v>
      </c>
      <c r="E38" s="53">
        <v>1.1483</v>
      </c>
      <c r="F38" s="53">
        <v>0.1758</v>
      </c>
      <c r="G38" s="53">
        <v>0.1798</v>
      </c>
      <c r="H38" s="53">
        <v>0.001</v>
      </c>
      <c r="I38" s="53">
        <v>0.0389</v>
      </c>
      <c r="J38" s="53">
        <v>0.0294</v>
      </c>
      <c r="K38" s="53">
        <v>0.0134</v>
      </c>
      <c r="L38" s="53">
        <v>0.0089</v>
      </c>
      <c r="M38" s="53">
        <v>0.7664</v>
      </c>
      <c r="N38" s="53">
        <v>0.3101</v>
      </c>
      <c r="O38" s="53">
        <v>0.718</v>
      </c>
      <c r="P38" s="54">
        <v>34.9447</v>
      </c>
      <c r="Q38" s="55">
        <v>8346</v>
      </c>
      <c r="R38" s="54">
        <v>38.7046</v>
      </c>
      <c r="S38" s="55">
        <v>9244</v>
      </c>
      <c r="T38" s="54">
        <v>50.129</v>
      </c>
      <c r="U38" s="43"/>
      <c r="V38" s="43"/>
      <c r="W38" s="40"/>
      <c r="X38" s="40"/>
      <c r="Y38" s="19"/>
      <c r="AA38" s="4">
        <f t="shared" si="0"/>
        <v>99.99990000000001</v>
      </c>
      <c r="AB38" s="34" t="str">
        <f t="shared" si="1"/>
        <v> </v>
      </c>
      <c r="AC38"/>
    </row>
    <row r="39" spans="2:29" ht="12.75">
      <c r="B39" s="20">
        <v>24</v>
      </c>
      <c r="C39" s="56">
        <v>94.1318</v>
      </c>
      <c r="D39" s="53">
        <v>3.3188</v>
      </c>
      <c r="E39" s="53">
        <v>1.0877</v>
      </c>
      <c r="F39" s="53">
        <v>0.1683</v>
      </c>
      <c r="G39" s="53">
        <v>0.1719</v>
      </c>
      <c r="H39" s="53">
        <v>0.001</v>
      </c>
      <c r="I39" s="53">
        <v>0.0375</v>
      </c>
      <c r="J39" s="53">
        <v>0.0283</v>
      </c>
      <c r="K39" s="53">
        <v>0.0125</v>
      </c>
      <c r="L39" s="53">
        <v>0.0089</v>
      </c>
      <c r="M39" s="53">
        <v>0.7455</v>
      </c>
      <c r="N39" s="53">
        <v>0.2876</v>
      </c>
      <c r="O39" s="53">
        <v>0.7155</v>
      </c>
      <c r="P39" s="54">
        <v>34.86</v>
      </c>
      <c r="Q39" s="55">
        <v>8327</v>
      </c>
      <c r="R39" s="54">
        <v>38.62</v>
      </c>
      <c r="S39" s="55">
        <v>9224</v>
      </c>
      <c r="T39" s="54">
        <v>50.105</v>
      </c>
      <c r="U39" s="43"/>
      <c r="V39" s="43"/>
      <c r="W39" s="40"/>
      <c r="X39" s="91">
        <v>0.0035</v>
      </c>
      <c r="Y39" s="91">
        <v>0.0002</v>
      </c>
      <c r="AA39" s="4">
        <f t="shared" si="0"/>
        <v>99.9998</v>
      </c>
      <c r="AB39" s="34" t="str">
        <f t="shared" si="1"/>
        <v> </v>
      </c>
      <c r="AC39"/>
    </row>
    <row r="40" spans="2:29" ht="12.75" customHeight="1">
      <c r="B40" s="20">
        <v>25</v>
      </c>
      <c r="C40" s="57">
        <v>94.2427</v>
      </c>
      <c r="D40" s="57">
        <v>3.2603</v>
      </c>
      <c r="E40" s="57">
        <v>1.0679</v>
      </c>
      <c r="F40" s="57">
        <v>0.1658</v>
      </c>
      <c r="G40" s="57">
        <v>0.1695</v>
      </c>
      <c r="H40" s="57">
        <v>0.0013</v>
      </c>
      <c r="I40" s="57">
        <v>0.0378</v>
      </c>
      <c r="J40" s="57">
        <v>0.0283</v>
      </c>
      <c r="K40" s="57">
        <v>0.0108</v>
      </c>
      <c r="L40" s="57">
        <v>0.0095</v>
      </c>
      <c r="M40" s="57">
        <v>0.7297</v>
      </c>
      <c r="N40" s="57">
        <v>0.2765</v>
      </c>
      <c r="O40" s="57">
        <v>0.7146</v>
      </c>
      <c r="P40" s="58">
        <v>34.84</v>
      </c>
      <c r="Q40" s="59">
        <v>8322</v>
      </c>
      <c r="R40" s="58">
        <v>38.5948</v>
      </c>
      <c r="S40" s="59">
        <v>9218</v>
      </c>
      <c r="T40" s="58">
        <v>50.106</v>
      </c>
      <c r="U40" s="60"/>
      <c r="V40" s="60"/>
      <c r="W40" s="57"/>
      <c r="X40" s="57"/>
      <c r="Y40" s="57"/>
      <c r="AA40" s="4">
        <f t="shared" si="0"/>
        <v>100.0001</v>
      </c>
      <c r="AB40" s="34" t="str">
        <f t="shared" si="1"/>
        <v> </v>
      </c>
      <c r="AC40"/>
    </row>
    <row r="41" spans="2:29" ht="12.75">
      <c r="B41" s="20">
        <v>26</v>
      </c>
      <c r="C41" s="56">
        <v>94.3004</v>
      </c>
      <c r="D41" s="53">
        <v>3.2242</v>
      </c>
      <c r="E41" s="53">
        <v>1.0584</v>
      </c>
      <c r="F41" s="53">
        <v>0.1643</v>
      </c>
      <c r="G41" s="53">
        <v>0.1684</v>
      </c>
      <c r="H41" s="53">
        <v>0.0013</v>
      </c>
      <c r="I41" s="53">
        <v>0.0378</v>
      </c>
      <c r="J41" s="53">
        <v>0.0283</v>
      </c>
      <c r="K41" s="53">
        <v>0.012</v>
      </c>
      <c r="L41" s="53">
        <v>0.0088</v>
      </c>
      <c r="M41" s="53">
        <v>0.7284</v>
      </c>
      <c r="N41" s="53">
        <v>0.2677</v>
      </c>
      <c r="O41" s="53">
        <v>0.7141</v>
      </c>
      <c r="P41" s="54">
        <v>34.83</v>
      </c>
      <c r="Q41" s="55">
        <v>8319</v>
      </c>
      <c r="R41" s="54">
        <v>38.58</v>
      </c>
      <c r="S41" s="55">
        <v>9215</v>
      </c>
      <c r="T41" s="54">
        <v>50.107</v>
      </c>
      <c r="U41" s="9"/>
      <c r="V41" s="9"/>
      <c r="W41" s="53"/>
      <c r="X41" s="53"/>
      <c r="Y41" s="56"/>
      <c r="AA41" s="4">
        <f t="shared" si="0"/>
        <v>100</v>
      </c>
      <c r="AB41" s="34" t="str">
        <f t="shared" si="1"/>
        <v>ОК</v>
      </c>
      <c r="AC41"/>
    </row>
    <row r="42" spans="2:29" ht="12.75">
      <c r="B42" s="20">
        <v>27</v>
      </c>
      <c r="C42" s="56">
        <v>94.178</v>
      </c>
      <c r="D42" s="53">
        <v>3.2958</v>
      </c>
      <c r="E42" s="53">
        <v>1.0847</v>
      </c>
      <c r="F42" s="53">
        <v>0.168</v>
      </c>
      <c r="G42" s="53">
        <v>0.1716</v>
      </c>
      <c r="H42" s="53">
        <v>0.0009</v>
      </c>
      <c r="I42" s="53">
        <v>0.0387</v>
      </c>
      <c r="J42" s="53">
        <v>0.0288</v>
      </c>
      <c r="K42" s="53">
        <v>0.0128</v>
      </c>
      <c r="L42" s="53">
        <v>0.0092</v>
      </c>
      <c r="M42" s="53">
        <v>0.7361</v>
      </c>
      <c r="N42" s="53">
        <v>0.2753</v>
      </c>
      <c r="O42" s="53">
        <v>0.7152</v>
      </c>
      <c r="P42" s="54">
        <v>34.8646</v>
      </c>
      <c r="Q42" s="55">
        <v>8327</v>
      </c>
      <c r="R42" s="54">
        <v>38.619</v>
      </c>
      <c r="S42" s="55">
        <v>9224</v>
      </c>
      <c r="T42" s="54">
        <v>50.12</v>
      </c>
      <c r="U42" s="9"/>
      <c r="V42" s="9"/>
      <c r="W42" s="53"/>
      <c r="X42" s="53"/>
      <c r="Y42" s="56"/>
      <c r="AA42" s="4">
        <f t="shared" si="0"/>
        <v>99.99990000000001</v>
      </c>
      <c r="AB42" s="34" t="str">
        <f t="shared" si="1"/>
        <v> </v>
      </c>
      <c r="AC42"/>
    </row>
    <row r="43" spans="2:29" ht="12.75">
      <c r="B43" s="20">
        <v>28</v>
      </c>
      <c r="C43" s="56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4"/>
      <c r="Q43" s="55"/>
      <c r="R43" s="54"/>
      <c r="S43" s="55"/>
      <c r="T43" s="54"/>
      <c r="U43" s="43"/>
      <c r="V43" s="43"/>
      <c r="W43" s="40"/>
      <c r="X43" s="40"/>
      <c r="Y43" s="19"/>
      <c r="AA43" s="4">
        <f t="shared" si="0"/>
        <v>0</v>
      </c>
      <c r="AB43" s="34" t="str">
        <f t="shared" si="1"/>
        <v> </v>
      </c>
      <c r="AC43"/>
    </row>
    <row r="44" spans="2:29" ht="12.75" customHeight="1">
      <c r="B44" s="20">
        <v>29</v>
      </c>
      <c r="C44" s="56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  <c r="Q44" s="55"/>
      <c r="R44" s="54"/>
      <c r="S44" s="55"/>
      <c r="T44" s="54"/>
      <c r="U44" s="9"/>
      <c r="V44" s="9"/>
      <c r="W44" s="53"/>
      <c r="X44" s="53"/>
      <c r="Y44" s="56"/>
      <c r="AA44" s="4">
        <f t="shared" si="0"/>
        <v>0</v>
      </c>
      <c r="AB44" s="34" t="str">
        <f t="shared" si="1"/>
        <v> </v>
      </c>
      <c r="AC44"/>
    </row>
    <row r="45" spans="2:29" ht="12.75" customHeight="1">
      <c r="B45" s="20">
        <v>30</v>
      </c>
      <c r="C45" s="56">
        <v>94.1963</v>
      </c>
      <c r="D45" s="53">
        <v>3.1767</v>
      </c>
      <c r="E45" s="53">
        <v>1.0861</v>
      </c>
      <c r="F45" s="53">
        <v>0.1652</v>
      </c>
      <c r="G45" s="53">
        <v>0.1861</v>
      </c>
      <c r="H45" s="53">
        <v>0.0012</v>
      </c>
      <c r="I45" s="53">
        <v>0.0425</v>
      </c>
      <c r="J45" s="53">
        <v>0.034</v>
      </c>
      <c r="K45" s="53">
        <v>0.0179</v>
      </c>
      <c r="L45" s="53">
        <v>0.0089</v>
      </c>
      <c r="M45" s="53">
        <v>0.8121</v>
      </c>
      <c r="N45" s="53">
        <v>0.2728</v>
      </c>
      <c r="O45" s="53">
        <v>0.7154</v>
      </c>
      <c r="P45" s="54">
        <v>34.835</v>
      </c>
      <c r="Q45" s="55">
        <v>8320</v>
      </c>
      <c r="R45" s="54">
        <v>38.587</v>
      </c>
      <c r="S45" s="55">
        <v>9216</v>
      </c>
      <c r="T45" s="90">
        <v>50.068</v>
      </c>
      <c r="U45" s="43"/>
      <c r="V45" s="43"/>
      <c r="W45" s="40"/>
      <c r="X45" s="40"/>
      <c r="Y45" s="19"/>
      <c r="AA45" s="4">
        <f t="shared" si="0"/>
        <v>99.9998</v>
      </c>
      <c r="AB45" s="34" t="str">
        <f t="shared" si="1"/>
        <v> </v>
      </c>
      <c r="AC45"/>
    </row>
    <row r="46" spans="2:29" ht="12.75" customHeight="1">
      <c r="B46" s="20">
        <v>31</v>
      </c>
      <c r="C46" s="56">
        <v>94.8008</v>
      </c>
      <c r="D46" s="53">
        <v>2.77</v>
      </c>
      <c r="E46" s="53">
        <v>0.9391</v>
      </c>
      <c r="F46" s="53">
        <v>0.1455</v>
      </c>
      <c r="G46" s="53">
        <v>0.166</v>
      </c>
      <c r="H46" s="53">
        <v>0.0011</v>
      </c>
      <c r="I46" s="53">
        <v>0.0408</v>
      </c>
      <c r="J46" s="53">
        <v>0.0326</v>
      </c>
      <c r="K46" s="53">
        <v>0.0155</v>
      </c>
      <c r="L46" s="53">
        <v>0.0091</v>
      </c>
      <c r="M46" s="53">
        <v>0.8448</v>
      </c>
      <c r="N46" s="53">
        <v>0.2347</v>
      </c>
      <c r="O46" s="53">
        <v>0.7102</v>
      </c>
      <c r="P46" s="54">
        <v>34.62</v>
      </c>
      <c r="Q46" s="55">
        <v>8268</v>
      </c>
      <c r="R46" s="54">
        <v>38.35</v>
      </c>
      <c r="S46" s="55">
        <v>9160</v>
      </c>
      <c r="T46" s="90">
        <v>49.95</v>
      </c>
      <c r="U46" s="43"/>
      <c r="V46" s="43"/>
      <c r="W46" s="40"/>
      <c r="X46" s="40"/>
      <c r="Y46" s="19"/>
      <c r="AA46" s="4">
        <f t="shared" si="0"/>
        <v>100</v>
      </c>
      <c r="AB46" s="34" t="str">
        <f t="shared" si="1"/>
        <v>ОК</v>
      </c>
      <c r="AC46"/>
    </row>
    <row r="47" spans="2:29" ht="12.75" customHeight="1">
      <c r="B47" s="20"/>
      <c r="C47" s="56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  <c r="Q47" s="55"/>
      <c r="R47" s="54"/>
      <c r="S47" s="55"/>
      <c r="T47" s="90"/>
      <c r="U47" s="43"/>
      <c r="V47" s="43"/>
      <c r="W47" s="40"/>
      <c r="X47" s="40"/>
      <c r="Y47" s="19"/>
      <c r="AA47" s="4"/>
      <c r="AB47" s="34"/>
      <c r="AC47"/>
    </row>
    <row r="48" spans="2:29" ht="12.75" customHeight="1">
      <c r="B48" s="20"/>
      <c r="C48" s="61">
        <f aca="true" t="shared" si="2" ref="C48:N48">SUM(C15:C47)</f>
        <v>1795.7050000000004</v>
      </c>
      <c r="D48" s="53">
        <f t="shared" si="2"/>
        <v>57.46560000000001</v>
      </c>
      <c r="E48" s="53">
        <f t="shared" si="2"/>
        <v>18.972400000000004</v>
      </c>
      <c r="F48" s="53">
        <f t="shared" si="2"/>
        <v>2.8829000000000002</v>
      </c>
      <c r="G48" s="53">
        <f t="shared" si="2"/>
        <v>3.1410000000000005</v>
      </c>
      <c r="H48" s="53">
        <f t="shared" si="2"/>
        <v>0.0206</v>
      </c>
      <c r="I48" s="53">
        <f t="shared" si="2"/>
        <v>0.6934999999999998</v>
      </c>
      <c r="J48" s="53">
        <f t="shared" si="2"/>
        <v>0.5345</v>
      </c>
      <c r="K48" s="53">
        <f t="shared" si="2"/>
        <v>0.2646</v>
      </c>
      <c r="L48" s="53">
        <f t="shared" si="2"/>
        <v>0.1496</v>
      </c>
      <c r="M48" s="53">
        <f t="shared" si="2"/>
        <v>15.1831</v>
      </c>
      <c r="N48" s="53">
        <f t="shared" si="2"/>
        <v>4.9869</v>
      </c>
      <c r="O48" s="8"/>
      <c r="P48" s="8">
        <f>SUM(P15:P47)</f>
        <v>659.557</v>
      </c>
      <c r="Q48" s="55">
        <f>SUM(Q15:Q47)</f>
        <v>157534</v>
      </c>
      <c r="R48" s="8">
        <f>SUM(R15:R47)</f>
        <v>730.7764</v>
      </c>
      <c r="S48" s="55">
        <f>SUM(S15:S47)</f>
        <v>174547</v>
      </c>
      <c r="T48" s="8">
        <f>SUM(T15:T47)</f>
        <v>950.3053000000001</v>
      </c>
      <c r="U48" s="9"/>
      <c r="V48" s="9"/>
      <c r="W48" s="53"/>
      <c r="X48" s="53"/>
      <c r="Y48" s="56"/>
      <c r="AA48" s="4">
        <f t="shared" si="0"/>
        <v>1899.9997000000008</v>
      </c>
      <c r="AB48" s="34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92" t="s">
        <v>71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AA50" s="4"/>
      <c r="AB50" s="5"/>
      <c r="AC50"/>
    </row>
    <row r="51" spans="3:4" ht="12.75">
      <c r="C51" s="1"/>
      <c r="D51" s="1"/>
    </row>
    <row r="52" spans="3:25" ht="15">
      <c r="C52" s="13" t="s">
        <v>48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 t="s">
        <v>49</v>
      </c>
      <c r="R52" s="14"/>
      <c r="S52" s="14"/>
      <c r="T52" s="62"/>
      <c r="U52" s="63"/>
      <c r="V52" s="63"/>
      <c r="W52" s="99">
        <v>42521</v>
      </c>
      <c r="X52" s="100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/>
      <c r="Q54" s="14" t="s">
        <v>1</v>
      </c>
      <c r="R54" s="14"/>
      <c r="S54" s="14"/>
      <c r="T54" s="14"/>
      <c r="U54" s="63"/>
      <c r="V54" s="63"/>
      <c r="W54" s="99">
        <v>42521</v>
      </c>
      <c r="X54" s="100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5"/>
      <c r="D59" s="35"/>
      <c r="E59" s="35"/>
      <c r="F59" s="35"/>
      <c r="G59" s="35"/>
      <c r="H59" s="35"/>
      <c r="I59" s="35"/>
      <c r="J59" s="35"/>
    </row>
  </sheetData>
  <sheetProtection/>
  <mergeCells count="32">
    <mergeCell ref="B8:Y8"/>
    <mergeCell ref="K13:K15"/>
    <mergeCell ref="J13:J15"/>
    <mergeCell ref="W12:W15"/>
    <mergeCell ref="X12:X15"/>
    <mergeCell ref="H13:H15"/>
    <mergeCell ref="S13:S15"/>
    <mergeCell ref="N13:N15"/>
    <mergeCell ref="I13:I15"/>
    <mergeCell ref="L13:L15"/>
    <mergeCell ref="F13:F15"/>
    <mergeCell ref="Q13:Q15"/>
    <mergeCell ref="P13:P15"/>
    <mergeCell ref="R13:R15"/>
    <mergeCell ref="O13:O15"/>
    <mergeCell ref="E13:E15"/>
    <mergeCell ref="C6:AA6"/>
    <mergeCell ref="Y12:Y15"/>
    <mergeCell ref="U12:U15"/>
    <mergeCell ref="D13:D15"/>
    <mergeCell ref="G13:G15"/>
    <mergeCell ref="M13:M15"/>
    <mergeCell ref="C50:Y50"/>
    <mergeCell ref="C13:C15"/>
    <mergeCell ref="B7:Y7"/>
    <mergeCell ref="B12:B15"/>
    <mergeCell ref="W54:X54"/>
    <mergeCell ref="C12:N12"/>
    <mergeCell ref="T13:T15"/>
    <mergeCell ref="O12:T12"/>
    <mergeCell ref="V12:V15"/>
    <mergeCell ref="W52:X5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view="pageBreakPreview" zoomScaleSheetLayoutView="100" workbookViewId="0" topLeftCell="A1">
      <selection activeCell="A10" sqref="A10"/>
    </sheetView>
  </sheetViews>
  <sheetFormatPr defaultColWidth="9.00390625" defaultRowHeight="12.75"/>
  <cols>
    <col min="1" max="2" width="11.75390625" style="0" customWidth="1"/>
    <col min="3" max="3" width="12.25390625" style="0" customWidth="1"/>
    <col min="4" max="4" width="14.125" style="0" customWidth="1"/>
    <col min="5" max="5" width="15.00390625" style="0" customWidth="1"/>
    <col min="6" max="6" width="14.625" style="0" customWidth="1"/>
    <col min="7" max="8" width="13.625" style="0" customWidth="1"/>
    <col min="9" max="9" width="30.875" style="0" customWidth="1"/>
    <col min="10" max="10" width="9.125" style="6" customWidth="1"/>
  </cols>
  <sheetData>
    <row r="1" spans="2:8" ht="12.75">
      <c r="B1" s="47" t="s">
        <v>31</v>
      </c>
      <c r="C1" s="47"/>
      <c r="D1" s="47"/>
      <c r="E1" s="36"/>
      <c r="F1" s="35"/>
      <c r="G1" s="35"/>
      <c r="H1" s="35"/>
    </row>
    <row r="2" spans="2:8" ht="12.75">
      <c r="B2" s="47" t="s">
        <v>32</v>
      </c>
      <c r="C2" s="47"/>
      <c r="D2" s="47"/>
      <c r="E2" s="36"/>
      <c r="F2" s="35"/>
      <c r="G2" s="35"/>
      <c r="H2" s="35"/>
    </row>
    <row r="3" spans="2:9" ht="12.75">
      <c r="B3" s="48" t="s">
        <v>33</v>
      </c>
      <c r="C3" s="48"/>
      <c r="D3" s="48"/>
      <c r="E3" s="36"/>
      <c r="F3" s="38"/>
      <c r="G3" s="38"/>
      <c r="H3" s="38"/>
      <c r="I3" s="3"/>
    </row>
    <row r="4" spans="2:9" ht="12.75">
      <c r="B4" s="36"/>
      <c r="C4" s="36"/>
      <c r="D4" s="36"/>
      <c r="E4" s="36"/>
      <c r="F4" s="38"/>
      <c r="G4" s="38"/>
      <c r="H4" s="38"/>
      <c r="I4" s="3"/>
    </row>
    <row r="5" spans="2:9" ht="15">
      <c r="B5" s="35"/>
      <c r="C5" s="64"/>
      <c r="D5" s="64"/>
      <c r="E5" s="64"/>
      <c r="F5" s="64"/>
      <c r="G5" s="64"/>
      <c r="H5" s="64"/>
      <c r="I5" s="23"/>
    </row>
    <row r="6" spans="1:9" ht="18" customHeight="1">
      <c r="A6" s="119" t="s">
        <v>40</v>
      </c>
      <c r="B6" s="119"/>
      <c r="C6" s="119"/>
      <c r="D6" s="119"/>
      <c r="E6" s="119"/>
      <c r="F6" s="119"/>
      <c r="G6" s="119"/>
      <c r="H6" s="65"/>
      <c r="I6" s="25"/>
    </row>
    <row r="7" spans="1:9" ht="18" customHeight="1">
      <c r="A7" s="120" t="s">
        <v>50</v>
      </c>
      <c r="B7" s="120"/>
      <c r="C7" s="120"/>
      <c r="D7" s="120"/>
      <c r="E7" s="120"/>
      <c r="F7" s="120"/>
      <c r="G7" s="120"/>
      <c r="H7" s="66"/>
      <c r="I7" s="24"/>
    </row>
    <row r="8" spans="1:9" ht="18" customHeight="1">
      <c r="A8" s="120" t="s">
        <v>51</v>
      </c>
      <c r="B8" s="120"/>
      <c r="C8" s="120"/>
      <c r="D8" s="120"/>
      <c r="E8" s="120"/>
      <c r="F8" s="120"/>
      <c r="G8" s="120"/>
      <c r="H8" s="66"/>
      <c r="I8" s="24"/>
    </row>
    <row r="9" spans="1:9" ht="18" customHeight="1">
      <c r="A9" s="120" t="s">
        <v>107</v>
      </c>
      <c r="B9" s="120"/>
      <c r="C9" s="120"/>
      <c r="D9" s="120"/>
      <c r="E9" s="120"/>
      <c r="F9" s="120"/>
      <c r="G9" s="120"/>
      <c r="H9" s="66"/>
      <c r="I9" s="26"/>
    </row>
    <row r="10" spans="2:9" ht="24" customHeight="1">
      <c r="B10" s="21"/>
      <c r="C10" s="22"/>
      <c r="D10" s="22"/>
      <c r="E10" s="22"/>
      <c r="F10" s="22"/>
      <c r="G10" s="22"/>
      <c r="H10" s="26"/>
      <c r="I10" s="26"/>
    </row>
    <row r="11" spans="2:10" ht="30" customHeight="1">
      <c r="B11" s="96" t="s">
        <v>27</v>
      </c>
      <c r="C11" s="101" t="s">
        <v>45</v>
      </c>
      <c r="D11" s="102"/>
      <c r="E11" s="102"/>
      <c r="F11" s="115" t="s">
        <v>46</v>
      </c>
      <c r="G11" s="116" t="s">
        <v>68</v>
      </c>
      <c r="H11" s="72"/>
      <c r="I11" s="27"/>
      <c r="J11"/>
    </row>
    <row r="12" spans="2:10" ht="48.75" customHeight="1">
      <c r="B12" s="97"/>
      <c r="C12" s="93" t="s">
        <v>55</v>
      </c>
      <c r="D12" s="105" t="s">
        <v>56</v>
      </c>
      <c r="E12" s="105" t="s">
        <v>57</v>
      </c>
      <c r="F12" s="115"/>
      <c r="G12" s="117"/>
      <c r="H12" s="72"/>
      <c r="I12" s="27"/>
      <c r="J12"/>
    </row>
    <row r="13" spans="2:10" ht="15.75" customHeight="1">
      <c r="B13" s="97"/>
      <c r="C13" s="93"/>
      <c r="D13" s="105"/>
      <c r="E13" s="105"/>
      <c r="F13" s="115"/>
      <c r="G13" s="117"/>
      <c r="H13" s="72"/>
      <c r="I13" s="27"/>
      <c r="J13"/>
    </row>
    <row r="14" spans="2:10" ht="30" customHeight="1">
      <c r="B14" s="98"/>
      <c r="C14" s="93"/>
      <c r="D14" s="105"/>
      <c r="E14" s="105"/>
      <c r="F14" s="115"/>
      <c r="G14" s="118"/>
      <c r="H14" s="72"/>
      <c r="I14" s="27"/>
      <c r="J14"/>
    </row>
    <row r="15" spans="2:11" ht="15.75" customHeight="1">
      <c r="B15" s="18">
        <v>1</v>
      </c>
      <c r="C15" s="84">
        <f>Лист1!Y3</f>
        <v>914223.72</v>
      </c>
      <c r="D15" s="84">
        <f>Лист1!T3</f>
        <v>504.65</v>
      </c>
      <c r="E15" s="84">
        <f>Лист1!N3</f>
        <v>7500.62</v>
      </c>
      <c r="F15" s="80">
        <f aca="true" t="shared" si="0" ref="F15:F42">SUM(C15:E15)</f>
        <v>922228.99</v>
      </c>
      <c r="G15" s="79">
        <v>34.55</v>
      </c>
      <c r="H15" s="73"/>
      <c r="I15" s="28"/>
      <c r="J15" s="114"/>
      <c r="K15" s="114"/>
    </row>
    <row r="16" spans="2:11" ht="15.75">
      <c r="B16" s="18">
        <v>2</v>
      </c>
      <c r="C16" s="84">
        <f>Лист1!Y4</f>
        <v>958247.9099999999</v>
      </c>
      <c r="D16" s="84">
        <f>Лист1!T4</f>
        <v>457.99</v>
      </c>
      <c r="E16" s="84">
        <f>Лист1!N4</f>
        <v>6427.39</v>
      </c>
      <c r="F16" s="80">
        <f t="shared" si="0"/>
        <v>965133.2899999999</v>
      </c>
      <c r="G16" s="79">
        <v>34.55</v>
      </c>
      <c r="H16" s="74"/>
      <c r="I16" s="28"/>
      <c r="J16" s="114"/>
      <c r="K16" s="114"/>
    </row>
    <row r="17" spans="2:11" ht="15.75">
      <c r="B17" s="18">
        <v>3</v>
      </c>
      <c r="C17" s="84">
        <f>Лист1!Y5</f>
        <v>1026908.22</v>
      </c>
      <c r="D17" s="84">
        <f>Лист1!T5</f>
        <v>391.26</v>
      </c>
      <c r="E17" s="84">
        <f>Лист1!N5</f>
        <v>6244.17</v>
      </c>
      <c r="F17" s="80">
        <f t="shared" si="0"/>
        <v>1033543.65</v>
      </c>
      <c r="G17" s="79">
        <v>34.55</v>
      </c>
      <c r="H17" s="74"/>
      <c r="I17" s="28"/>
      <c r="J17" s="114"/>
      <c r="K17" s="114"/>
    </row>
    <row r="18" spans="2:11" ht="15.75">
      <c r="B18" s="18">
        <v>4</v>
      </c>
      <c r="C18" s="84">
        <f>Лист1!Y6</f>
        <v>1083110.03</v>
      </c>
      <c r="D18" s="84">
        <f>Лист1!T6</f>
        <v>467.17</v>
      </c>
      <c r="E18" s="84">
        <f>Лист1!N6</f>
        <v>7057.63</v>
      </c>
      <c r="F18" s="80">
        <f t="shared" si="0"/>
        <v>1090634.8299999998</v>
      </c>
      <c r="G18" s="79">
        <f>IF(Паспорт!P19&gt;0,Паспорт!P19,G17)</f>
        <v>34.529</v>
      </c>
      <c r="H18" s="74"/>
      <c r="I18" s="28"/>
      <c r="J18" s="114"/>
      <c r="K18" s="114"/>
    </row>
    <row r="19" spans="2:11" ht="15.75">
      <c r="B19" s="18">
        <v>5</v>
      </c>
      <c r="C19" s="84">
        <f>Лист1!Y7</f>
        <v>1083482.16</v>
      </c>
      <c r="D19" s="84">
        <f>Лист1!T7</f>
        <v>310.89</v>
      </c>
      <c r="E19" s="84">
        <f>Лист1!N7</f>
        <v>5916.88</v>
      </c>
      <c r="F19" s="80">
        <f t="shared" si="0"/>
        <v>1089709.9299999997</v>
      </c>
      <c r="G19" s="79">
        <f>IF(Паспорт!P20&gt;0,Паспорт!P20,G18)</f>
        <v>34.43</v>
      </c>
      <c r="H19" s="74"/>
      <c r="I19" s="28"/>
      <c r="J19" s="114"/>
      <c r="K19" s="114"/>
    </row>
    <row r="20" spans="2:11" ht="15.75" customHeight="1">
      <c r="B20" s="18">
        <v>6</v>
      </c>
      <c r="C20" s="84">
        <f>Лист1!Y8</f>
        <v>423793.93</v>
      </c>
      <c r="D20" s="84">
        <f>Лист1!T8</f>
        <v>560.2</v>
      </c>
      <c r="E20" s="84">
        <f>Лист1!N8</f>
        <v>8460.32</v>
      </c>
      <c r="F20" s="80">
        <f t="shared" si="0"/>
        <v>432814.45</v>
      </c>
      <c r="G20" s="79">
        <f>IF(Паспорт!P21&gt;0,Паспорт!P21,G19)</f>
        <v>34.42</v>
      </c>
      <c r="H20" s="74"/>
      <c r="I20" s="28"/>
      <c r="J20" s="114"/>
      <c r="K20" s="114"/>
    </row>
    <row r="21" spans="2:11" ht="15.75">
      <c r="B21" s="18">
        <v>7</v>
      </c>
      <c r="C21" s="84">
        <f>Лист1!Y9</f>
        <v>0</v>
      </c>
      <c r="D21" s="84">
        <f>Лист1!T9</f>
        <v>755.1</v>
      </c>
      <c r="E21" s="84">
        <f>Лист1!N9</f>
        <v>10367.95</v>
      </c>
      <c r="F21" s="80">
        <f t="shared" si="0"/>
        <v>11123.050000000001</v>
      </c>
      <c r="G21" s="79">
        <f>IF(Паспорт!P22&gt;0,Паспорт!P22,G20)</f>
        <v>34.42</v>
      </c>
      <c r="H21" s="74"/>
      <c r="I21" s="28"/>
      <c r="J21" s="114"/>
      <c r="K21" s="114"/>
    </row>
    <row r="22" spans="2:11" ht="15.75">
      <c r="B22" s="18">
        <v>8</v>
      </c>
      <c r="C22" s="84">
        <f>Лист1!Y10</f>
        <v>0</v>
      </c>
      <c r="D22" s="84">
        <f>Лист1!T10</f>
        <v>309.09</v>
      </c>
      <c r="E22" s="84">
        <f>Лист1!N10</f>
        <v>6799.04</v>
      </c>
      <c r="F22" s="80">
        <f t="shared" si="0"/>
        <v>7108.13</v>
      </c>
      <c r="G22" s="79">
        <f>IF(Паспорт!P23&gt;0,Паспорт!P23,G21)</f>
        <v>34.42</v>
      </c>
      <c r="H22" s="74"/>
      <c r="I22" s="28"/>
      <c r="J22" s="114"/>
      <c r="K22" s="114"/>
    </row>
    <row r="23" spans="2:10" ht="15" customHeight="1">
      <c r="B23" s="18">
        <v>9</v>
      </c>
      <c r="C23" s="84">
        <f>Лист1!Y11</f>
        <v>0</v>
      </c>
      <c r="D23" s="84">
        <f>Лист1!T11</f>
        <v>251.95</v>
      </c>
      <c r="E23" s="84">
        <f>Лист1!N11</f>
        <v>4965.34</v>
      </c>
      <c r="F23" s="80">
        <f t="shared" si="0"/>
        <v>5217.29</v>
      </c>
      <c r="G23" s="79">
        <f>IF(Паспорт!P24&gt;0,Паспорт!P24,G22)</f>
        <v>34.42</v>
      </c>
      <c r="H23" s="74"/>
      <c r="I23" s="28"/>
      <c r="J23" s="33"/>
    </row>
    <row r="24" spans="2:10" ht="15.75">
      <c r="B24" s="18">
        <v>10</v>
      </c>
      <c r="C24" s="84">
        <f>Лист1!Y12</f>
        <v>0</v>
      </c>
      <c r="D24" s="84">
        <f>Лист1!T12</f>
        <v>292.23</v>
      </c>
      <c r="E24" s="84">
        <f>Лист1!N12</f>
        <v>5787.54</v>
      </c>
      <c r="F24" s="80">
        <f t="shared" si="0"/>
        <v>6079.77</v>
      </c>
      <c r="G24" s="79">
        <f>IF(Паспорт!P25&gt;0,Паспорт!P25,G23)</f>
        <v>34.84</v>
      </c>
      <c r="H24" s="74"/>
      <c r="I24" s="28"/>
      <c r="J24" s="33"/>
    </row>
    <row r="25" spans="2:10" ht="15.75">
      <c r="B25" s="18">
        <v>11</v>
      </c>
      <c r="C25" s="84">
        <f>Лист1!Y13</f>
        <v>667121.12</v>
      </c>
      <c r="D25" s="84">
        <f>Лист1!T13</f>
        <v>397.17</v>
      </c>
      <c r="E25" s="84">
        <f>Лист1!N13</f>
        <v>6890.64</v>
      </c>
      <c r="F25" s="80">
        <f t="shared" si="0"/>
        <v>674408.93</v>
      </c>
      <c r="G25" s="79">
        <f>IF(Паспорт!P26&gt;0,Паспорт!P26,G24)</f>
        <v>34.5637</v>
      </c>
      <c r="H25" s="74"/>
      <c r="I25" s="28"/>
      <c r="J25" s="33"/>
    </row>
    <row r="26" spans="2:10" ht="15.75">
      <c r="B26" s="18">
        <v>12</v>
      </c>
      <c r="C26" s="84">
        <f>Лист1!Y14</f>
        <v>1062007.85</v>
      </c>
      <c r="D26" s="84">
        <f>Лист1!T14</f>
        <v>426.87</v>
      </c>
      <c r="E26" s="84">
        <f>Лист1!N14</f>
        <v>6501.83</v>
      </c>
      <c r="F26" s="80">
        <f t="shared" si="0"/>
        <v>1068936.5500000003</v>
      </c>
      <c r="G26" s="79">
        <f>IF(Паспорт!P27&gt;0,Паспорт!P27,G25)</f>
        <v>34.66</v>
      </c>
      <c r="H26" s="74"/>
      <c r="I26" s="28"/>
      <c r="J26" s="33"/>
    </row>
    <row r="27" spans="2:10" ht="15.75">
      <c r="B27" s="18">
        <v>13</v>
      </c>
      <c r="C27" s="84">
        <f>Лист1!Y15</f>
        <v>1017261.03</v>
      </c>
      <c r="D27" s="84">
        <f>Лист1!T15</f>
        <v>275.21</v>
      </c>
      <c r="E27" s="84">
        <f>Лист1!N15</f>
        <v>5419.01</v>
      </c>
      <c r="F27" s="80">
        <f t="shared" si="0"/>
        <v>1022955.25</v>
      </c>
      <c r="G27" s="79">
        <f>IF(Паспорт!P28&gt;0,Паспорт!P28,G26)</f>
        <v>34.69</v>
      </c>
      <c r="H27" s="74"/>
      <c r="I27" s="28"/>
      <c r="J27" s="33"/>
    </row>
    <row r="28" spans="2:10" ht="15.75">
      <c r="B28" s="18">
        <v>14</v>
      </c>
      <c r="C28" s="84">
        <f>Лист1!Y16</f>
        <v>1017370.06</v>
      </c>
      <c r="D28" s="84">
        <f>Лист1!T16</f>
        <v>444.57</v>
      </c>
      <c r="E28" s="84">
        <f>Лист1!N16</f>
        <v>6749.61</v>
      </c>
      <c r="F28" s="80">
        <f t="shared" si="0"/>
        <v>1024564.24</v>
      </c>
      <c r="G28" s="79">
        <f>IF(Паспорт!P29&gt;0,Паспорт!P29,G27)</f>
        <v>34.69</v>
      </c>
      <c r="H28" s="74"/>
      <c r="I28" s="28"/>
      <c r="J28" s="33"/>
    </row>
    <row r="29" spans="2:10" ht="15.75">
      <c r="B29" s="18">
        <v>15</v>
      </c>
      <c r="C29" s="84">
        <f>Лист1!Y17</f>
        <v>1007643.3499999999</v>
      </c>
      <c r="D29" s="84">
        <f>Лист1!T17</f>
        <v>302.07</v>
      </c>
      <c r="E29" s="84">
        <f>Лист1!N17</f>
        <v>6307.59</v>
      </c>
      <c r="F29" s="80">
        <f t="shared" si="0"/>
        <v>1014253.0099999998</v>
      </c>
      <c r="G29" s="79">
        <f>IF(Паспорт!P30&gt;0,Паспорт!P30,G28)</f>
        <v>34.69</v>
      </c>
      <c r="H29" s="74"/>
      <c r="I29" s="28"/>
      <c r="J29" s="33"/>
    </row>
    <row r="30" spans="2:10" ht="15.75">
      <c r="B30" s="20">
        <v>16</v>
      </c>
      <c r="C30" s="84">
        <f>Лист1!Y18</f>
        <v>414837.89</v>
      </c>
      <c r="D30" s="84">
        <f>Лист1!T18</f>
        <v>257.76</v>
      </c>
      <c r="E30" s="84">
        <f>Лист1!N18</f>
        <v>5525.32</v>
      </c>
      <c r="F30" s="80">
        <f t="shared" si="0"/>
        <v>420620.97000000003</v>
      </c>
      <c r="G30" s="79">
        <f>IF(Паспорт!P31&gt;0,Паспорт!P31,G29)</f>
        <v>34.589</v>
      </c>
      <c r="H30" s="74"/>
      <c r="I30" s="28"/>
      <c r="J30" s="33"/>
    </row>
    <row r="31" spans="2:10" ht="15.75">
      <c r="B31" s="20">
        <v>17</v>
      </c>
      <c r="C31" s="84">
        <f>Лист1!Y19</f>
        <v>778974.56</v>
      </c>
      <c r="D31" s="84">
        <f>Лист1!T19</f>
        <v>194.97</v>
      </c>
      <c r="E31" s="84">
        <f>Лист1!N19</f>
        <v>4319.13</v>
      </c>
      <c r="F31" s="80">
        <f t="shared" si="0"/>
        <v>783488.66</v>
      </c>
      <c r="G31" s="79">
        <f>IF(Паспорт!P32&gt;0,Паспорт!P32,G30)</f>
        <v>34.718</v>
      </c>
      <c r="H31" s="74"/>
      <c r="I31" s="28"/>
      <c r="J31" s="33"/>
    </row>
    <row r="32" spans="2:10" ht="15.75">
      <c r="B32" s="20">
        <v>18</v>
      </c>
      <c r="C32" s="84">
        <f>Лист1!Y20</f>
        <v>1023923.97</v>
      </c>
      <c r="D32" s="84">
        <f>Лист1!T20</f>
        <v>248.39</v>
      </c>
      <c r="E32" s="84">
        <f>Лист1!N20</f>
        <v>4483.09</v>
      </c>
      <c r="F32" s="80">
        <f t="shared" si="0"/>
        <v>1028655.45</v>
      </c>
      <c r="G32" s="79">
        <f>IF(Паспорт!P33&gt;0,Паспорт!P33,G31)</f>
        <v>34.834</v>
      </c>
      <c r="H32" s="74"/>
      <c r="I32" s="28"/>
      <c r="J32" s="33"/>
    </row>
    <row r="33" spans="2:10" ht="15.75">
      <c r="B33" s="20">
        <v>19</v>
      </c>
      <c r="C33" s="84">
        <f>Лист1!Y21</f>
        <v>1023901.35</v>
      </c>
      <c r="D33" s="84">
        <f>Лист1!T21</f>
        <v>271.52</v>
      </c>
      <c r="E33" s="84">
        <f>Лист1!N21</f>
        <v>4709.67</v>
      </c>
      <c r="F33" s="80">
        <f t="shared" si="0"/>
        <v>1028882.54</v>
      </c>
      <c r="G33" s="79">
        <f>IF(Паспорт!P34&gt;0,Паспорт!P34,G32)</f>
        <v>34.83</v>
      </c>
      <c r="H33" s="74"/>
      <c r="I33" s="28"/>
      <c r="J33" s="33"/>
    </row>
    <row r="34" spans="2:10" ht="15.75">
      <c r="B34" s="20">
        <v>20</v>
      </c>
      <c r="C34" s="84">
        <f>Лист1!Y22</f>
        <v>732952.5900000001</v>
      </c>
      <c r="D34" s="84">
        <f>Лист1!T22</f>
        <v>298.93</v>
      </c>
      <c r="E34" s="84">
        <f>Лист1!N22</f>
        <v>5980.89</v>
      </c>
      <c r="F34" s="80">
        <f t="shared" si="0"/>
        <v>739232.4100000001</v>
      </c>
      <c r="G34" s="79">
        <f>IF(Паспорт!P35&gt;0,Паспорт!P35,G33)</f>
        <v>34.659</v>
      </c>
      <c r="H34" s="74"/>
      <c r="I34" s="28"/>
      <c r="J34" s="33"/>
    </row>
    <row r="35" spans="2:10" ht="15.75">
      <c r="B35" s="20">
        <v>21</v>
      </c>
      <c r="C35" s="84">
        <f>Лист1!Y23</f>
        <v>939855.28</v>
      </c>
      <c r="D35" s="84">
        <f>Лист1!T23</f>
        <v>313</v>
      </c>
      <c r="E35" s="84">
        <f>Лист1!N23</f>
        <v>4889.22</v>
      </c>
      <c r="F35" s="80">
        <f t="shared" si="0"/>
        <v>945057.5</v>
      </c>
      <c r="G35" s="79">
        <f>IF(Паспорт!P36&gt;0,Паспорт!P36,G34)</f>
        <v>34.659</v>
      </c>
      <c r="H35" s="74"/>
      <c r="I35" s="28"/>
      <c r="J35" s="33"/>
    </row>
    <row r="36" spans="2:10" ht="15.75">
      <c r="B36" s="20">
        <v>22</v>
      </c>
      <c r="C36" s="84">
        <f>Лист1!Y24</f>
        <v>918782.97</v>
      </c>
      <c r="D36" s="84">
        <f>Лист1!T24</f>
        <v>252.65</v>
      </c>
      <c r="E36" s="84">
        <f>Лист1!N24</f>
        <v>4777.6</v>
      </c>
      <c r="F36" s="80">
        <f t="shared" si="0"/>
        <v>923813.22</v>
      </c>
      <c r="G36" s="79">
        <f>IF(Паспорт!P37&gt;0,Паспорт!P37,G35)</f>
        <v>34.659</v>
      </c>
      <c r="H36" s="74"/>
      <c r="I36" s="28"/>
      <c r="J36" s="33"/>
    </row>
    <row r="37" spans="2:10" ht="15.75">
      <c r="B37" s="20">
        <v>23</v>
      </c>
      <c r="C37" s="84">
        <f>Лист1!Y25</f>
        <v>993410.47</v>
      </c>
      <c r="D37" s="84">
        <f>Лист1!T25</f>
        <v>217.3</v>
      </c>
      <c r="E37" s="84">
        <f>Лист1!N25</f>
        <v>4143.82</v>
      </c>
      <c r="F37" s="80">
        <f t="shared" si="0"/>
        <v>997771.59</v>
      </c>
      <c r="G37" s="79">
        <f>IF(Паспорт!P38&gt;0,Паспорт!P38,G36)</f>
        <v>34.9447</v>
      </c>
      <c r="H37" s="74"/>
      <c r="I37" s="28"/>
      <c r="J37" s="33"/>
    </row>
    <row r="38" spans="2:10" ht="15.75">
      <c r="B38" s="20">
        <v>24</v>
      </c>
      <c r="C38" s="84">
        <f>Лист1!Y26</f>
        <v>985230.0999999999</v>
      </c>
      <c r="D38" s="84">
        <f>Лист1!T26</f>
        <v>212.52</v>
      </c>
      <c r="E38" s="84">
        <f>Лист1!N26</f>
        <v>4141.14</v>
      </c>
      <c r="F38" s="80">
        <f t="shared" si="0"/>
        <v>989583.7599999999</v>
      </c>
      <c r="G38" s="79">
        <f>IF(Паспорт!P39&gt;0,Паспорт!P39,G37)</f>
        <v>34.86</v>
      </c>
      <c r="H38" s="74"/>
      <c r="I38" s="28"/>
      <c r="J38" s="33"/>
    </row>
    <row r="39" spans="2:10" ht="15.75">
      <c r="B39" s="20">
        <v>25</v>
      </c>
      <c r="C39" s="84">
        <f>Лист1!Y27</f>
        <v>970028.1</v>
      </c>
      <c r="D39" s="84">
        <f>Лист1!T27</f>
        <v>185.24</v>
      </c>
      <c r="E39" s="84">
        <f>Лист1!N27</f>
        <v>4012.01</v>
      </c>
      <c r="F39" s="80">
        <f t="shared" si="0"/>
        <v>974225.35</v>
      </c>
      <c r="G39" s="79">
        <f>IF(Паспорт!P40&gt;0,Паспорт!P40,G38)</f>
        <v>34.84</v>
      </c>
      <c r="H39" s="74"/>
      <c r="I39" s="28"/>
      <c r="J39" s="33"/>
    </row>
    <row r="40" spans="2:10" ht="15.75">
      <c r="B40" s="20">
        <v>26</v>
      </c>
      <c r="C40" s="84">
        <f>Лист1!Y28</f>
        <v>1039888.25</v>
      </c>
      <c r="D40" s="84">
        <f>Лист1!T28</f>
        <v>251.94</v>
      </c>
      <c r="E40" s="84">
        <f>Лист1!N28</f>
        <v>4635.31</v>
      </c>
      <c r="F40" s="80">
        <f t="shared" si="0"/>
        <v>1044775.5</v>
      </c>
      <c r="G40" s="79">
        <f>IF(Паспорт!P41&gt;0,Паспорт!P41,G39)</f>
        <v>34.83</v>
      </c>
      <c r="H40" s="74"/>
      <c r="I40" s="28"/>
      <c r="J40" s="33"/>
    </row>
    <row r="41" spans="2:10" ht="15.75">
      <c r="B41" s="20">
        <v>27</v>
      </c>
      <c r="C41" s="84">
        <f>Лист1!Y29</f>
        <v>979857.03</v>
      </c>
      <c r="D41" s="84">
        <f>Лист1!T29</f>
        <v>218.65</v>
      </c>
      <c r="E41" s="84">
        <f>Лист1!N29</f>
        <v>4126.89</v>
      </c>
      <c r="F41" s="80">
        <f t="shared" si="0"/>
        <v>984202.5700000001</v>
      </c>
      <c r="G41" s="79">
        <f>IF(Паспорт!P42&gt;0,Паспорт!P42,G40)</f>
        <v>34.8646</v>
      </c>
      <c r="H41" s="74"/>
      <c r="I41" s="28"/>
      <c r="J41" s="33"/>
    </row>
    <row r="42" spans="2:10" ht="12.75" customHeight="1">
      <c r="B42" s="20">
        <v>28</v>
      </c>
      <c r="C42" s="84">
        <f>Лист1!Y30</f>
        <v>893525.03</v>
      </c>
      <c r="D42" s="84">
        <f>Лист1!T30</f>
        <v>242.31</v>
      </c>
      <c r="E42" s="84">
        <f>Лист1!N30</f>
        <v>4086.21</v>
      </c>
      <c r="F42" s="80">
        <f t="shared" si="0"/>
        <v>897853.55</v>
      </c>
      <c r="G42" s="79">
        <f>IF(Паспорт!P43&gt;0,Паспорт!P43,G41)</f>
        <v>34.8646</v>
      </c>
      <c r="H42" s="74"/>
      <c r="I42" s="28"/>
      <c r="J42" s="33"/>
    </row>
    <row r="43" spans="2:10" ht="15" customHeight="1">
      <c r="B43" s="20">
        <v>29</v>
      </c>
      <c r="C43" s="84">
        <f>Лист1!Y31</f>
        <v>886053.88</v>
      </c>
      <c r="D43" s="84">
        <f>Лист1!T31</f>
        <v>253.36</v>
      </c>
      <c r="E43" s="84">
        <f>Лист1!N31</f>
        <v>4200.11</v>
      </c>
      <c r="F43" s="80">
        <f>SUM(C43:E43)</f>
        <v>890507.35</v>
      </c>
      <c r="G43" s="79">
        <f>IF(Паспорт!P44&gt;0,Паспорт!P44,G42)</f>
        <v>34.8646</v>
      </c>
      <c r="H43" s="74"/>
      <c r="I43" s="28"/>
      <c r="J43" s="33"/>
    </row>
    <row r="44" spans="2:10" ht="13.5" customHeight="1">
      <c r="B44" s="20">
        <v>30</v>
      </c>
      <c r="C44" s="84">
        <f>Лист1!Y32</f>
        <v>1100757.51</v>
      </c>
      <c r="D44" s="84">
        <f>Лист1!T32</f>
        <v>225.94</v>
      </c>
      <c r="E44" s="84">
        <f>Лист1!N32</f>
        <v>3929.27</v>
      </c>
      <c r="F44" s="80">
        <f>SUM(C44:E44)</f>
        <v>1104912.72</v>
      </c>
      <c r="G44" s="79">
        <f>IF(Паспорт!P45&gt;0,Паспорт!P45,G43)</f>
        <v>34.835</v>
      </c>
      <c r="H44" s="74"/>
      <c r="I44" s="28"/>
      <c r="J44" s="33"/>
    </row>
    <row r="45" spans="2:10" ht="12.75" customHeight="1">
      <c r="B45" s="20">
        <v>31</v>
      </c>
      <c r="C45" s="84">
        <f>Лист1!Y33</f>
        <v>453153.41</v>
      </c>
      <c r="D45" s="84">
        <f>Лист1!T33</f>
        <v>225.4</v>
      </c>
      <c r="E45" s="84">
        <f>Лист1!N33</f>
        <v>3747.53</v>
      </c>
      <c r="F45" s="80">
        <f>SUM(C45:E45)</f>
        <v>457126.34</v>
      </c>
      <c r="G45" s="79">
        <f>IF(Паспорт!P46&gt;0,Паспорт!P46,G44)</f>
        <v>34.62</v>
      </c>
      <c r="H45" s="74"/>
      <c r="I45" s="32"/>
      <c r="J45" s="33"/>
    </row>
    <row r="46" spans="2:11" ht="66" customHeight="1">
      <c r="B46" s="20" t="s">
        <v>46</v>
      </c>
      <c r="C46" s="81">
        <f>SUM(C15:C45)</f>
        <v>24396301.770000007</v>
      </c>
      <c r="D46" s="81">
        <f>SUM(D15:D45)</f>
        <v>10016.3</v>
      </c>
      <c r="E46" s="81">
        <f>SUM(E15:E45)</f>
        <v>173102.77000000002</v>
      </c>
      <c r="F46" s="82">
        <f>SUM(F15:F45)</f>
        <v>24579420.840000007</v>
      </c>
      <c r="G46" s="83">
        <f>SUMPRODUCT(G15:G45,F15:F45)/SUM(F15:F45)</f>
        <v>34.706699833645295</v>
      </c>
      <c r="H46" s="75"/>
      <c r="I46" s="31"/>
      <c r="J46" s="113"/>
      <c r="K46" s="113"/>
    </row>
    <row r="47" spans="2:10" ht="14.25" customHeight="1" hidden="1">
      <c r="B47" s="7">
        <v>31</v>
      </c>
      <c r="C47" s="12"/>
      <c r="D47" s="8"/>
      <c r="E47" s="8"/>
      <c r="F47" s="8"/>
      <c r="G47" s="8"/>
      <c r="H47" s="76"/>
      <c r="I47" s="29"/>
      <c r="J47"/>
    </row>
    <row r="48" spans="3:10" ht="12.75">
      <c r="C48" s="112"/>
      <c r="D48" s="112"/>
      <c r="E48" s="112"/>
      <c r="F48" s="112"/>
      <c r="G48" s="112"/>
      <c r="H48" s="30"/>
      <c r="I48" s="30"/>
      <c r="J48"/>
    </row>
    <row r="49" spans="1:10" ht="12.75">
      <c r="A49" s="67" t="s">
        <v>42</v>
      </c>
      <c r="B49" s="67"/>
      <c r="C49" s="67"/>
      <c r="D49" s="67"/>
      <c r="E49" s="67"/>
      <c r="F49" s="67" t="s">
        <v>49</v>
      </c>
      <c r="G49" s="68"/>
      <c r="H49" s="68"/>
      <c r="I49" s="63"/>
      <c r="J49" s="77"/>
    </row>
    <row r="50" spans="1:10" ht="12.75">
      <c r="A50" s="1"/>
      <c r="B50" s="1" t="s">
        <v>43</v>
      </c>
      <c r="C50" s="1"/>
      <c r="D50" s="1"/>
      <c r="E50" s="1"/>
      <c r="F50" s="69" t="s">
        <v>52</v>
      </c>
      <c r="G50" s="70"/>
      <c r="H50" s="70" t="s">
        <v>0</v>
      </c>
      <c r="I50" s="70" t="s">
        <v>17</v>
      </c>
      <c r="J50" s="78"/>
    </row>
    <row r="51" spans="1:10" ht="12.75">
      <c r="A51" s="1"/>
      <c r="B51" s="1"/>
      <c r="C51" s="1"/>
      <c r="D51" s="1"/>
      <c r="E51" s="1"/>
      <c r="F51" s="69"/>
      <c r="G51" s="70"/>
      <c r="H51" s="70"/>
      <c r="J51"/>
    </row>
    <row r="52" spans="1:10" ht="18" customHeight="1">
      <c r="A52" s="67" t="s">
        <v>41</v>
      </c>
      <c r="B52" s="67"/>
      <c r="C52" s="67"/>
      <c r="D52" s="67"/>
      <c r="E52" s="67"/>
      <c r="F52" s="67" t="s">
        <v>53</v>
      </c>
      <c r="G52" s="68"/>
      <c r="H52" s="68"/>
      <c r="I52" s="63"/>
      <c r="J52" s="77"/>
    </row>
    <row r="53" spans="1:10" ht="12.75">
      <c r="A53" s="1"/>
      <c r="B53" s="1" t="s">
        <v>44</v>
      </c>
      <c r="C53" s="1"/>
      <c r="D53" s="1"/>
      <c r="E53" s="1"/>
      <c r="F53" s="69" t="s">
        <v>52</v>
      </c>
      <c r="G53" s="70"/>
      <c r="H53" s="70" t="s">
        <v>0</v>
      </c>
      <c r="I53" s="71" t="s">
        <v>17</v>
      </c>
      <c r="J53" s="71"/>
    </row>
  </sheetData>
  <sheetProtection/>
  <mergeCells count="14">
    <mergeCell ref="A6:G6"/>
    <mergeCell ref="A7:G7"/>
    <mergeCell ref="A8:G8"/>
    <mergeCell ref="A9:G9"/>
    <mergeCell ref="C48:G48"/>
    <mergeCell ref="J46:K46"/>
    <mergeCell ref="E12:E14"/>
    <mergeCell ref="B11:B14"/>
    <mergeCell ref="C12:C14"/>
    <mergeCell ref="J15:K22"/>
    <mergeCell ref="F11:F14"/>
    <mergeCell ref="G11:G14"/>
    <mergeCell ref="D12:D14"/>
    <mergeCell ref="C11:E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I2">
      <selection activeCell="T12" sqref="T12"/>
    </sheetView>
  </sheetViews>
  <sheetFormatPr defaultColWidth="9.00390625" defaultRowHeight="12.75"/>
  <cols>
    <col min="26" max="26" width="10.625" style="0" bestFit="1" customWidth="1"/>
  </cols>
  <sheetData>
    <row r="1" spans="1:19" ht="12.75">
      <c r="A1" t="s">
        <v>72</v>
      </c>
      <c r="G1" t="s">
        <v>81</v>
      </c>
      <c r="M1" t="s">
        <v>89</v>
      </c>
      <c r="S1" t="s">
        <v>99</v>
      </c>
    </row>
    <row r="2" spans="1:24" ht="12.75">
      <c r="A2" t="s">
        <v>58</v>
      </c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58</v>
      </c>
      <c r="N2" t="s">
        <v>59</v>
      </c>
      <c r="O2" t="s">
        <v>60</v>
      </c>
      <c r="P2" t="s">
        <v>61</v>
      </c>
      <c r="Q2" t="s">
        <v>62</v>
      </c>
      <c r="R2" t="s">
        <v>63</v>
      </c>
      <c r="S2" t="s">
        <v>58</v>
      </c>
      <c r="T2" t="s">
        <v>59</v>
      </c>
      <c r="U2" t="s">
        <v>60</v>
      </c>
      <c r="V2" t="s">
        <v>61</v>
      </c>
      <c r="W2" t="s">
        <v>62</v>
      </c>
      <c r="X2" t="s">
        <v>63</v>
      </c>
    </row>
    <row r="3" spans="1:26" ht="12.75">
      <c r="A3">
        <v>1</v>
      </c>
      <c r="B3">
        <v>601267.31</v>
      </c>
      <c r="C3">
        <v>466.779</v>
      </c>
      <c r="D3">
        <v>6.61</v>
      </c>
      <c r="E3">
        <v>17.76</v>
      </c>
      <c r="G3">
        <v>1</v>
      </c>
      <c r="H3">
        <v>312956.41</v>
      </c>
      <c r="I3">
        <v>159.382</v>
      </c>
      <c r="J3">
        <v>6.59</v>
      </c>
      <c r="K3">
        <v>17.53</v>
      </c>
      <c r="M3">
        <v>1</v>
      </c>
      <c r="N3">
        <v>7500.62</v>
      </c>
      <c r="O3">
        <v>59.87</v>
      </c>
      <c r="P3">
        <v>2.78</v>
      </c>
      <c r="Q3">
        <v>7.53</v>
      </c>
      <c r="S3">
        <v>1</v>
      </c>
      <c r="T3">
        <v>504.65</v>
      </c>
      <c r="U3">
        <v>36.792</v>
      </c>
      <c r="V3">
        <v>2.49</v>
      </c>
      <c r="W3">
        <v>14.41</v>
      </c>
      <c r="X3" t="s">
        <v>66</v>
      </c>
      <c r="Y3">
        <f>B3+H3</f>
        <v>914223.72</v>
      </c>
      <c r="Z3" s="33"/>
    </row>
    <row r="4" spans="1:26" ht="12.75">
      <c r="A4">
        <v>2</v>
      </c>
      <c r="B4">
        <v>635900</v>
      </c>
      <c r="C4">
        <v>520.573</v>
      </c>
      <c r="D4">
        <v>6.61</v>
      </c>
      <c r="E4">
        <v>16.51</v>
      </c>
      <c r="G4">
        <v>2</v>
      </c>
      <c r="H4">
        <v>322347.91</v>
      </c>
      <c r="I4">
        <v>165.732</v>
      </c>
      <c r="J4">
        <v>6.59</v>
      </c>
      <c r="K4">
        <v>16.28</v>
      </c>
      <c r="M4">
        <v>2</v>
      </c>
      <c r="N4">
        <v>6427.39</v>
      </c>
      <c r="O4">
        <v>44.862</v>
      </c>
      <c r="P4">
        <v>2.8</v>
      </c>
      <c r="Q4">
        <v>9.65</v>
      </c>
      <c r="S4">
        <v>2</v>
      </c>
      <c r="T4">
        <v>457.99</v>
      </c>
      <c r="U4">
        <v>29.761</v>
      </c>
      <c r="V4">
        <v>2.5</v>
      </c>
      <c r="W4">
        <v>17.47</v>
      </c>
      <c r="X4" t="s">
        <v>66</v>
      </c>
      <c r="Y4">
        <f aca="true" t="shared" si="0" ref="Y4:Y31">B4+H4</f>
        <v>958247.9099999999</v>
      </c>
      <c r="Z4" s="33"/>
    </row>
    <row r="5" spans="1:26" ht="12.75">
      <c r="A5">
        <v>3</v>
      </c>
      <c r="B5">
        <v>652157.75</v>
      </c>
      <c r="C5">
        <v>544.337</v>
      </c>
      <c r="D5">
        <v>6.6</v>
      </c>
      <c r="E5">
        <v>14.58</v>
      </c>
      <c r="G5">
        <v>3</v>
      </c>
      <c r="H5">
        <v>374750.47</v>
      </c>
      <c r="I5">
        <v>223.173</v>
      </c>
      <c r="J5">
        <v>6.58</v>
      </c>
      <c r="K5">
        <v>14.37</v>
      </c>
      <c r="M5">
        <v>3</v>
      </c>
      <c r="N5">
        <v>6244.17</v>
      </c>
      <c r="O5">
        <v>42.703</v>
      </c>
      <c r="P5">
        <v>2.8</v>
      </c>
      <c r="Q5">
        <v>10.68</v>
      </c>
      <c r="S5">
        <v>3</v>
      </c>
      <c r="T5">
        <v>391.26</v>
      </c>
      <c r="U5">
        <v>22.965</v>
      </c>
      <c r="V5">
        <v>2.44</v>
      </c>
      <c r="W5">
        <v>16.96</v>
      </c>
      <c r="X5" t="s">
        <v>66</v>
      </c>
      <c r="Y5">
        <f t="shared" si="0"/>
        <v>1026908.22</v>
      </c>
      <c r="Z5" s="33"/>
    </row>
    <row r="6" spans="1:26" ht="12.75">
      <c r="A6">
        <v>4</v>
      </c>
      <c r="B6">
        <v>665437.69</v>
      </c>
      <c r="C6">
        <v>550.604</v>
      </c>
      <c r="D6">
        <v>6.59</v>
      </c>
      <c r="E6">
        <v>6.46</v>
      </c>
      <c r="F6" t="s">
        <v>64</v>
      </c>
      <c r="G6">
        <v>4</v>
      </c>
      <c r="H6">
        <v>417672.34</v>
      </c>
      <c r="I6">
        <v>269.96</v>
      </c>
      <c r="J6">
        <v>6.57</v>
      </c>
      <c r="K6">
        <v>6.1</v>
      </c>
      <c r="L6" t="s">
        <v>64</v>
      </c>
      <c r="M6">
        <v>4</v>
      </c>
      <c r="N6">
        <v>7057.63</v>
      </c>
      <c r="O6">
        <v>53.512</v>
      </c>
      <c r="P6">
        <v>2.79</v>
      </c>
      <c r="Q6">
        <v>9.71</v>
      </c>
      <c r="R6" t="s">
        <v>64</v>
      </c>
      <c r="S6">
        <v>4</v>
      </c>
      <c r="T6">
        <v>467.17</v>
      </c>
      <c r="U6">
        <v>34.926</v>
      </c>
      <c r="V6">
        <v>2.48</v>
      </c>
      <c r="W6">
        <v>15.89</v>
      </c>
      <c r="X6" t="s">
        <v>65</v>
      </c>
      <c r="Y6">
        <f>B6+H6</f>
        <v>1083110.03</v>
      </c>
      <c r="Z6" s="33"/>
    </row>
    <row r="7" spans="1:26" ht="12.75">
      <c r="A7">
        <v>5</v>
      </c>
      <c r="B7">
        <v>661241</v>
      </c>
      <c r="C7">
        <v>538.274</v>
      </c>
      <c r="D7">
        <v>6.6</v>
      </c>
      <c r="E7">
        <v>3.24</v>
      </c>
      <c r="F7" t="s">
        <v>64</v>
      </c>
      <c r="G7">
        <v>5</v>
      </c>
      <c r="H7">
        <v>422241.16</v>
      </c>
      <c r="I7">
        <v>271.443</v>
      </c>
      <c r="J7">
        <v>6.58</v>
      </c>
      <c r="K7">
        <v>3.01</v>
      </c>
      <c r="L7" t="s">
        <v>64</v>
      </c>
      <c r="M7">
        <v>5</v>
      </c>
      <c r="N7">
        <v>5916.88</v>
      </c>
      <c r="O7" t="s">
        <v>90</v>
      </c>
      <c r="P7" t="s">
        <v>91</v>
      </c>
      <c r="Q7" t="s">
        <v>92</v>
      </c>
      <c r="R7" t="s">
        <v>63</v>
      </c>
      <c r="S7">
        <v>5</v>
      </c>
      <c r="T7">
        <v>310.89</v>
      </c>
      <c r="U7">
        <v>16.803</v>
      </c>
      <c r="V7">
        <v>2.51</v>
      </c>
      <c r="W7">
        <v>17.93</v>
      </c>
      <c r="X7" t="s">
        <v>65</v>
      </c>
      <c r="Y7">
        <f t="shared" si="0"/>
        <v>1083482.16</v>
      </c>
      <c r="Z7" s="33"/>
    </row>
    <row r="8" spans="1:26" ht="12.75">
      <c r="A8">
        <v>6</v>
      </c>
      <c r="B8">
        <v>248914.13</v>
      </c>
      <c r="C8">
        <v>194.103</v>
      </c>
      <c r="D8">
        <v>6.54</v>
      </c>
      <c r="E8">
        <v>6.22</v>
      </c>
      <c r="F8" t="s">
        <v>65</v>
      </c>
      <c r="G8">
        <v>6</v>
      </c>
      <c r="H8">
        <v>174879.8</v>
      </c>
      <c r="I8">
        <v>117.229</v>
      </c>
      <c r="J8">
        <v>4.38</v>
      </c>
      <c r="K8">
        <v>6.1</v>
      </c>
      <c r="L8" t="s">
        <v>64</v>
      </c>
      <c r="M8">
        <v>6</v>
      </c>
      <c r="N8">
        <v>8460.32</v>
      </c>
      <c r="O8">
        <v>75.765</v>
      </c>
      <c r="P8">
        <v>2.78</v>
      </c>
      <c r="Q8">
        <v>7.28</v>
      </c>
      <c r="R8" t="s">
        <v>64</v>
      </c>
      <c r="S8">
        <v>6</v>
      </c>
      <c r="T8">
        <v>560.2</v>
      </c>
      <c r="U8">
        <v>48.4</v>
      </c>
      <c r="V8">
        <v>2.49</v>
      </c>
      <c r="W8">
        <v>12.01</v>
      </c>
      <c r="X8" t="s">
        <v>65</v>
      </c>
      <c r="Y8">
        <f t="shared" si="0"/>
        <v>423793.93</v>
      </c>
      <c r="Z8" s="33"/>
    </row>
    <row r="9" spans="1:26" ht="12.75">
      <c r="A9">
        <v>7</v>
      </c>
      <c r="B9">
        <v>0</v>
      </c>
      <c r="C9">
        <v>0</v>
      </c>
      <c r="D9">
        <v>6.69</v>
      </c>
      <c r="E9">
        <v>14.7</v>
      </c>
      <c r="G9">
        <v>7</v>
      </c>
      <c r="H9">
        <v>0</v>
      </c>
      <c r="I9">
        <v>0</v>
      </c>
      <c r="J9">
        <v>2.97</v>
      </c>
      <c r="K9">
        <v>14.66</v>
      </c>
      <c r="M9">
        <v>7</v>
      </c>
      <c r="N9">
        <v>10367.95</v>
      </c>
      <c r="O9">
        <v>113.952</v>
      </c>
      <c r="P9">
        <v>2.77</v>
      </c>
      <c r="Q9">
        <v>6.23</v>
      </c>
      <c r="S9">
        <v>7</v>
      </c>
      <c r="T9">
        <v>755.1</v>
      </c>
      <c r="U9">
        <v>85.175</v>
      </c>
      <c r="V9">
        <v>2.45</v>
      </c>
      <c r="W9">
        <v>13.17</v>
      </c>
      <c r="X9" t="s">
        <v>66</v>
      </c>
      <c r="Y9">
        <f t="shared" si="0"/>
        <v>0</v>
      </c>
      <c r="Z9" s="33"/>
    </row>
    <row r="10" spans="1:26" ht="12.75">
      <c r="A10">
        <v>8</v>
      </c>
      <c r="B10">
        <v>0</v>
      </c>
      <c r="C10">
        <v>0</v>
      </c>
      <c r="D10">
        <v>6.57</v>
      </c>
      <c r="E10">
        <v>18.1</v>
      </c>
      <c r="G10">
        <v>8</v>
      </c>
      <c r="H10">
        <v>0</v>
      </c>
      <c r="I10">
        <v>0</v>
      </c>
      <c r="J10">
        <v>2.98</v>
      </c>
      <c r="K10">
        <v>18.29</v>
      </c>
      <c r="M10">
        <v>8</v>
      </c>
      <c r="N10">
        <v>6799.04</v>
      </c>
      <c r="O10">
        <v>53.895</v>
      </c>
      <c r="P10">
        <v>2.83</v>
      </c>
      <c r="Q10">
        <v>11.66</v>
      </c>
      <c r="S10">
        <v>8</v>
      </c>
      <c r="T10">
        <v>309.09</v>
      </c>
      <c r="U10">
        <v>20.07</v>
      </c>
      <c r="V10">
        <v>2.49</v>
      </c>
      <c r="W10">
        <v>18.42</v>
      </c>
      <c r="X10" t="s">
        <v>66</v>
      </c>
      <c r="Y10">
        <f t="shared" si="0"/>
        <v>0</v>
      </c>
      <c r="Z10" s="33"/>
    </row>
    <row r="11" spans="1:26" ht="12.75">
      <c r="A11">
        <v>9</v>
      </c>
      <c r="B11">
        <v>0</v>
      </c>
      <c r="C11">
        <v>0</v>
      </c>
      <c r="D11">
        <v>6.1</v>
      </c>
      <c r="E11">
        <v>22.01</v>
      </c>
      <c r="G11">
        <v>9</v>
      </c>
      <c r="H11">
        <v>0</v>
      </c>
      <c r="I11">
        <v>0</v>
      </c>
      <c r="J11">
        <v>2.98</v>
      </c>
      <c r="K11">
        <v>22.92</v>
      </c>
      <c r="M11">
        <v>9</v>
      </c>
      <c r="N11">
        <v>4965.34</v>
      </c>
      <c r="O11">
        <v>29.297</v>
      </c>
      <c r="P11">
        <v>2.79</v>
      </c>
      <c r="Q11">
        <v>15.74</v>
      </c>
      <c r="R11" t="s">
        <v>66</v>
      </c>
      <c r="S11">
        <v>9</v>
      </c>
      <c r="T11">
        <v>251.95</v>
      </c>
      <c r="U11">
        <v>13.423</v>
      </c>
      <c r="V11">
        <v>2.4</v>
      </c>
      <c r="W11">
        <v>20.34</v>
      </c>
      <c r="X11" t="s">
        <v>66</v>
      </c>
      <c r="Y11">
        <f t="shared" si="0"/>
        <v>0</v>
      </c>
      <c r="Z11" s="33"/>
    </row>
    <row r="12" spans="1:26" ht="12.75">
      <c r="A12">
        <v>10</v>
      </c>
      <c r="B12">
        <v>0</v>
      </c>
      <c r="C12">
        <v>0</v>
      </c>
      <c r="D12">
        <v>5.55</v>
      </c>
      <c r="E12">
        <v>16.42</v>
      </c>
      <c r="F12" t="s">
        <v>64</v>
      </c>
      <c r="G12">
        <v>10</v>
      </c>
      <c r="H12">
        <v>0</v>
      </c>
      <c r="I12">
        <v>0</v>
      </c>
      <c r="J12">
        <v>2.97</v>
      </c>
      <c r="K12">
        <v>16.15</v>
      </c>
      <c r="L12" t="s">
        <v>64</v>
      </c>
      <c r="M12">
        <v>10</v>
      </c>
      <c r="N12">
        <v>5787.54</v>
      </c>
      <c r="O12">
        <v>37.418</v>
      </c>
      <c r="P12">
        <v>2.7</v>
      </c>
      <c r="Q12">
        <v>11.59</v>
      </c>
      <c r="R12" t="s">
        <v>64</v>
      </c>
      <c r="S12">
        <v>10</v>
      </c>
      <c r="T12">
        <v>292.23</v>
      </c>
      <c r="U12" t="s">
        <v>100</v>
      </c>
      <c r="V12" t="s">
        <v>101</v>
      </c>
      <c r="W12" t="s">
        <v>102</v>
      </c>
      <c r="X12" t="s">
        <v>63</v>
      </c>
      <c r="Y12">
        <f t="shared" si="0"/>
        <v>0</v>
      </c>
      <c r="Z12" s="33"/>
    </row>
    <row r="13" spans="1:26" ht="12.75">
      <c r="A13">
        <v>11</v>
      </c>
      <c r="B13">
        <v>437944.34</v>
      </c>
      <c r="C13">
        <v>356.454</v>
      </c>
      <c r="D13">
        <v>6.22</v>
      </c>
      <c r="E13">
        <v>9.51</v>
      </c>
      <c r="F13" t="s">
        <v>65</v>
      </c>
      <c r="G13">
        <v>11</v>
      </c>
      <c r="H13">
        <v>229176.78</v>
      </c>
      <c r="I13">
        <v>131.161</v>
      </c>
      <c r="J13">
        <v>5.32</v>
      </c>
      <c r="K13">
        <v>9.79</v>
      </c>
      <c r="L13" t="s">
        <v>64</v>
      </c>
      <c r="M13">
        <v>11</v>
      </c>
      <c r="N13">
        <v>6890.64</v>
      </c>
      <c r="O13">
        <v>53.044</v>
      </c>
      <c r="P13">
        <v>2.7</v>
      </c>
      <c r="Q13">
        <v>9.96</v>
      </c>
      <c r="R13" t="s">
        <v>64</v>
      </c>
      <c r="S13">
        <v>11</v>
      </c>
      <c r="T13">
        <v>397.17</v>
      </c>
      <c r="U13">
        <v>29.138</v>
      </c>
      <c r="V13">
        <v>2.46</v>
      </c>
      <c r="W13">
        <v>15.15</v>
      </c>
      <c r="X13" t="s">
        <v>65</v>
      </c>
      <c r="Y13">
        <f t="shared" si="0"/>
        <v>667121.12</v>
      </c>
      <c r="Z13" s="33"/>
    </row>
    <row r="14" spans="1:26" ht="12.75">
      <c r="A14">
        <v>12</v>
      </c>
      <c r="B14">
        <v>675318.88</v>
      </c>
      <c r="C14">
        <v>562.173</v>
      </c>
      <c r="D14">
        <v>6.59</v>
      </c>
      <c r="E14">
        <v>3.11</v>
      </c>
      <c r="F14" t="s">
        <v>64</v>
      </c>
      <c r="G14">
        <v>12</v>
      </c>
      <c r="H14">
        <v>386688.97</v>
      </c>
      <c r="I14">
        <v>235.495</v>
      </c>
      <c r="J14">
        <v>6.57</v>
      </c>
      <c r="K14">
        <v>3.06</v>
      </c>
      <c r="L14" t="s">
        <v>64</v>
      </c>
      <c r="M14">
        <v>12</v>
      </c>
      <c r="N14">
        <v>6501.83</v>
      </c>
      <c r="O14">
        <v>46.556</v>
      </c>
      <c r="P14">
        <v>2.71</v>
      </c>
      <c r="Q14">
        <v>9.51</v>
      </c>
      <c r="R14" t="s">
        <v>64</v>
      </c>
      <c r="S14">
        <v>12</v>
      </c>
      <c r="T14">
        <v>426.87</v>
      </c>
      <c r="U14">
        <v>29.349</v>
      </c>
      <c r="V14">
        <v>2.46</v>
      </c>
      <c r="W14">
        <v>14.85</v>
      </c>
      <c r="X14" t="s">
        <v>65</v>
      </c>
      <c r="Y14">
        <f t="shared" si="0"/>
        <v>1062007.85</v>
      </c>
      <c r="Z14" s="33"/>
    </row>
    <row r="15" spans="1:26" ht="12.75">
      <c r="A15">
        <v>13</v>
      </c>
      <c r="B15">
        <v>668172.56</v>
      </c>
      <c r="C15">
        <v>553.858</v>
      </c>
      <c r="D15">
        <v>6.59</v>
      </c>
      <c r="E15">
        <v>5.37</v>
      </c>
      <c r="F15" t="s">
        <v>64</v>
      </c>
      <c r="G15">
        <v>13</v>
      </c>
      <c r="H15">
        <v>349088.47</v>
      </c>
      <c r="I15">
        <v>193.497</v>
      </c>
      <c r="J15">
        <v>6.57</v>
      </c>
      <c r="K15">
        <v>5.47</v>
      </c>
      <c r="L15" t="s">
        <v>64</v>
      </c>
      <c r="M15">
        <v>13</v>
      </c>
      <c r="N15">
        <v>5419.01</v>
      </c>
      <c r="O15">
        <v>32.731</v>
      </c>
      <c r="P15">
        <v>2.77</v>
      </c>
      <c r="Q15">
        <v>15.57</v>
      </c>
      <c r="R15" t="s">
        <v>64</v>
      </c>
      <c r="S15">
        <v>13</v>
      </c>
      <c r="T15">
        <v>275.21</v>
      </c>
      <c r="U15">
        <v>15.435</v>
      </c>
      <c r="V15">
        <v>2.42</v>
      </c>
      <c r="W15">
        <v>20.12</v>
      </c>
      <c r="X15" t="s">
        <v>65</v>
      </c>
      <c r="Y15">
        <f t="shared" si="0"/>
        <v>1017261.03</v>
      </c>
      <c r="Z15" s="33"/>
    </row>
    <row r="16" spans="1:26" ht="12.75">
      <c r="A16">
        <v>14</v>
      </c>
      <c r="B16">
        <v>697498.25</v>
      </c>
      <c r="C16">
        <v>600.551</v>
      </c>
      <c r="D16">
        <v>6.58</v>
      </c>
      <c r="E16">
        <v>3.7</v>
      </c>
      <c r="G16">
        <v>14</v>
      </c>
      <c r="H16">
        <v>319871.81</v>
      </c>
      <c r="I16">
        <v>167.331</v>
      </c>
      <c r="J16">
        <v>6.57</v>
      </c>
      <c r="K16">
        <v>3.87</v>
      </c>
      <c r="M16">
        <v>14</v>
      </c>
      <c r="N16">
        <v>6749.61</v>
      </c>
      <c r="O16">
        <v>50.7</v>
      </c>
      <c r="P16">
        <v>2.74</v>
      </c>
      <c r="Q16">
        <v>12.45</v>
      </c>
      <c r="S16">
        <v>14</v>
      </c>
      <c r="T16">
        <v>444.57</v>
      </c>
      <c r="U16">
        <v>33.645</v>
      </c>
      <c r="V16">
        <v>2.47</v>
      </c>
      <c r="W16">
        <v>16.41</v>
      </c>
      <c r="X16" t="s">
        <v>66</v>
      </c>
      <c r="Y16">
        <f t="shared" si="0"/>
        <v>1017370.06</v>
      </c>
      <c r="Z16" s="33"/>
    </row>
    <row r="17" spans="1:26" ht="12.75">
      <c r="A17">
        <v>15</v>
      </c>
      <c r="B17">
        <v>683621.44</v>
      </c>
      <c r="C17">
        <v>578.593</v>
      </c>
      <c r="D17">
        <v>6.59</v>
      </c>
      <c r="E17">
        <v>4.24</v>
      </c>
      <c r="G17">
        <v>15</v>
      </c>
      <c r="H17">
        <v>324021.91</v>
      </c>
      <c r="I17">
        <v>165.242</v>
      </c>
      <c r="J17">
        <v>6.58</v>
      </c>
      <c r="K17">
        <v>4.44</v>
      </c>
      <c r="M17">
        <v>15</v>
      </c>
      <c r="N17">
        <v>6307.59</v>
      </c>
      <c r="O17">
        <v>45.034</v>
      </c>
      <c r="P17">
        <v>2.73</v>
      </c>
      <c r="Q17">
        <v>12.19</v>
      </c>
      <c r="S17">
        <v>15</v>
      </c>
      <c r="T17">
        <v>302.07</v>
      </c>
      <c r="U17">
        <v>18.348</v>
      </c>
      <c r="V17">
        <v>2.41</v>
      </c>
      <c r="W17">
        <v>16.59</v>
      </c>
      <c r="X17" t="s">
        <v>66</v>
      </c>
      <c r="Y17">
        <f t="shared" si="0"/>
        <v>1007643.3499999999</v>
      </c>
      <c r="Z17" s="33"/>
    </row>
    <row r="18" spans="1:26" ht="12.75">
      <c r="A18">
        <v>16</v>
      </c>
      <c r="B18">
        <v>253210.64</v>
      </c>
      <c r="C18">
        <v>203.444</v>
      </c>
      <c r="D18">
        <v>6.58</v>
      </c>
      <c r="E18">
        <v>8.89</v>
      </c>
      <c r="F18" t="s">
        <v>65</v>
      </c>
      <c r="G18">
        <v>16</v>
      </c>
      <c r="H18">
        <v>161627.25</v>
      </c>
      <c r="I18">
        <v>103.707</v>
      </c>
      <c r="J18">
        <v>4.56</v>
      </c>
      <c r="K18">
        <v>9.29</v>
      </c>
      <c r="L18" t="s">
        <v>64</v>
      </c>
      <c r="M18">
        <v>16</v>
      </c>
      <c r="N18">
        <v>5525.32</v>
      </c>
      <c r="O18">
        <v>34.444</v>
      </c>
      <c r="P18">
        <v>2.89</v>
      </c>
      <c r="Q18">
        <v>15.66</v>
      </c>
      <c r="R18" t="s">
        <v>64</v>
      </c>
      <c r="S18">
        <v>16</v>
      </c>
      <c r="T18">
        <v>257.76</v>
      </c>
      <c r="U18">
        <v>15.834</v>
      </c>
      <c r="V18">
        <v>2.52</v>
      </c>
      <c r="W18">
        <v>21.59</v>
      </c>
      <c r="X18" t="s">
        <v>65</v>
      </c>
      <c r="Y18">
        <f t="shared" si="0"/>
        <v>414837.89</v>
      </c>
      <c r="Z18" s="33"/>
    </row>
    <row r="19" spans="1:26" ht="12.75">
      <c r="A19">
        <v>17</v>
      </c>
      <c r="B19">
        <v>507423.81</v>
      </c>
      <c r="C19">
        <v>399.391</v>
      </c>
      <c r="D19">
        <v>6.58</v>
      </c>
      <c r="E19">
        <v>6.13</v>
      </c>
      <c r="F19" t="s">
        <v>65</v>
      </c>
      <c r="G19">
        <v>17</v>
      </c>
      <c r="H19">
        <v>271550.75</v>
      </c>
      <c r="I19">
        <v>150.456</v>
      </c>
      <c r="J19">
        <v>5.77</v>
      </c>
      <c r="K19">
        <v>7.47</v>
      </c>
      <c r="L19" t="s">
        <v>64</v>
      </c>
      <c r="M19">
        <v>17</v>
      </c>
      <c r="N19">
        <v>4319.13</v>
      </c>
      <c r="O19" t="s">
        <v>93</v>
      </c>
      <c r="P19" t="s">
        <v>94</v>
      </c>
      <c r="Q19" t="s">
        <v>95</v>
      </c>
      <c r="R19" t="s">
        <v>63</v>
      </c>
      <c r="S19">
        <v>17</v>
      </c>
      <c r="T19">
        <v>194.97</v>
      </c>
      <c r="U19">
        <v>9.691</v>
      </c>
      <c r="V19">
        <v>2.5</v>
      </c>
      <c r="W19">
        <v>18.66</v>
      </c>
      <c r="X19" t="s">
        <v>65</v>
      </c>
      <c r="Y19">
        <f t="shared" si="0"/>
        <v>778974.56</v>
      </c>
      <c r="Z19" s="33"/>
    </row>
    <row r="20" spans="1:26" ht="12.75">
      <c r="A20">
        <v>18</v>
      </c>
      <c r="B20">
        <v>656033.63</v>
      </c>
      <c r="C20">
        <v>527.841</v>
      </c>
      <c r="D20">
        <v>6.6</v>
      </c>
      <c r="E20">
        <v>1.95</v>
      </c>
      <c r="F20" t="s">
        <v>64</v>
      </c>
      <c r="G20">
        <v>18</v>
      </c>
      <c r="H20">
        <v>367890.34</v>
      </c>
      <c r="I20">
        <v>212.197</v>
      </c>
      <c r="J20">
        <v>6.58</v>
      </c>
      <c r="K20">
        <v>1.87</v>
      </c>
      <c r="L20" t="s">
        <v>64</v>
      </c>
      <c r="M20">
        <v>18</v>
      </c>
      <c r="N20">
        <v>4483.09</v>
      </c>
      <c r="O20">
        <v>760.061</v>
      </c>
      <c r="P20">
        <v>2.76</v>
      </c>
      <c r="Q20">
        <v>14.34</v>
      </c>
      <c r="R20" t="s">
        <v>64</v>
      </c>
      <c r="S20">
        <v>18</v>
      </c>
      <c r="T20">
        <v>248.39</v>
      </c>
      <c r="U20">
        <v>12.817</v>
      </c>
      <c r="V20">
        <v>2.45</v>
      </c>
      <c r="W20">
        <v>17.44</v>
      </c>
      <c r="X20" t="s">
        <v>65</v>
      </c>
      <c r="Y20">
        <f t="shared" si="0"/>
        <v>1023923.97</v>
      </c>
      <c r="Z20" s="33"/>
    </row>
    <row r="21" spans="1:26" ht="12.75">
      <c r="A21">
        <v>19</v>
      </c>
      <c r="B21">
        <v>643086.38</v>
      </c>
      <c r="C21">
        <v>508.544</v>
      </c>
      <c r="D21">
        <v>6.6</v>
      </c>
      <c r="E21">
        <v>2.1</v>
      </c>
      <c r="F21" t="s">
        <v>64</v>
      </c>
      <c r="G21">
        <v>19</v>
      </c>
      <c r="H21">
        <v>380814.97</v>
      </c>
      <c r="I21">
        <v>226.986</v>
      </c>
      <c r="J21">
        <v>6.58</v>
      </c>
      <c r="K21">
        <v>1.99</v>
      </c>
      <c r="L21" t="s">
        <v>64</v>
      </c>
      <c r="M21">
        <v>19</v>
      </c>
      <c r="N21">
        <v>4709.67</v>
      </c>
      <c r="O21">
        <v>983.357</v>
      </c>
      <c r="P21">
        <v>2.71</v>
      </c>
      <c r="Q21">
        <v>11.65</v>
      </c>
      <c r="R21" t="s">
        <v>65</v>
      </c>
      <c r="S21">
        <v>19</v>
      </c>
      <c r="T21">
        <v>271.52</v>
      </c>
      <c r="U21">
        <v>14.065</v>
      </c>
      <c r="V21">
        <v>2.41</v>
      </c>
      <c r="W21">
        <v>14.98</v>
      </c>
      <c r="X21" t="s">
        <v>65</v>
      </c>
      <c r="Y21">
        <f t="shared" si="0"/>
        <v>1023901.35</v>
      </c>
      <c r="Z21" s="33"/>
    </row>
    <row r="22" spans="1:26" ht="12.75">
      <c r="A22">
        <v>20</v>
      </c>
      <c r="B22">
        <v>487606.84</v>
      </c>
      <c r="C22">
        <v>390.051</v>
      </c>
      <c r="D22">
        <v>6.6</v>
      </c>
      <c r="E22">
        <v>6.95</v>
      </c>
      <c r="F22" t="s">
        <v>65</v>
      </c>
      <c r="G22">
        <v>20</v>
      </c>
      <c r="H22">
        <v>245345.75</v>
      </c>
      <c r="I22">
        <v>136.42</v>
      </c>
      <c r="J22">
        <v>5.86</v>
      </c>
      <c r="K22">
        <v>7.75</v>
      </c>
      <c r="L22" t="s">
        <v>64</v>
      </c>
      <c r="M22">
        <v>20</v>
      </c>
      <c r="N22">
        <v>5980.89</v>
      </c>
      <c r="O22">
        <v>1274.459</v>
      </c>
      <c r="P22">
        <v>3.06</v>
      </c>
      <c r="Q22">
        <v>15.12</v>
      </c>
      <c r="R22" t="s">
        <v>64</v>
      </c>
      <c r="S22">
        <v>20</v>
      </c>
      <c r="T22">
        <v>298.93</v>
      </c>
      <c r="U22">
        <v>18.521</v>
      </c>
      <c r="V22">
        <v>2.47</v>
      </c>
      <c r="W22">
        <v>16.36</v>
      </c>
      <c r="X22" t="s">
        <v>65</v>
      </c>
      <c r="Y22">
        <f t="shared" si="0"/>
        <v>732952.5900000001</v>
      </c>
      <c r="Z22" s="33"/>
    </row>
    <row r="23" spans="1:26" ht="12.75">
      <c r="A23">
        <v>21</v>
      </c>
      <c r="B23">
        <v>639877.56</v>
      </c>
      <c r="C23">
        <v>505.993</v>
      </c>
      <c r="D23">
        <v>6.6</v>
      </c>
      <c r="E23">
        <v>3.01</v>
      </c>
      <c r="G23">
        <v>21</v>
      </c>
      <c r="H23">
        <v>299977.72</v>
      </c>
      <c r="I23">
        <v>148.704</v>
      </c>
      <c r="J23">
        <v>6.59</v>
      </c>
      <c r="K23">
        <v>3.09</v>
      </c>
      <c r="M23">
        <v>21</v>
      </c>
      <c r="N23">
        <v>4889.22</v>
      </c>
      <c r="O23">
        <v>932.735</v>
      </c>
      <c r="P23">
        <v>2.89</v>
      </c>
      <c r="Q23">
        <v>17.95</v>
      </c>
      <c r="R23" t="s">
        <v>66</v>
      </c>
      <c r="S23">
        <v>21</v>
      </c>
      <c r="T23">
        <v>313</v>
      </c>
      <c r="U23">
        <v>20.437</v>
      </c>
      <c r="V23">
        <v>2.48</v>
      </c>
      <c r="W23">
        <v>18.93</v>
      </c>
      <c r="X23" t="s">
        <v>66</v>
      </c>
      <c r="Y23">
        <f t="shared" si="0"/>
        <v>939855.28</v>
      </c>
      <c r="Z23" s="33"/>
    </row>
    <row r="24" spans="1:26" ht="12.75">
      <c r="A24">
        <v>22</v>
      </c>
      <c r="B24">
        <v>613255.5</v>
      </c>
      <c r="C24">
        <v>463.115</v>
      </c>
      <c r="D24">
        <v>6.6</v>
      </c>
      <c r="E24">
        <v>2.06</v>
      </c>
      <c r="G24">
        <v>22</v>
      </c>
      <c r="H24">
        <v>305527.47</v>
      </c>
      <c r="I24">
        <v>145.114</v>
      </c>
      <c r="J24">
        <v>6.59</v>
      </c>
      <c r="K24">
        <v>2.26</v>
      </c>
      <c r="M24">
        <v>22</v>
      </c>
      <c r="N24">
        <v>4777.6</v>
      </c>
      <c r="O24">
        <v>903.501</v>
      </c>
      <c r="P24">
        <v>2.82</v>
      </c>
      <c r="Q24">
        <v>19.28</v>
      </c>
      <c r="S24">
        <v>22</v>
      </c>
      <c r="T24">
        <v>252.65</v>
      </c>
      <c r="U24">
        <v>14.084</v>
      </c>
      <c r="V24">
        <v>2.4</v>
      </c>
      <c r="W24">
        <v>21.38</v>
      </c>
      <c r="X24" t="s">
        <v>66</v>
      </c>
      <c r="Y24">
        <f t="shared" si="0"/>
        <v>918782.97</v>
      </c>
      <c r="Z24" s="33"/>
    </row>
    <row r="25" spans="1:26" ht="12.75">
      <c r="A25">
        <v>23</v>
      </c>
      <c r="B25">
        <v>637810.94</v>
      </c>
      <c r="C25">
        <v>498.176</v>
      </c>
      <c r="D25">
        <v>6.59</v>
      </c>
      <c r="E25">
        <v>1.43</v>
      </c>
      <c r="F25" t="s">
        <v>64</v>
      </c>
      <c r="G25">
        <v>23</v>
      </c>
      <c r="H25">
        <v>355599.53</v>
      </c>
      <c r="I25">
        <v>195.913</v>
      </c>
      <c r="J25">
        <v>6.58</v>
      </c>
      <c r="K25">
        <v>1.42</v>
      </c>
      <c r="L25" t="s">
        <v>64</v>
      </c>
      <c r="M25">
        <v>23</v>
      </c>
      <c r="N25">
        <v>4143.82</v>
      </c>
      <c r="O25">
        <v>671.697</v>
      </c>
      <c r="P25">
        <v>2.81</v>
      </c>
      <c r="Q25">
        <v>19.14</v>
      </c>
      <c r="R25" t="s">
        <v>64</v>
      </c>
      <c r="S25">
        <v>23</v>
      </c>
      <c r="T25">
        <v>217.3</v>
      </c>
      <c r="U25">
        <v>10.948</v>
      </c>
      <c r="V25">
        <v>2.43</v>
      </c>
      <c r="W25">
        <v>20.63</v>
      </c>
      <c r="X25" t="s">
        <v>65</v>
      </c>
      <c r="Y25">
        <f t="shared" si="0"/>
        <v>993410.47</v>
      </c>
      <c r="Z25" s="33"/>
    </row>
    <row r="26" spans="1:26" ht="12.75">
      <c r="A26">
        <v>24</v>
      </c>
      <c r="B26">
        <v>632578.94</v>
      </c>
      <c r="C26" t="s">
        <v>73</v>
      </c>
      <c r="D26" t="s">
        <v>74</v>
      </c>
      <c r="E26" t="s">
        <v>75</v>
      </c>
      <c r="F26" t="s">
        <v>63</v>
      </c>
      <c r="G26">
        <v>24</v>
      </c>
      <c r="H26">
        <v>352651.16</v>
      </c>
      <c r="I26">
        <v>195.023</v>
      </c>
      <c r="J26">
        <v>6.58</v>
      </c>
      <c r="K26">
        <v>-1.58</v>
      </c>
      <c r="L26" t="s">
        <v>64</v>
      </c>
      <c r="M26">
        <v>24</v>
      </c>
      <c r="N26">
        <v>4141.14</v>
      </c>
      <c r="O26">
        <v>675.877</v>
      </c>
      <c r="P26">
        <v>2.8</v>
      </c>
      <c r="Q26">
        <v>19.13</v>
      </c>
      <c r="R26" t="s">
        <v>64</v>
      </c>
      <c r="S26">
        <v>24</v>
      </c>
      <c r="T26">
        <v>212.52</v>
      </c>
      <c r="U26">
        <v>9.64</v>
      </c>
      <c r="V26">
        <v>2.43</v>
      </c>
      <c r="W26">
        <v>21.66</v>
      </c>
      <c r="X26" t="s">
        <v>65</v>
      </c>
      <c r="Y26">
        <f>B26+H26</f>
        <v>985230.0999999999</v>
      </c>
      <c r="Z26" s="33"/>
    </row>
    <row r="27" spans="1:26" ht="12.75">
      <c r="A27">
        <v>25</v>
      </c>
      <c r="B27">
        <v>622427.63</v>
      </c>
      <c r="C27">
        <v>482.431</v>
      </c>
      <c r="D27">
        <v>6.59</v>
      </c>
      <c r="E27">
        <v>4.57</v>
      </c>
      <c r="F27" t="s">
        <v>64</v>
      </c>
      <c r="G27">
        <v>25</v>
      </c>
      <c r="H27">
        <v>347600.47</v>
      </c>
      <c r="I27">
        <v>190.428</v>
      </c>
      <c r="J27">
        <v>6.58</v>
      </c>
      <c r="K27">
        <v>4.7</v>
      </c>
      <c r="L27" t="s">
        <v>64</v>
      </c>
      <c r="M27">
        <v>25</v>
      </c>
      <c r="N27">
        <v>4012.01</v>
      </c>
      <c r="O27">
        <v>671.859</v>
      </c>
      <c r="P27">
        <v>2.75</v>
      </c>
      <c r="Q27">
        <v>18.13</v>
      </c>
      <c r="R27" t="s">
        <v>65</v>
      </c>
      <c r="S27">
        <v>25</v>
      </c>
      <c r="T27">
        <v>185.24</v>
      </c>
      <c r="U27">
        <v>9.268</v>
      </c>
      <c r="V27">
        <v>2.44</v>
      </c>
      <c r="W27">
        <v>21.49</v>
      </c>
      <c r="X27" t="s">
        <v>65</v>
      </c>
      <c r="Y27">
        <f t="shared" si="0"/>
        <v>970028.1</v>
      </c>
      <c r="Z27" s="33"/>
    </row>
    <row r="28" spans="1:26" ht="12.75">
      <c r="A28">
        <v>26</v>
      </c>
      <c r="B28">
        <v>681421.06</v>
      </c>
      <c r="C28">
        <v>570.508</v>
      </c>
      <c r="D28">
        <v>6.59</v>
      </c>
      <c r="E28">
        <v>0.67</v>
      </c>
      <c r="F28" t="s">
        <v>64</v>
      </c>
      <c r="G28">
        <v>26</v>
      </c>
      <c r="H28">
        <v>358467.19</v>
      </c>
      <c r="I28" t="s">
        <v>82</v>
      </c>
      <c r="J28" t="s">
        <v>79</v>
      </c>
      <c r="K28" t="s">
        <v>83</v>
      </c>
      <c r="L28" t="s">
        <v>84</v>
      </c>
      <c r="M28">
        <v>26</v>
      </c>
      <c r="N28">
        <v>4635.31</v>
      </c>
      <c r="O28">
        <v>876.767</v>
      </c>
      <c r="P28">
        <v>2.73</v>
      </c>
      <c r="Q28">
        <v>14.2</v>
      </c>
      <c r="R28" t="s">
        <v>64</v>
      </c>
      <c r="S28">
        <v>26</v>
      </c>
      <c r="T28">
        <v>251.94</v>
      </c>
      <c r="U28">
        <v>13.852</v>
      </c>
      <c r="V28">
        <v>2.4</v>
      </c>
      <c r="W28">
        <v>17.87</v>
      </c>
      <c r="X28" t="s">
        <v>65</v>
      </c>
      <c r="Y28">
        <f t="shared" si="0"/>
        <v>1039888.25</v>
      </c>
      <c r="Z28" s="33"/>
    </row>
    <row r="29" spans="1:26" ht="12.75">
      <c r="A29">
        <v>27</v>
      </c>
      <c r="B29">
        <v>656784.25</v>
      </c>
      <c r="C29">
        <v>535.603</v>
      </c>
      <c r="D29">
        <v>6.6</v>
      </c>
      <c r="E29">
        <v>2.65</v>
      </c>
      <c r="F29" t="s">
        <v>64</v>
      </c>
      <c r="G29">
        <v>27</v>
      </c>
      <c r="H29">
        <v>323072.78</v>
      </c>
      <c r="I29">
        <v>164.699</v>
      </c>
      <c r="J29">
        <v>6.58</v>
      </c>
      <c r="K29">
        <v>2.91</v>
      </c>
      <c r="L29" t="s">
        <v>64</v>
      </c>
      <c r="M29">
        <v>27</v>
      </c>
      <c r="N29">
        <v>4126.89</v>
      </c>
      <c r="O29">
        <v>683.381</v>
      </c>
      <c r="P29">
        <v>2.8</v>
      </c>
      <c r="Q29">
        <v>18</v>
      </c>
      <c r="R29" t="s">
        <v>64</v>
      </c>
      <c r="S29">
        <v>27</v>
      </c>
      <c r="T29">
        <v>218.65</v>
      </c>
      <c r="U29">
        <v>11.444</v>
      </c>
      <c r="V29">
        <v>2.42</v>
      </c>
      <c r="W29">
        <v>20.88</v>
      </c>
      <c r="X29" t="s">
        <v>65</v>
      </c>
      <c r="Y29">
        <f t="shared" si="0"/>
        <v>979857.03</v>
      </c>
      <c r="Z29" s="33"/>
    </row>
    <row r="30" spans="1:26" ht="12.75">
      <c r="A30">
        <v>28</v>
      </c>
      <c r="B30">
        <v>611007.75</v>
      </c>
      <c r="C30">
        <v>464.226</v>
      </c>
      <c r="D30">
        <v>6.59</v>
      </c>
      <c r="E30">
        <v>4.82</v>
      </c>
      <c r="G30">
        <v>28</v>
      </c>
      <c r="H30">
        <v>282517.28</v>
      </c>
      <c r="I30">
        <v>132.825</v>
      </c>
      <c r="J30">
        <v>6.59</v>
      </c>
      <c r="K30">
        <v>4.46</v>
      </c>
      <c r="M30">
        <v>28</v>
      </c>
      <c r="N30">
        <v>4086.21</v>
      </c>
      <c r="O30">
        <v>689.372</v>
      </c>
      <c r="P30">
        <v>2.81</v>
      </c>
      <c r="Q30">
        <v>19.21</v>
      </c>
      <c r="S30">
        <v>28</v>
      </c>
      <c r="T30">
        <v>242.31</v>
      </c>
      <c r="U30">
        <v>14.249</v>
      </c>
      <c r="V30">
        <v>2.43</v>
      </c>
      <c r="W30">
        <v>24.16</v>
      </c>
      <c r="X30" t="s">
        <v>66</v>
      </c>
      <c r="Y30">
        <f t="shared" si="0"/>
        <v>893525.03</v>
      </c>
      <c r="Z30" s="33"/>
    </row>
    <row r="31" spans="1:25" ht="12.75">
      <c r="A31">
        <v>29</v>
      </c>
      <c r="B31">
        <v>592218.38</v>
      </c>
      <c r="C31">
        <v>431.751</v>
      </c>
      <c r="D31">
        <v>6.59</v>
      </c>
      <c r="E31">
        <v>2.3</v>
      </c>
      <c r="G31">
        <v>29</v>
      </c>
      <c r="H31">
        <v>293835.5</v>
      </c>
      <c r="I31">
        <v>134.71</v>
      </c>
      <c r="J31">
        <v>6.58</v>
      </c>
      <c r="K31">
        <v>2.37</v>
      </c>
      <c r="M31">
        <v>29</v>
      </c>
      <c r="N31">
        <v>4200.11</v>
      </c>
      <c r="O31">
        <v>725.142</v>
      </c>
      <c r="P31">
        <v>2.76</v>
      </c>
      <c r="Q31">
        <v>16.33</v>
      </c>
      <c r="S31">
        <v>29</v>
      </c>
      <c r="T31">
        <v>253.36</v>
      </c>
      <c r="U31">
        <v>15.186</v>
      </c>
      <c r="V31">
        <v>2.38</v>
      </c>
      <c r="W31">
        <v>20.39</v>
      </c>
      <c r="X31" t="s">
        <v>66</v>
      </c>
      <c r="Y31" s="85">
        <f t="shared" si="0"/>
        <v>886053.88</v>
      </c>
    </row>
    <row r="32" spans="1:25" ht="12.75">
      <c r="A32">
        <v>30</v>
      </c>
      <c r="B32">
        <v>568494.63</v>
      </c>
      <c r="C32">
        <v>395.935</v>
      </c>
      <c r="D32">
        <v>6.59</v>
      </c>
      <c r="E32">
        <v>0.68</v>
      </c>
      <c r="F32" t="s">
        <v>64</v>
      </c>
      <c r="G32">
        <v>30</v>
      </c>
      <c r="H32">
        <v>532262.88</v>
      </c>
      <c r="I32">
        <v>444.126</v>
      </c>
      <c r="J32">
        <v>6.56</v>
      </c>
      <c r="K32">
        <v>0.01</v>
      </c>
      <c r="L32" t="s">
        <v>64</v>
      </c>
      <c r="M32">
        <v>30</v>
      </c>
      <c r="N32">
        <v>3929.27</v>
      </c>
      <c r="O32">
        <v>626.795</v>
      </c>
      <c r="P32">
        <v>2.81</v>
      </c>
      <c r="Q32">
        <v>19.94</v>
      </c>
      <c r="R32" t="s">
        <v>64</v>
      </c>
      <c r="S32">
        <v>30</v>
      </c>
      <c r="T32">
        <v>225.94</v>
      </c>
      <c r="U32">
        <v>11.406</v>
      </c>
      <c r="V32">
        <v>2.43</v>
      </c>
      <c r="W32">
        <v>23.61</v>
      </c>
      <c r="X32" t="s">
        <v>65</v>
      </c>
      <c r="Y32" s="85">
        <f>B32+H32</f>
        <v>1100757.51</v>
      </c>
    </row>
    <row r="33" spans="1:25" ht="12.75">
      <c r="A33">
        <v>31</v>
      </c>
      <c r="B33">
        <v>234431.8</v>
      </c>
      <c r="C33">
        <v>167.778</v>
      </c>
      <c r="D33">
        <v>6.57</v>
      </c>
      <c r="E33">
        <v>10.8</v>
      </c>
      <c r="F33" t="s">
        <v>65</v>
      </c>
      <c r="G33">
        <v>31</v>
      </c>
      <c r="H33">
        <v>218721.61</v>
      </c>
      <c r="I33">
        <v>198.909</v>
      </c>
      <c r="J33">
        <v>4.59</v>
      </c>
      <c r="K33">
        <v>11.62</v>
      </c>
      <c r="L33" t="s">
        <v>64</v>
      </c>
      <c r="M33">
        <v>31</v>
      </c>
      <c r="N33">
        <v>3747.53</v>
      </c>
      <c r="O33">
        <v>575.772</v>
      </c>
      <c r="P33">
        <v>2.81</v>
      </c>
      <c r="Q33">
        <v>19.17</v>
      </c>
      <c r="R33" t="s">
        <v>64</v>
      </c>
      <c r="S33">
        <v>31</v>
      </c>
      <c r="T33">
        <v>225.4</v>
      </c>
      <c r="U33">
        <v>11.981</v>
      </c>
      <c r="V33">
        <v>2.45</v>
      </c>
      <c r="W33">
        <v>22.72</v>
      </c>
      <c r="X33" t="s">
        <v>65</v>
      </c>
      <c r="Y33">
        <f>B33+H33</f>
        <v>453153.41</v>
      </c>
    </row>
    <row r="34" spans="1:24" ht="12.75">
      <c r="A34" t="s">
        <v>76</v>
      </c>
      <c r="B34" t="s">
        <v>77</v>
      </c>
      <c r="C34" t="s">
        <v>78</v>
      </c>
      <c r="D34" t="s">
        <v>79</v>
      </c>
      <c r="E34" t="s">
        <v>80</v>
      </c>
      <c r="F34" t="s">
        <v>63</v>
      </c>
      <c r="G34" t="s">
        <v>76</v>
      </c>
      <c r="H34" t="s">
        <v>85</v>
      </c>
      <c r="I34" t="s">
        <v>86</v>
      </c>
      <c r="J34" t="s">
        <v>87</v>
      </c>
      <c r="K34" t="s">
        <v>88</v>
      </c>
      <c r="L34" t="s">
        <v>84</v>
      </c>
      <c r="M34" t="s">
        <v>76</v>
      </c>
      <c r="N34" t="s">
        <v>96</v>
      </c>
      <c r="O34" t="s">
        <v>97</v>
      </c>
      <c r="P34" t="s">
        <v>94</v>
      </c>
      <c r="Q34" t="s">
        <v>98</v>
      </c>
      <c r="R34" t="s">
        <v>63</v>
      </c>
      <c r="S34" t="s">
        <v>76</v>
      </c>
      <c r="T34" t="s">
        <v>103</v>
      </c>
      <c r="U34" t="s">
        <v>104</v>
      </c>
      <c r="V34" t="s">
        <v>105</v>
      </c>
      <c r="W34" t="s">
        <v>106</v>
      </c>
      <c r="X34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Машаров Александр Владимирович</cp:lastModifiedBy>
  <cp:lastPrinted>2016-04-21T07:21:17Z</cp:lastPrinted>
  <dcterms:created xsi:type="dcterms:W3CDTF">2010-01-29T08:37:16Z</dcterms:created>
  <dcterms:modified xsi:type="dcterms:W3CDTF">2016-06-02T05:16:56Z</dcterms:modified>
  <cp:category/>
  <cp:version/>
  <cp:contentType/>
  <cp:contentStatus/>
</cp:coreProperties>
</file>