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'Додаток'!$C$16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<sst xmlns="http://schemas.openxmlformats.org/spreadsheetml/2006/main" count="105" uniqueCount="86">
  <si>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</si>
  <si>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</si>
  <si>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</si>
  <si>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</si>
  <si>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</si>
  <si>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</si>
  <si>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</si>
  <si>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</si>
  <si>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</si>
  <si>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</si>
  <si>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</si>
  <si>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</si>
  <si>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</si>
  <si>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</si>
  <si>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</si>
  <si>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</si>
  <si>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</si>
  <si>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</si>
  <si>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</si>
  <si>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</si>
  <si>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</si>
  <si>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</si>
  <si>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</si>
  <si>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</si>
  <si>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</si>
  <si>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</si>
  <si>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</si>
  <si>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</si>
  <si>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</si>
  <si>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</si>
  <si>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</si>
  <si>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</si>
  <si>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</si>
  <si>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</si>
  <si>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</si>
  <si>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</si>
  <si>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</si>
  <si>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</si>
  <si>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</si>
  <si>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</si>
  <si>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</si>
  <si>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</si>
  <si>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</si>
  <si>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</si>
  <si>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</si>
  <si>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</si>
  <si>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</si>
  <si>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</si>
  <si>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</si>
  <si>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</si>
  <si>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</si>
  <si>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</si>
  <si>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</si>
  <si>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</si>
  <si>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</si>
  <si>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Краматорським 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"Харківгаз"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Ізюм,  Барвінкове,  Бражківка, Жовтень, Петровське,  Степок</t>
    </r>
    <r>
      <rPr>
        <i/>
        <u val="single"/>
        <sz val="12"/>
        <color indexed="10"/>
        <rFont val="Times New Roman"/>
        <family val="1"/>
      </rPr>
      <t>.</t>
    </r>
  </si>
  <si>
    <r>
      <rPr>
        <sz val="12"/>
        <rFont val="Times New Roman"/>
        <family val="1"/>
      </rPr>
      <t xml:space="preserve">з газопроводу </t>
    </r>
    <r>
      <rPr>
        <b/>
        <sz val="12"/>
        <rFont val="Times New Roman"/>
        <family val="1"/>
      </rPr>
      <t xml:space="preserve"> Шебелинка-Слов`янськ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01.04.2016р.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30.04.2016р.</t>
    </r>
  </si>
  <si>
    <t xml:space="preserve">Краматорське ЛВУМГ </t>
  </si>
  <si>
    <t>ГРС Жовтень, ГРС Петровське, ГРС Степок</t>
  </si>
  <si>
    <t xml:space="preserve">          переданого Краматорським ЛВУМГ  та прийнятого ПАТ "Харківгаз" по ГРС Ізюм, ГРС Бражківка, ГРС Барвінкове, </t>
  </si>
  <si>
    <t>ГРС Ізюм</t>
  </si>
  <si>
    <t>ГРС Бражківка</t>
  </si>
  <si>
    <t>ГРС Барвінкове</t>
  </si>
  <si>
    <t>ГРС Жовтень</t>
  </si>
  <si>
    <t>ГРС Петровське</t>
  </si>
  <si>
    <t>ГРС Степок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</si>
  <si>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</si>
  <si>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</si>
  <si>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</si>
  <si>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</si>
  <si>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</si>
  <si>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>ABC</t>
  </si>
  <si>
    <t>A</t>
  </si>
  <si>
    <t xml:space="preserve"> B</t>
  </si>
  <si>
    <t>Итого</t>
  </si>
  <si>
    <t>3,03*</t>
  </si>
  <si>
    <t>Данные по объекту ГРС Степок (осн.) за 4/16.</t>
  </si>
  <si>
    <t>54,132*</t>
  </si>
  <si>
    <t>2,50*</t>
  </si>
  <si>
    <t>13,70*</t>
  </si>
  <si>
    <t>74011,27*</t>
  </si>
  <si>
    <t>113,028*</t>
  </si>
  <si>
    <t>6,50*</t>
  </si>
  <si>
    <t xml:space="preserve">Начальник  Краматорського  ЛВУМГ  </t>
  </si>
  <si>
    <t>С.Г. Таушан</t>
  </si>
  <si>
    <t>А.М. Левкович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</si>
</sst>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i/>
      <u val="single"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1" fontId="81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3" fillId="0" borderId="0" xfId="0" applyFont="1" applyAlignment="1">
      <alignment horizontal="center"/>
    </xf>
    <xf numFmtId="2" fontId="84" fillId="0" borderId="12" xfId="0" applyNumberFormat="1" applyFont="1" applyBorder="1" applyAlignment="1">
      <alignment horizontal="center" wrapText="1"/>
    </xf>
    <xf numFmtId="2" fontId="85" fillId="0" borderId="12" xfId="0" applyNumberFormat="1" applyFont="1" applyBorder="1" applyAlignment="1">
      <alignment horizontal="center" vertical="center" wrapText="1"/>
    </xf>
    <xf numFmtId="1" fontId="86" fillId="0" borderId="13" xfId="0" applyNumberFormat="1" applyFont="1" applyBorder="1" applyAlignment="1">
      <alignment horizontal="center" wrapText="1"/>
    </xf>
    <xf numFmtId="1" fontId="86" fillId="0" borderId="13" xfId="0" applyNumberFormat="1" applyFont="1" applyBorder="1" applyAlignment="1">
      <alignment horizontal="center" vertical="center" wrapText="1"/>
    </xf>
    <xf numFmtId="1" fontId="87" fillId="0" borderId="10" xfId="0" applyNumberFormat="1" applyFont="1" applyBorder="1" applyAlignment="1">
      <alignment horizontal="center" vertical="center" wrapText="1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11" xfId="0" applyFont="1" applyBorder="1" applyAlignment="1">
      <alignment/>
    </xf>
    <xf numFmtId="0" fontId="91" fillId="0" borderId="11" xfId="0" applyFont="1" applyBorder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171" fontId="81" fillId="0" borderId="10" xfId="0" applyNumberFormat="1" applyFont="1" applyBorder="1" applyAlignment="1">
      <alignment horizontal="center"/>
    </xf>
    <xf numFmtId="171" fontId="81" fillId="0" borderId="10" xfId="0" applyNumberFormat="1" applyFont="1" applyBorder="1" applyAlignment="1">
      <alignment horizontal="center" wrapText="1"/>
    </xf>
    <xf numFmtId="2" fontId="81" fillId="0" borderId="10" xfId="0" applyNumberFormat="1" applyFont="1" applyBorder="1" applyAlignment="1">
      <alignment horizontal="center" wrapText="1"/>
    </xf>
    <xf numFmtId="1" fontId="81" fillId="0" borderId="10" xfId="0" applyNumberFormat="1" applyFont="1" applyBorder="1" applyAlignment="1">
      <alignment horizontal="center" wrapText="1"/>
    </xf>
    <xf numFmtId="169" fontId="81" fillId="0" borderId="10" xfId="0" applyNumberFormat="1" applyFont="1" applyBorder="1" applyAlignment="1">
      <alignment horizontal="center" wrapText="1"/>
    </xf>
    <xf numFmtId="171" fontId="81" fillId="0" borderId="10" xfId="0" applyNumberFormat="1" applyFont="1" applyBorder="1" applyAlignment="1">
      <alignment wrapText="1"/>
    </xf>
    <xf numFmtId="2" fontId="81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1" fontId="81" fillId="0" borderId="10" xfId="0" applyNumberFormat="1" applyFont="1" applyBorder="1" applyAlignment="1">
      <alignment horizontal="center"/>
    </xf>
    <xf numFmtId="2" fontId="96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wrapText="1"/>
    </xf>
    <xf numFmtId="171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0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0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10" fillId="0" borderId="18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3" fillId="0" borderId="18" xfId="0" applyFont="1" applyBorder="1" applyAlignment="1">
      <alignment horizontal="center" vertical="center" textRotation="90" wrapText="1"/>
    </xf>
    <xf numFmtId="0" fontId="97" fillId="0" borderId="24" xfId="0" applyFont="1" applyBorder="1" applyAlignment="1">
      <alignment horizontal="center" vertical="center" textRotation="90" wrapText="1"/>
    </xf>
    <xf numFmtId="0" fontId="97" fillId="0" borderId="25" xfId="0" applyFont="1" applyBorder="1" applyAlignment="1">
      <alignment horizontal="center" vertical="center" textRotation="90" wrapText="1"/>
    </xf>
    <xf numFmtId="0" fontId="97" fillId="0" borderId="2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right"/>
    </xf>
    <xf numFmtId="169" fontId="0" fillId="0" borderId="10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4"/>
  <sheetViews>
    <sheetView zoomScaleSheetLayoutView="100" zoomScalePageLayoutView="0" workbookViewId="0" topLeftCell="A1">
      <selection activeCell="B8" sqref="B8:Y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58" t="s">
        <v>30</v>
      </c>
      <c r="C1" s="58"/>
      <c r="D1" s="58"/>
      <c r="E1" s="58"/>
      <c r="F1" s="58"/>
      <c r="G1" s="58"/>
      <c r="H1" s="58"/>
      <c r="I1" s="2"/>
      <c r="J1" s="2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2:27" ht="15">
      <c r="B2" s="58" t="s">
        <v>47</v>
      </c>
      <c r="C2" s="58"/>
      <c r="D2" s="58"/>
      <c r="E2" s="58"/>
      <c r="F2" s="58"/>
      <c r="G2" s="58"/>
      <c r="H2" s="58"/>
      <c r="I2" s="2"/>
      <c r="J2" s="2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2:27" ht="15">
      <c r="B3" s="59" t="s">
        <v>48</v>
      </c>
      <c r="C3" s="58"/>
      <c r="D3" s="58"/>
      <c r="E3" s="58"/>
      <c r="F3" s="58"/>
      <c r="G3" s="58"/>
      <c r="H3" s="58"/>
      <c r="I3" s="2"/>
      <c r="J3" s="2"/>
      <c r="K3" s="46"/>
      <c r="L3" s="46"/>
      <c r="M3" s="46"/>
      <c r="N3" s="46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</row>
    <row r="4" spans="2:27" ht="15">
      <c r="B4" s="58" t="s">
        <v>32</v>
      </c>
      <c r="C4" s="58"/>
      <c r="D4" s="58"/>
      <c r="E4" s="58"/>
      <c r="F4" s="58"/>
      <c r="G4" s="58"/>
      <c r="H4" s="58"/>
      <c r="I4" s="2"/>
      <c r="J4" s="2"/>
      <c r="K4" s="46"/>
      <c r="L4" s="46"/>
      <c r="M4" s="46"/>
      <c r="N4" s="46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2:27" ht="15">
      <c r="B5" s="58" t="s">
        <v>49</v>
      </c>
      <c r="C5" s="58"/>
      <c r="D5" s="58"/>
      <c r="E5" s="58"/>
      <c r="F5" s="58"/>
      <c r="G5" s="58"/>
      <c r="H5" s="58"/>
      <c r="I5" s="2"/>
      <c r="J5" s="2"/>
      <c r="K5" s="46"/>
      <c r="L5" s="46"/>
      <c r="M5" s="46"/>
      <c r="N5" s="46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</row>
    <row r="6" spans="2:27" ht="15">
      <c r="B6" s="41"/>
      <c r="C6" s="88" t="s">
        <v>18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9"/>
    </row>
    <row r="7" spans="2:27" ht="38.25" customHeight="1">
      <c r="B7" s="97" t="s">
        <v>55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60"/>
      <c r="AA7" s="60"/>
    </row>
    <row r="8" spans="2:27" ht="18" customHeight="1">
      <c r="B8" s="99" t="s">
        <v>56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60"/>
      <c r="AA8" s="60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90" t="s">
        <v>26</v>
      </c>
      <c r="C10" s="104" t="s">
        <v>17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6"/>
      <c r="O10" s="104" t="s">
        <v>6</v>
      </c>
      <c r="P10" s="105"/>
      <c r="Q10" s="105"/>
      <c r="R10" s="105"/>
      <c r="S10" s="105"/>
      <c r="T10" s="105"/>
      <c r="U10" s="93" t="s">
        <v>22</v>
      </c>
      <c r="V10" s="90" t="s">
        <v>23</v>
      </c>
      <c r="W10" s="90" t="s">
        <v>35</v>
      </c>
      <c r="X10" s="90" t="s">
        <v>25</v>
      </c>
      <c r="Y10" s="90" t="s">
        <v>24</v>
      </c>
      <c r="Z10" s="3"/>
      <c r="AB10" s="6"/>
      <c r="AC10"/>
    </row>
    <row r="11" spans="2:29" ht="48.75" customHeight="1">
      <c r="B11" s="91"/>
      <c r="C11" s="101" t="s">
        <v>2</v>
      </c>
      <c r="D11" s="96" t="s">
        <v>3</v>
      </c>
      <c r="E11" s="96" t="s">
        <v>4</v>
      </c>
      <c r="F11" s="96" t="s">
        <v>5</v>
      </c>
      <c r="G11" s="96" t="s">
        <v>8</v>
      </c>
      <c r="H11" s="96" t="s">
        <v>9</v>
      </c>
      <c r="I11" s="96" t="s">
        <v>10</v>
      </c>
      <c r="J11" s="96" t="s">
        <v>11</v>
      </c>
      <c r="K11" s="96" t="s">
        <v>12</v>
      </c>
      <c r="L11" s="96" t="s">
        <v>13</v>
      </c>
      <c r="M11" s="90" t="s">
        <v>14</v>
      </c>
      <c r="N11" s="90" t="s">
        <v>15</v>
      </c>
      <c r="O11" s="90" t="s">
        <v>7</v>
      </c>
      <c r="P11" s="90" t="s">
        <v>19</v>
      </c>
      <c r="Q11" s="90" t="s">
        <v>33</v>
      </c>
      <c r="R11" s="90" t="s">
        <v>20</v>
      </c>
      <c r="S11" s="90" t="s">
        <v>34</v>
      </c>
      <c r="T11" s="90" t="s">
        <v>21</v>
      </c>
      <c r="U11" s="94"/>
      <c r="V11" s="91"/>
      <c r="W11" s="91"/>
      <c r="X11" s="91"/>
      <c r="Y11" s="91"/>
      <c r="Z11" s="3"/>
      <c r="AB11" s="6"/>
      <c r="AC11"/>
    </row>
    <row r="12" spans="2:29" ht="15.75" customHeight="1">
      <c r="B12" s="91"/>
      <c r="C12" s="101"/>
      <c r="D12" s="96"/>
      <c r="E12" s="96"/>
      <c r="F12" s="96"/>
      <c r="G12" s="96"/>
      <c r="H12" s="96"/>
      <c r="I12" s="96"/>
      <c r="J12" s="96"/>
      <c r="K12" s="96"/>
      <c r="L12" s="96"/>
      <c r="M12" s="91"/>
      <c r="N12" s="91"/>
      <c r="O12" s="91"/>
      <c r="P12" s="91"/>
      <c r="Q12" s="91"/>
      <c r="R12" s="91"/>
      <c r="S12" s="91"/>
      <c r="T12" s="91"/>
      <c r="U12" s="94"/>
      <c r="V12" s="91"/>
      <c r="W12" s="91"/>
      <c r="X12" s="91"/>
      <c r="Y12" s="91"/>
      <c r="Z12" s="3"/>
      <c r="AB12" s="6"/>
      <c r="AC12"/>
    </row>
    <row r="13" spans="2:29" ht="30" customHeight="1">
      <c r="B13" s="98"/>
      <c r="C13" s="101"/>
      <c r="D13" s="96"/>
      <c r="E13" s="96"/>
      <c r="F13" s="96"/>
      <c r="G13" s="96"/>
      <c r="H13" s="96"/>
      <c r="I13" s="96"/>
      <c r="J13" s="96"/>
      <c r="K13" s="96"/>
      <c r="L13" s="96"/>
      <c r="M13" s="92"/>
      <c r="N13" s="92"/>
      <c r="O13" s="92"/>
      <c r="P13" s="92"/>
      <c r="Q13" s="92"/>
      <c r="R13" s="92"/>
      <c r="S13" s="92"/>
      <c r="T13" s="92"/>
      <c r="U13" s="95"/>
      <c r="V13" s="92"/>
      <c r="W13" s="92"/>
      <c r="X13" s="92"/>
      <c r="Y13" s="92"/>
      <c r="Z13" s="3"/>
      <c r="AB13" s="6"/>
      <c r="AC13"/>
    </row>
    <row r="14" spans="2:29" ht="12.75">
      <c r="B14" s="17">
        <v>1</v>
      </c>
      <c r="C14" s="48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69"/>
      <c r="P14" s="50"/>
      <c r="Q14" s="51"/>
      <c r="R14" s="50"/>
      <c r="S14" s="51"/>
      <c r="T14" s="50"/>
      <c r="U14" s="52"/>
      <c r="V14" s="52"/>
      <c r="W14" s="49"/>
      <c r="X14" s="49"/>
      <c r="Y14" s="18"/>
      <c r="AA14" s="4">
        <f aca="true" t="shared" si="0" ref="AA14:AA43">SUM(C14:N14)</f>
        <v>0</v>
      </c>
      <c r="AB14" s="34" t="str">
        <f>IF(AA14=100,"ОК"," ")</f>
        <v> </v>
      </c>
      <c r="AC14"/>
    </row>
    <row r="15" spans="2:29" ht="12.75">
      <c r="B15" s="17">
        <v>2</v>
      </c>
      <c r="C15" s="48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69"/>
      <c r="P15" s="50"/>
      <c r="Q15" s="51"/>
      <c r="R15" s="50"/>
      <c r="S15" s="51"/>
      <c r="T15" s="50"/>
      <c r="U15" s="52"/>
      <c r="V15" s="52"/>
      <c r="W15" s="49"/>
      <c r="X15" s="49"/>
      <c r="Y15" s="18"/>
      <c r="AA15" s="4">
        <f t="shared" si="0"/>
        <v>0</v>
      </c>
      <c r="AB15" s="34" t="str">
        <f>IF(AA15=100,"ОК"," ")</f>
        <v> </v>
      </c>
      <c r="AC15"/>
    </row>
    <row r="16" spans="2:29" ht="12.75">
      <c r="B16" s="17">
        <v>3</v>
      </c>
      <c r="C16" s="48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69"/>
      <c r="P16" s="50"/>
      <c r="Q16" s="51"/>
      <c r="R16" s="50"/>
      <c r="S16" s="51"/>
      <c r="T16" s="50"/>
      <c r="U16" s="52"/>
      <c r="V16" s="52"/>
      <c r="W16" s="49"/>
      <c r="X16" s="18"/>
      <c r="Y16" s="18"/>
      <c r="AA16" s="4">
        <f t="shared" si="0"/>
        <v>0</v>
      </c>
      <c r="AB16" s="34" t="str">
        <f>IF(AA16=100,"ОК"," ")</f>
        <v> </v>
      </c>
      <c r="AC16"/>
    </row>
    <row r="17" spans="2:29" ht="12.75" customHeight="1">
      <c r="B17" s="61">
        <v>4</v>
      </c>
      <c r="C17" s="62">
        <v>92.1318</v>
      </c>
      <c r="D17" s="62">
        <v>3.0626</v>
      </c>
      <c r="E17" s="62">
        <v>0.5522</v>
      </c>
      <c r="F17" s="62">
        <v>0.057</v>
      </c>
      <c r="G17" s="62">
        <v>0.0857</v>
      </c>
      <c r="H17" s="62">
        <v>0.0017</v>
      </c>
      <c r="I17" s="62">
        <v>0.0118</v>
      </c>
      <c r="J17" s="62">
        <v>0.0092</v>
      </c>
      <c r="K17" s="62">
        <v>0.0058</v>
      </c>
      <c r="L17" s="62">
        <v>0.0104</v>
      </c>
      <c r="M17" s="62">
        <v>4.013</v>
      </c>
      <c r="N17" s="62">
        <v>0.0588</v>
      </c>
      <c r="O17" s="62">
        <v>0.7166</v>
      </c>
      <c r="P17" s="63">
        <v>33.29</v>
      </c>
      <c r="Q17" s="64">
        <v>7952</v>
      </c>
      <c r="R17" s="63">
        <v>36.9</v>
      </c>
      <c r="S17" s="65">
        <v>8812</v>
      </c>
      <c r="T17" s="63">
        <v>47.83</v>
      </c>
      <c r="U17" s="63"/>
      <c r="V17" s="65"/>
      <c r="W17" s="66"/>
      <c r="X17" s="67"/>
      <c r="Y17" s="68"/>
      <c r="AA17" s="4">
        <f>SUM(C17:N17)</f>
        <v>100.00000000000001</v>
      </c>
      <c r="AB17" s="34" t="str">
        <f>IF(AA17=100,"ОК"," ")</f>
        <v>ОК</v>
      </c>
      <c r="AC17"/>
    </row>
    <row r="18" spans="2:29" ht="12.75">
      <c r="B18" s="17">
        <v>5</v>
      </c>
      <c r="C18" s="48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70"/>
      <c r="P18" s="50"/>
      <c r="Q18" s="51"/>
      <c r="R18" s="50"/>
      <c r="S18" s="51"/>
      <c r="T18" s="50"/>
      <c r="U18" s="52"/>
      <c r="V18" s="52"/>
      <c r="W18" s="49"/>
      <c r="X18" s="49"/>
      <c r="Y18" s="18"/>
      <c r="AA18" s="4">
        <f t="shared" si="0"/>
        <v>0</v>
      </c>
      <c r="AB18" s="34" t="str">
        <f aca="true" t="shared" si="1" ref="AB18:AB43">IF(AA18=100,"ОК"," ")</f>
        <v> </v>
      </c>
      <c r="AC18"/>
    </row>
    <row r="19" spans="2:29" ht="12.75">
      <c r="B19" s="17">
        <v>6</v>
      </c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70"/>
      <c r="P19" s="50"/>
      <c r="Q19" s="51"/>
      <c r="R19" s="50"/>
      <c r="S19" s="51"/>
      <c r="T19" s="50"/>
      <c r="U19" s="52"/>
      <c r="V19" s="52"/>
      <c r="W19" s="49"/>
      <c r="X19" s="49"/>
      <c r="Y19" s="18"/>
      <c r="AA19" s="4">
        <f t="shared" si="0"/>
        <v>0</v>
      </c>
      <c r="AB19" s="34" t="str">
        <f t="shared" si="1"/>
        <v> </v>
      </c>
      <c r="AC19"/>
    </row>
    <row r="20" spans="2:29" ht="12.75">
      <c r="B20" s="17">
        <v>7</v>
      </c>
      <c r="C20" s="48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70"/>
      <c r="P20" s="50"/>
      <c r="Q20" s="51"/>
      <c r="R20" s="50"/>
      <c r="S20" s="51"/>
      <c r="T20" s="50"/>
      <c r="U20" s="52"/>
      <c r="V20" s="52"/>
      <c r="W20" s="49"/>
      <c r="X20" s="49"/>
      <c r="Y20" s="18"/>
      <c r="AA20" s="4">
        <f t="shared" si="0"/>
        <v>0</v>
      </c>
      <c r="AB20" s="34" t="str">
        <f t="shared" si="1"/>
        <v> </v>
      </c>
      <c r="AC20"/>
    </row>
    <row r="21" spans="2:29" ht="12.75">
      <c r="B21" s="17">
        <v>8</v>
      </c>
      <c r="C21" s="48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70"/>
      <c r="P21" s="50"/>
      <c r="Q21" s="51"/>
      <c r="R21" s="50"/>
      <c r="S21" s="51"/>
      <c r="T21" s="50"/>
      <c r="U21" s="52"/>
      <c r="V21" s="52"/>
      <c r="W21" s="49"/>
      <c r="X21" s="49"/>
      <c r="Y21" s="18"/>
      <c r="AA21" s="4">
        <f t="shared" si="0"/>
        <v>0</v>
      </c>
      <c r="AB21" s="34" t="str">
        <f t="shared" si="1"/>
        <v> </v>
      </c>
      <c r="AC21"/>
    </row>
    <row r="22" spans="2:29" ht="15" customHeight="1">
      <c r="B22" s="17">
        <v>9</v>
      </c>
      <c r="C22" s="48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70"/>
      <c r="P22" s="50"/>
      <c r="Q22" s="51"/>
      <c r="R22" s="50"/>
      <c r="S22" s="51"/>
      <c r="T22" s="50"/>
      <c r="U22" s="52"/>
      <c r="V22" s="52"/>
      <c r="W22" s="53"/>
      <c r="X22" s="53"/>
      <c r="Y22" s="53"/>
      <c r="AA22" s="4">
        <f t="shared" si="0"/>
        <v>0</v>
      </c>
      <c r="AB22" s="34" t="str">
        <f t="shared" si="1"/>
        <v> </v>
      </c>
      <c r="AC22"/>
    </row>
    <row r="23" spans="2:29" ht="12.75">
      <c r="B23" s="17">
        <v>10</v>
      </c>
      <c r="C23" s="48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70"/>
      <c r="P23" s="50"/>
      <c r="Q23" s="51"/>
      <c r="R23" s="50"/>
      <c r="S23" s="51"/>
      <c r="T23" s="50"/>
      <c r="U23" s="52"/>
      <c r="V23" s="52"/>
      <c r="W23" s="49"/>
      <c r="X23" s="49"/>
      <c r="Y23" s="18"/>
      <c r="AA23" s="4">
        <f t="shared" si="0"/>
        <v>0</v>
      </c>
      <c r="AB23" s="34" t="str">
        <f t="shared" si="1"/>
        <v> </v>
      </c>
      <c r="AC23"/>
    </row>
    <row r="24" spans="2:29" ht="12.75">
      <c r="B24" s="17">
        <v>11</v>
      </c>
      <c r="C24" s="48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70"/>
      <c r="P24" s="50"/>
      <c r="Q24" s="51"/>
      <c r="R24" s="50"/>
      <c r="S24" s="51"/>
      <c r="T24" s="50"/>
      <c r="U24" s="52"/>
      <c r="V24" s="52"/>
      <c r="W24" s="49"/>
      <c r="X24" s="49"/>
      <c r="Y24" s="18"/>
      <c r="AA24" s="4">
        <f t="shared" si="0"/>
        <v>0</v>
      </c>
      <c r="AB24" s="34" t="str">
        <f t="shared" si="1"/>
        <v> </v>
      </c>
      <c r="AC24"/>
    </row>
    <row r="25" spans="2:29" ht="12.75">
      <c r="B25" s="61">
        <v>12</v>
      </c>
      <c r="C25" s="62">
        <v>92.1548</v>
      </c>
      <c r="D25" s="62">
        <v>3.3177</v>
      </c>
      <c r="E25" s="62">
        <v>0.5856</v>
      </c>
      <c r="F25" s="62">
        <v>0.0479</v>
      </c>
      <c r="G25" s="62">
        <v>0.0722</v>
      </c>
      <c r="H25" s="62">
        <v>0.0031</v>
      </c>
      <c r="I25" s="62">
        <v>0.0128</v>
      </c>
      <c r="J25" s="62">
        <v>0.013</v>
      </c>
      <c r="K25" s="62">
        <v>0.0061</v>
      </c>
      <c r="L25" s="62">
        <v>0.0102</v>
      </c>
      <c r="M25" s="62">
        <v>3.6812</v>
      </c>
      <c r="N25" s="62">
        <v>0.0954</v>
      </c>
      <c r="O25" s="62">
        <v>0.717</v>
      </c>
      <c r="P25" s="63">
        <v>33.46</v>
      </c>
      <c r="Q25" s="64">
        <v>7993</v>
      </c>
      <c r="R25" s="63">
        <v>37.08</v>
      </c>
      <c r="S25" s="64">
        <v>8857</v>
      </c>
      <c r="T25" s="63">
        <v>48.06</v>
      </c>
      <c r="U25" s="63"/>
      <c r="V25" s="52"/>
      <c r="W25" s="49"/>
      <c r="X25" s="49"/>
      <c r="Y25" s="18"/>
      <c r="AA25" s="4">
        <f t="shared" si="0"/>
        <v>100</v>
      </c>
      <c r="AB25" s="34" t="str">
        <f t="shared" si="1"/>
        <v>ОК</v>
      </c>
      <c r="AC25"/>
    </row>
    <row r="26" spans="2:29" ht="12.75">
      <c r="B26" s="17">
        <v>13</v>
      </c>
      <c r="C26" s="48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70"/>
      <c r="P26" s="50"/>
      <c r="Q26" s="51"/>
      <c r="R26" s="50"/>
      <c r="S26" s="51"/>
      <c r="T26" s="50"/>
      <c r="U26" s="52"/>
      <c r="V26" s="52"/>
      <c r="W26" s="49"/>
      <c r="X26" s="49"/>
      <c r="Y26" s="18"/>
      <c r="AA26" s="4">
        <f t="shared" si="0"/>
        <v>0</v>
      </c>
      <c r="AB26" s="34" t="str">
        <f t="shared" si="1"/>
        <v> </v>
      </c>
      <c r="AC26"/>
    </row>
    <row r="27" spans="2:29" ht="12.75">
      <c r="B27" s="61">
        <v>14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64"/>
      <c r="R27" s="63"/>
      <c r="S27" s="64"/>
      <c r="T27" s="63"/>
      <c r="U27" s="65"/>
      <c r="V27" s="65"/>
      <c r="W27" s="66"/>
      <c r="X27" s="67"/>
      <c r="Y27" s="68"/>
      <c r="AA27" s="4">
        <f>SUM(C27:N27)</f>
        <v>0</v>
      </c>
      <c r="AB27" s="34" t="str">
        <f>IF(AA27=100,"ОК"," ")</f>
        <v> </v>
      </c>
      <c r="AC27"/>
    </row>
    <row r="28" spans="2:28" s="76" customFormat="1" ht="12.75">
      <c r="B28" s="61">
        <v>15</v>
      </c>
      <c r="C28" s="62">
        <v>93.1221</v>
      </c>
      <c r="D28" s="62">
        <v>3.7117</v>
      </c>
      <c r="E28" s="62">
        <v>0.98</v>
      </c>
      <c r="F28" s="62">
        <v>0.1338</v>
      </c>
      <c r="G28" s="62">
        <v>0.1941</v>
      </c>
      <c r="H28" s="62">
        <v>0.0088</v>
      </c>
      <c r="I28" s="62">
        <v>0.0528</v>
      </c>
      <c r="J28" s="62">
        <v>0.0439</v>
      </c>
      <c r="K28" s="62">
        <v>0.103</v>
      </c>
      <c r="L28" s="62">
        <v>0.0088</v>
      </c>
      <c r="M28" s="62">
        <v>1.3725</v>
      </c>
      <c r="N28" s="62">
        <v>0.2685</v>
      </c>
      <c r="O28" s="62">
        <v>0.7228</v>
      </c>
      <c r="P28" s="63">
        <v>34.85</v>
      </c>
      <c r="Q28" s="64">
        <v>8325</v>
      </c>
      <c r="R28" s="63">
        <v>38.6</v>
      </c>
      <c r="S28" s="65">
        <v>9220</v>
      </c>
      <c r="T28" s="63">
        <v>49.83</v>
      </c>
      <c r="U28" s="65"/>
      <c r="V28" s="65"/>
      <c r="W28" s="66" t="s">
        <v>50</v>
      </c>
      <c r="X28" s="67">
        <v>0.006</v>
      </c>
      <c r="Y28" s="68">
        <v>0.0001</v>
      </c>
      <c r="AA28" s="77">
        <f>SUM(C28:N28)</f>
        <v>99.99999999999999</v>
      </c>
      <c r="AB28" s="78"/>
    </row>
    <row r="29" spans="2:29" ht="12.75">
      <c r="B29" s="19">
        <v>16</v>
      </c>
      <c r="C29" s="18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70"/>
      <c r="P29" s="50"/>
      <c r="Q29" s="51"/>
      <c r="R29" s="50"/>
      <c r="S29" s="51"/>
      <c r="T29" s="50"/>
      <c r="U29" s="52"/>
      <c r="V29" s="52"/>
      <c r="W29" s="49"/>
      <c r="X29" s="49"/>
      <c r="Y29" s="18"/>
      <c r="AA29" s="4">
        <f t="shared" si="0"/>
        <v>0</v>
      </c>
      <c r="AB29" s="34" t="str">
        <f t="shared" si="1"/>
        <v> </v>
      </c>
      <c r="AC29"/>
    </row>
    <row r="30" spans="2:29" ht="12.75">
      <c r="B30" s="19">
        <v>17</v>
      </c>
      <c r="C30" s="1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70"/>
      <c r="P30" s="50"/>
      <c r="Q30" s="51"/>
      <c r="R30" s="50"/>
      <c r="S30" s="51"/>
      <c r="T30" s="50"/>
      <c r="U30" s="52"/>
      <c r="V30" s="52"/>
      <c r="W30" s="49"/>
      <c r="X30" s="49"/>
      <c r="Y30" s="18"/>
      <c r="AA30" s="4">
        <f t="shared" si="0"/>
        <v>0</v>
      </c>
      <c r="AB30" s="34" t="str">
        <f t="shared" si="1"/>
        <v> </v>
      </c>
      <c r="AC30"/>
    </row>
    <row r="31" spans="2:29" ht="12.75">
      <c r="B31" s="19">
        <v>18</v>
      </c>
      <c r="C31" s="18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70"/>
      <c r="P31" s="50"/>
      <c r="Q31" s="51"/>
      <c r="R31" s="50"/>
      <c r="S31" s="51"/>
      <c r="T31" s="50"/>
      <c r="U31" s="52"/>
      <c r="V31" s="52"/>
      <c r="W31" s="49"/>
      <c r="X31" s="49"/>
      <c r="Y31" s="18"/>
      <c r="AA31" s="4">
        <f t="shared" si="0"/>
        <v>0</v>
      </c>
      <c r="AB31" s="34" t="str">
        <f t="shared" si="1"/>
        <v> </v>
      </c>
      <c r="AC31"/>
    </row>
    <row r="32" spans="2:28" s="83" customFormat="1" ht="12.75">
      <c r="B32" s="61">
        <v>19</v>
      </c>
      <c r="C32" s="79">
        <v>92.5495</v>
      </c>
      <c r="D32" s="79">
        <v>4.0911</v>
      </c>
      <c r="E32" s="79">
        <v>0.9855</v>
      </c>
      <c r="F32" s="79">
        <v>0.1261</v>
      </c>
      <c r="G32" s="79">
        <v>0.2082</v>
      </c>
      <c r="H32" s="79">
        <v>0.01</v>
      </c>
      <c r="I32" s="79">
        <v>0.0596</v>
      </c>
      <c r="J32" s="79">
        <v>0.0489</v>
      </c>
      <c r="K32" s="79">
        <v>0.0947</v>
      </c>
      <c r="L32" s="79">
        <v>0.0084</v>
      </c>
      <c r="M32" s="79">
        <v>1.5564</v>
      </c>
      <c r="N32" s="79">
        <v>0.2616</v>
      </c>
      <c r="O32" s="79">
        <v>0.7261</v>
      </c>
      <c r="P32" s="80">
        <v>34.91</v>
      </c>
      <c r="Q32" s="81">
        <v>8337</v>
      </c>
      <c r="R32" s="80">
        <v>38.65</v>
      </c>
      <c r="S32" s="82">
        <v>8231</v>
      </c>
      <c r="T32" s="80">
        <v>49.78</v>
      </c>
      <c r="U32" s="82"/>
      <c r="V32" s="82"/>
      <c r="W32" s="66"/>
      <c r="X32" s="67"/>
      <c r="Y32" s="68"/>
      <c r="AA32" s="84">
        <f>SUM(C32:N32)</f>
        <v>100</v>
      </c>
      <c r="AB32" s="85"/>
    </row>
    <row r="33" spans="2:29" ht="12.75">
      <c r="B33" s="19">
        <v>20</v>
      </c>
      <c r="C33" s="18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70"/>
      <c r="P33" s="50"/>
      <c r="Q33" s="51"/>
      <c r="R33" s="50"/>
      <c r="S33" s="51"/>
      <c r="T33" s="50"/>
      <c r="U33" s="52"/>
      <c r="V33" s="52"/>
      <c r="W33" s="49"/>
      <c r="X33" s="49"/>
      <c r="Y33" s="18"/>
      <c r="AA33" s="4">
        <f t="shared" si="0"/>
        <v>0</v>
      </c>
      <c r="AB33" s="34" t="str">
        <f t="shared" si="1"/>
        <v> </v>
      </c>
      <c r="AC33"/>
    </row>
    <row r="34" spans="2:29" ht="12.75">
      <c r="B34" s="19">
        <v>21</v>
      </c>
      <c r="C34" s="18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70"/>
      <c r="P34" s="50"/>
      <c r="Q34" s="51"/>
      <c r="R34" s="50"/>
      <c r="S34" s="51"/>
      <c r="T34" s="50"/>
      <c r="U34" s="52"/>
      <c r="V34" s="52"/>
      <c r="W34" s="49"/>
      <c r="X34" s="49"/>
      <c r="Y34" s="18"/>
      <c r="AA34" s="4">
        <f t="shared" si="0"/>
        <v>0</v>
      </c>
      <c r="AB34" s="34" t="str">
        <f t="shared" si="1"/>
        <v> </v>
      </c>
      <c r="AC34"/>
    </row>
    <row r="35" spans="2:29" ht="12.75">
      <c r="B35" s="19">
        <v>22</v>
      </c>
      <c r="C35" s="18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70"/>
      <c r="P35" s="50"/>
      <c r="Q35" s="51"/>
      <c r="R35" s="50"/>
      <c r="S35" s="51"/>
      <c r="T35" s="50"/>
      <c r="U35" s="52"/>
      <c r="V35" s="52"/>
      <c r="W35" s="49"/>
      <c r="X35" s="49"/>
      <c r="Y35" s="18"/>
      <c r="AA35" s="4">
        <f t="shared" si="0"/>
        <v>0</v>
      </c>
      <c r="AB35" s="34" t="str">
        <f t="shared" si="1"/>
        <v> </v>
      </c>
      <c r="AC35"/>
    </row>
    <row r="36" spans="2:29" ht="12.75">
      <c r="B36" s="19">
        <v>23</v>
      </c>
      <c r="C36" s="18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70"/>
      <c r="P36" s="50"/>
      <c r="Q36" s="51"/>
      <c r="R36" s="50"/>
      <c r="S36" s="51"/>
      <c r="T36" s="50"/>
      <c r="U36" s="52"/>
      <c r="V36" s="52"/>
      <c r="W36" s="49"/>
      <c r="X36" s="49"/>
      <c r="Y36" s="18"/>
      <c r="AA36" s="4">
        <f t="shared" si="0"/>
        <v>0</v>
      </c>
      <c r="AB36" s="34" t="str">
        <f t="shared" si="1"/>
        <v> </v>
      </c>
      <c r="AC36"/>
    </row>
    <row r="37" spans="2:29" ht="12.75">
      <c r="B37" s="19">
        <v>24</v>
      </c>
      <c r="C37" s="18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70"/>
      <c r="P37" s="50"/>
      <c r="Q37" s="51"/>
      <c r="R37" s="50"/>
      <c r="S37" s="51"/>
      <c r="T37" s="50"/>
      <c r="U37" s="52"/>
      <c r="V37" s="52"/>
      <c r="W37" s="49"/>
      <c r="X37" s="53"/>
      <c r="Y37" s="53"/>
      <c r="AA37" s="4">
        <f t="shared" si="0"/>
        <v>0</v>
      </c>
      <c r="AB37" s="34" t="str">
        <f t="shared" si="1"/>
        <v> </v>
      </c>
      <c r="AC37"/>
    </row>
    <row r="38" spans="2:29" ht="12.75">
      <c r="B38" s="19">
        <v>25</v>
      </c>
      <c r="C38" s="1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70"/>
      <c r="P38" s="50"/>
      <c r="Q38" s="51"/>
      <c r="R38" s="50"/>
      <c r="S38" s="51"/>
      <c r="T38" s="50"/>
      <c r="U38" s="52"/>
      <c r="V38" s="52"/>
      <c r="W38" s="49"/>
      <c r="X38" s="49"/>
      <c r="Y38" s="18"/>
      <c r="AA38" s="4">
        <f t="shared" si="0"/>
        <v>0</v>
      </c>
      <c r="AB38" s="34" t="str">
        <f t="shared" si="1"/>
        <v> </v>
      </c>
      <c r="AC38"/>
    </row>
    <row r="39" spans="2:28" s="76" customFormat="1" ht="12.75">
      <c r="B39" s="61">
        <v>26</v>
      </c>
      <c r="C39" s="62">
        <v>92.4193</v>
      </c>
      <c r="D39" s="62">
        <v>4.0924</v>
      </c>
      <c r="E39" s="62">
        <v>1.0145</v>
      </c>
      <c r="F39" s="62">
        <v>0.1335</v>
      </c>
      <c r="G39" s="62">
        <v>0.222</v>
      </c>
      <c r="H39" s="62">
        <v>0.0057</v>
      </c>
      <c r="I39" s="62">
        <v>0.0692</v>
      </c>
      <c r="J39" s="62">
        <v>0.0571</v>
      </c>
      <c r="K39" s="62">
        <v>0.1453</v>
      </c>
      <c r="L39" s="62">
        <v>0.0085</v>
      </c>
      <c r="M39" s="62">
        <v>1.5261</v>
      </c>
      <c r="N39" s="62">
        <v>0.3064</v>
      </c>
      <c r="O39" s="62">
        <v>0.729</v>
      </c>
      <c r="P39" s="63">
        <v>35.01</v>
      </c>
      <c r="Q39" s="64">
        <v>8362</v>
      </c>
      <c r="R39" s="63">
        <v>38.77</v>
      </c>
      <c r="S39" s="65">
        <v>9259</v>
      </c>
      <c r="T39" s="63">
        <v>49.83</v>
      </c>
      <c r="U39" s="65"/>
      <c r="V39" s="65"/>
      <c r="W39" s="86"/>
      <c r="X39" s="87"/>
      <c r="Y39" s="62"/>
      <c r="AA39" s="84">
        <f>SUM(C39:N39)</f>
        <v>100</v>
      </c>
      <c r="AB39" s="78"/>
    </row>
    <row r="40" spans="2:29" ht="12.75">
      <c r="B40" s="19">
        <v>27</v>
      </c>
      <c r="C40" s="1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70"/>
      <c r="P40" s="50"/>
      <c r="Q40" s="51"/>
      <c r="R40" s="50"/>
      <c r="S40" s="51"/>
      <c r="T40" s="50"/>
      <c r="U40" s="52"/>
      <c r="V40" s="52"/>
      <c r="W40" s="49"/>
      <c r="X40" s="49"/>
      <c r="Y40" s="18"/>
      <c r="AA40" s="4">
        <f t="shared" si="0"/>
        <v>0</v>
      </c>
      <c r="AB40" s="34" t="str">
        <f t="shared" si="1"/>
        <v> </v>
      </c>
      <c r="AC40"/>
    </row>
    <row r="41" spans="2:29" ht="12.75">
      <c r="B41" s="19">
        <v>28</v>
      </c>
      <c r="C41" s="18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70"/>
      <c r="P41" s="50"/>
      <c r="Q41" s="51"/>
      <c r="R41" s="50"/>
      <c r="S41" s="51"/>
      <c r="T41" s="50"/>
      <c r="U41" s="52"/>
      <c r="V41" s="52"/>
      <c r="W41" s="49"/>
      <c r="X41" s="49"/>
      <c r="Y41" s="18"/>
      <c r="AA41" s="4">
        <f t="shared" si="0"/>
        <v>0</v>
      </c>
      <c r="AB41" s="34" t="str">
        <f t="shared" si="1"/>
        <v> </v>
      </c>
      <c r="AC41"/>
    </row>
    <row r="42" spans="2:29" ht="12.75" customHeight="1">
      <c r="B42" s="19">
        <v>29</v>
      </c>
      <c r="C42" s="18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70"/>
      <c r="P42" s="50"/>
      <c r="Q42" s="51"/>
      <c r="R42" s="50"/>
      <c r="S42" s="51"/>
      <c r="T42" s="50"/>
      <c r="U42" s="52"/>
      <c r="V42" s="52"/>
      <c r="W42" s="49"/>
      <c r="X42" s="49"/>
      <c r="Y42" s="18"/>
      <c r="AA42" s="4">
        <f t="shared" si="0"/>
        <v>0</v>
      </c>
      <c r="AB42" s="34" t="str">
        <f t="shared" si="1"/>
        <v> </v>
      </c>
      <c r="AC42"/>
    </row>
    <row r="43" spans="2:29" ht="12.75" customHeight="1">
      <c r="B43" s="19">
        <v>30</v>
      </c>
      <c r="C43" s="18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70"/>
      <c r="P43" s="50"/>
      <c r="Q43" s="51"/>
      <c r="R43" s="50"/>
      <c r="S43" s="51"/>
      <c r="T43" s="54"/>
      <c r="U43" s="52"/>
      <c r="V43" s="52"/>
      <c r="W43" s="49"/>
      <c r="X43" s="49"/>
      <c r="Y43" s="18"/>
      <c r="AA43" s="4">
        <f t="shared" si="0"/>
        <v>0</v>
      </c>
      <c r="AB43" s="34" t="str">
        <f t="shared" si="1"/>
        <v> </v>
      </c>
      <c r="AC43"/>
    </row>
    <row r="44" spans="2:29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29" ht="12.75"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AA45" s="4"/>
      <c r="AB45" s="5"/>
      <c r="AC45"/>
    </row>
    <row r="46" spans="3:4" ht="12.75">
      <c r="C46" s="1"/>
      <c r="D46" s="1"/>
    </row>
    <row r="47" spans="3:29" s="1" customFormat="1" ht="15">
      <c r="C47" s="13" t="s">
        <v>51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 t="s">
        <v>52</v>
      </c>
      <c r="Q47" s="13"/>
      <c r="R47" s="13"/>
      <c r="S47" s="13"/>
      <c r="T47" s="71"/>
      <c r="U47" s="72"/>
      <c r="V47" s="72"/>
      <c r="W47" s="102">
        <v>42490</v>
      </c>
      <c r="X47" s="103"/>
      <c r="Y47" s="73"/>
      <c r="AC47" s="74"/>
    </row>
    <row r="48" spans="4:29" s="1" customFormat="1" ht="12.75">
      <c r="D48" s="1" t="s">
        <v>27</v>
      </c>
      <c r="O48" s="2"/>
      <c r="P48" s="75" t="s">
        <v>29</v>
      </c>
      <c r="Q48" s="75"/>
      <c r="T48" s="2"/>
      <c r="U48" s="2" t="s">
        <v>0</v>
      </c>
      <c r="W48" s="2"/>
      <c r="X48" s="2" t="s">
        <v>16</v>
      </c>
      <c r="AC48" s="74"/>
    </row>
    <row r="49" spans="3:29" s="1" customFormat="1" ht="18" customHeight="1">
      <c r="C49" s="13" t="s">
        <v>53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54</v>
      </c>
      <c r="Q49" s="13"/>
      <c r="R49" s="13"/>
      <c r="S49" s="13"/>
      <c r="T49" s="13"/>
      <c r="U49" s="72"/>
      <c r="V49" s="72"/>
      <c r="W49" s="102">
        <v>42490</v>
      </c>
      <c r="X49" s="103"/>
      <c r="Y49" s="13"/>
      <c r="AC49" s="74"/>
    </row>
    <row r="50" spans="4:29" s="1" customFormat="1" ht="12.75">
      <c r="D50" s="1" t="s">
        <v>28</v>
      </c>
      <c r="O50" s="2"/>
      <c r="P50" s="2" t="s">
        <v>29</v>
      </c>
      <c r="Q50" s="2"/>
      <c r="T50" s="2"/>
      <c r="U50" s="2" t="s">
        <v>0</v>
      </c>
      <c r="W50" s="2"/>
      <c r="X50" s="1" t="s">
        <v>16</v>
      </c>
      <c r="AC50" s="74"/>
    </row>
    <row r="54" spans="3:10" ht="12.75">
      <c r="C54" s="55"/>
      <c r="D54" s="41" t="s">
        <v>44</v>
      </c>
      <c r="E54" s="41"/>
      <c r="F54" s="41"/>
      <c r="G54" s="41"/>
      <c r="H54" s="41"/>
      <c r="I54" s="41"/>
      <c r="J54" s="41"/>
    </row>
  </sheetData>
  <sheetProtection/>
  <mergeCells count="32">
    <mergeCell ref="H11:H13"/>
    <mergeCell ref="O11:O13"/>
    <mergeCell ref="P11:P13"/>
    <mergeCell ref="R11:R13"/>
    <mergeCell ref="N11:N13"/>
    <mergeCell ref="E11:E13"/>
    <mergeCell ref="W49:X49"/>
    <mergeCell ref="C10:N10"/>
    <mergeCell ref="T11:T13"/>
    <mergeCell ref="O10:T10"/>
    <mergeCell ref="V10:V13"/>
    <mergeCell ref="W47:X47"/>
    <mergeCell ref="B8:Y8"/>
    <mergeCell ref="K11:K13"/>
    <mergeCell ref="J11:J13"/>
    <mergeCell ref="W10:W13"/>
    <mergeCell ref="X10:X13"/>
    <mergeCell ref="C45:Y45"/>
    <mergeCell ref="C11:C13"/>
    <mergeCell ref="M11:M13"/>
    <mergeCell ref="I11:I13"/>
    <mergeCell ref="L11:L13"/>
    <mergeCell ref="C6:AA6"/>
    <mergeCell ref="Y10:Y13"/>
    <mergeCell ref="U10:U13"/>
    <mergeCell ref="D11:D13"/>
    <mergeCell ref="G11:G13"/>
    <mergeCell ref="B7:Y7"/>
    <mergeCell ref="B10:B13"/>
    <mergeCell ref="F11:F13"/>
    <mergeCell ref="Q11:Q13"/>
    <mergeCell ref="S11:S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tabSelected="1" view="pageBreakPreview" zoomScale="70" zoomScaleSheetLayoutView="70" workbookViewId="0" topLeftCell="A1">
      <selection activeCell="C5" sqref="C5:X5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8" width="8.75390625" style="0" customWidth="1"/>
    <col min="9" max="22" width="7.75390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116" t="s">
        <v>30</v>
      </c>
      <c r="C1" s="116"/>
      <c r="D1" s="44"/>
      <c r="E1" s="44"/>
      <c r="F1" s="44"/>
      <c r="G1" s="44"/>
      <c r="H1" s="44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2:24" ht="12.75">
      <c r="B2" s="116" t="s">
        <v>31</v>
      </c>
      <c r="C2" s="116"/>
      <c r="D2" s="44"/>
      <c r="E2" s="44"/>
      <c r="F2" s="44"/>
      <c r="G2" s="44"/>
      <c r="H2" s="44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2:25" ht="12.75">
      <c r="B3" s="117" t="s">
        <v>57</v>
      </c>
      <c r="C3" s="117"/>
      <c r="D3" s="45"/>
      <c r="E3" s="44"/>
      <c r="F3" s="44"/>
      <c r="G3" s="44"/>
      <c r="H3" s="44"/>
      <c r="I3" s="41"/>
      <c r="J3" s="46"/>
      <c r="K3" s="46"/>
      <c r="L3" s="46"/>
      <c r="M3" s="46"/>
      <c r="N3" s="46"/>
      <c r="O3" s="47"/>
      <c r="P3" s="47"/>
      <c r="Q3" s="47"/>
      <c r="R3" s="47"/>
      <c r="S3" s="47"/>
      <c r="T3" s="47"/>
      <c r="U3" s="47"/>
      <c r="V3" s="47"/>
      <c r="W3" s="47"/>
      <c r="X3" s="47"/>
      <c r="Y3" s="3"/>
    </row>
    <row r="4" spans="2:26" s="118" customFormat="1" ht="12.75">
      <c r="B4" s="116"/>
      <c r="C4" s="116"/>
      <c r="D4" s="116"/>
      <c r="E4" s="116"/>
      <c r="F4" s="116"/>
      <c r="G4" s="116"/>
      <c r="H4" s="116"/>
      <c r="J4" s="119"/>
      <c r="K4" s="119"/>
      <c r="L4" s="119"/>
      <c r="M4" s="119"/>
      <c r="N4" s="119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120"/>
    </row>
    <row r="5" spans="3:26" s="118" customFormat="1" ht="15">
      <c r="C5" s="121" t="s">
        <v>36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22"/>
      <c r="Z5" s="120"/>
    </row>
    <row r="6" spans="2:26" s="118" customFormat="1" ht="18" customHeight="1">
      <c r="B6" s="122" t="s">
        <v>59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24"/>
      <c r="Z6" s="120"/>
    </row>
    <row r="7" spans="2:26" s="118" customFormat="1" ht="18" customHeight="1">
      <c r="B7" s="122" t="s">
        <v>58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23"/>
      <c r="Z7" s="120"/>
    </row>
    <row r="8" spans="1:25" ht="18" customHeight="1">
      <c r="A8" s="99" t="s">
        <v>56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25"/>
    </row>
    <row r="9" spans="2:25" ht="2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5"/>
    </row>
    <row r="10" spans="2:26" ht="30" customHeight="1">
      <c r="B10" s="90" t="s">
        <v>26</v>
      </c>
      <c r="C10" s="104" t="s">
        <v>41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10" t="s">
        <v>42</v>
      </c>
      <c r="X10" s="111" t="s">
        <v>45</v>
      </c>
      <c r="Y10" s="26"/>
      <c r="Z10"/>
    </row>
    <row r="11" spans="2:26" ht="48.75" customHeight="1">
      <c r="B11" s="91"/>
      <c r="C11" s="101" t="s">
        <v>60</v>
      </c>
      <c r="D11" s="96" t="s">
        <v>61</v>
      </c>
      <c r="E11" s="96" t="s">
        <v>62</v>
      </c>
      <c r="F11" s="96" t="s">
        <v>63</v>
      </c>
      <c r="G11" s="96" t="s">
        <v>64</v>
      </c>
      <c r="H11" s="96" t="s">
        <v>65</v>
      </c>
      <c r="I11" s="96"/>
      <c r="J11" s="96"/>
      <c r="K11" s="96"/>
      <c r="L11" s="96"/>
      <c r="M11" s="90"/>
      <c r="N11" s="90"/>
      <c r="O11" s="90"/>
      <c r="P11" s="90"/>
      <c r="Q11" s="90"/>
      <c r="R11" s="90"/>
      <c r="S11" s="90"/>
      <c r="T11" s="90"/>
      <c r="U11" s="90"/>
      <c r="V11" s="107"/>
      <c r="W11" s="110"/>
      <c r="X11" s="112"/>
      <c r="Y11" s="26"/>
      <c r="Z11"/>
    </row>
    <row r="12" spans="2:26" ht="15.75" customHeight="1">
      <c r="B12" s="91"/>
      <c r="C12" s="101"/>
      <c r="D12" s="96"/>
      <c r="E12" s="96"/>
      <c r="F12" s="96"/>
      <c r="G12" s="96"/>
      <c r="H12" s="96"/>
      <c r="I12" s="96"/>
      <c r="J12" s="96"/>
      <c r="K12" s="96"/>
      <c r="L12" s="96"/>
      <c r="M12" s="91"/>
      <c r="N12" s="91"/>
      <c r="O12" s="91"/>
      <c r="P12" s="91"/>
      <c r="Q12" s="91"/>
      <c r="R12" s="91"/>
      <c r="S12" s="91"/>
      <c r="T12" s="91"/>
      <c r="U12" s="91"/>
      <c r="V12" s="108"/>
      <c r="W12" s="110"/>
      <c r="X12" s="112"/>
      <c r="Y12" s="26"/>
      <c r="Z12"/>
    </row>
    <row r="13" spans="2:26" ht="30" customHeight="1">
      <c r="B13" s="98"/>
      <c r="C13" s="101"/>
      <c r="D13" s="96"/>
      <c r="E13" s="96"/>
      <c r="F13" s="96"/>
      <c r="G13" s="96"/>
      <c r="H13" s="96"/>
      <c r="I13" s="96"/>
      <c r="J13" s="96"/>
      <c r="K13" s="96"/>
      <c r="L13" s="96"/>
      <c r="M13" s="92"/>
      <c r="N13" s="92"/>
      <c r="O13" s="92"/>
      <c r="P13" s="92"/>
      <c r="Q13" s="92"/>
      <c r="R13" s="92"/>
      <c r="S13" s="92"/>
      <c r="T13" s="92"/>
      <c r="U13" s="92"/>
      <c r="V13" s="109"/>
      <c r="W13" s="110"/>
      <c r="X13" s="113"/>
      <c r="Y13" s="26"/>
      <c r="Z13"/>
    </row>
    <row r="14" spans="2:27" ht="15.75" customHeight="1">
      <c r="B14" s="17">
        <v>1</v>
      </c>
      <c r="C14" s="125">
        <v>70784.38</v>
      </c>
      <c r="D14" s="125">
        <v>4118.19</v>
      </c>
      <c r="E14" s="125">
        <v>24552.09</v>
      </c>
      <c r="F14" s="125">
        <v>2546.13</v>
      </c>
      <c r="G14" s="125">
        <v>7844.38</v>
      </c>
      <c r="H14" s="125">
        <v>4690.06</v>
      </c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37">
        <f>SUM(C14:V14)</f>
        <v>114535.23000000001</v>
      </c>
      <c r="X14" s="57">
        <v>33.42</v>
      </c>
      <c r="Y14" s="27"/>
      <c r="Z14" s="115" t="s">
        <v>46</v>
      </c>
      <c r="AA14" s="115"/>
    </row>
    <row r="15" spans="2:27" ht="15.75">
      <c r="B15" s="17">
        <v>2</v>
      </c>
      <c r="C15" s="125">
        <v>94728.95</v>
      </c>
      <c r="D15" s="125">
        <v>4608.19</v>
      </c>
      <c r="E15" s="125">
        <v>32870.36</v>
      </c>
      <c r="F15" s="125">
        <v>3011.27</v>
      </c>
      <c r="G15" s="125">
        <v>8387.4</v>
      </c>
      <c r="H15" s="125">
        <v>5329.43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37">
        <f aca="true" t="shared" si="0" ref="W15:W43">SUM(C15:V15)</f>
        <v>148935.59999999998</v>
      </c>
      <c r="X15" s="35">
        <f>IF(Паспорт!P15&gt;0,Паспорт!P15,X14)</f>
        <v>33.42</v>
      </c>
      <c r="Y15" s="27"/>
      <c r="Z15" s="115"/>
      <c r="AA15" s="115"/>
    </row>
    <row r="16" spans="2:27" ht="15.75">
      <c r="B16" s="17">
        <v>3</v>
      </c>
      <c r="C16" s="125">
        <v>88268.84</v>
      </c>
      <c r="D16" s="125">
        <v>4711.39</v>
      </c>
      <c r="E16" s="125">
        <v>30816.01</v>
      </c>
      <c r="F16" s="125">
        <v>2860.26</v>
      </c>
      <c r="G16" s="125">
        <v>8452.34</v>
      </c>
      <c r="H16" s="125">
        <v>5031.41</v>
      </c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37">
        <f t="shared" si="0"/>
        <v>140140.25</v>
      </c>
      <c r="X16" s="35">
        <f>IF(Паспорт!P16&gt;0,Паспорт!P16,X15)</f>
        <v>33.42</v>
      </c>
      <c r="Y16" s="27"/>
      <c r="Z16" s="115"/>
      <c r="AA16" s="115"/>
    </row>
    <row r="17" spans="2:27" ht="15.75">
      <c r="B17" s="17">
        <v>4</v>
      </c>
      <c r="C17" s="125">
        <v>76003.62</v>
      </c>
      <c r="D17" s="125">
        <v>4292.65</v>
      </c>
      <c r="E17" s="125">
        <v>26647.94</v>
      </c>
      <c r="F17" s="125">
        <v>2560.45</v>
      </c>
      <c r="G17" s="125">
        <v>8521.94</v>
      </c>
      <c r="H17" s="125">
        <v>4491.39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37">
        <f t="shared" si="0"/>
        <v>122517.98999999999</v>
      </c>
      <c r="X17" s="35">
        <f>IF(Паспорт!P17&gt;0,Паспорт!P17,X16)</f>
        <v>33.29</v>
      </c>
      <c r="Y17" s="27"/>
      <c r="Z17" s="115"/>
      <c r="AA17" s="115"/>
    </row>
    <row r="18" spans="2:27" ht="15.75">
      <c r="B18" s="17">
        <v>5</v>
      </c>
      <c r="C18" s="125">
        <v>43962.99</v>
      </c>
      <c r="D18" s="125">
        <v>3435.18</v>
      </c>
      <c r="E18" s="125">
        <v>19994.03</v>
      </c>
      <c r="F18" s="125">
        <v>2034.53</v>
      </c>
      <c r="G18" s="125">
        <v>6383.03</v>
      </c>
      <c r="H18" s="125">
        <v>3606.56</v>
      </c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37">
        <f t="shared" si="0"/>
        <v>79416.31999999999</v>
      </c>
      <c r="X18" s="35">
        <f>IF(Паспорт!P18&gt;0,Паспорт!P18,X17)</f>
        <v>33.29</v>
      </c>
      <c r="Y18" s="27"/>
      <c r="Z18" s="115"/>
      <c r="AA18" s="115"/>
    </row>
    <row r="19" spans="2:27" ht="15.75" customHeight="1">
      <c r="B19" s="17">
        <v>6</v>
      </c>
      <c r="C19" s="125">
        <v>54029.34</v>
      </c>
      <c r="D19" s="125">
        <v>2872.97</v>
      </c>
      <c r="E19" s="125">
        <v>17128.09</v>
      </c>
      <c r="F19" s="125">
        <v>1800.53</v>
      </c>
      <c r="G19" s="125">
        <v>5392.01</v>
      </c>
      <c r="H19" s="125">
        <v>3295.97</v>
      </c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37">
        <f t="shared" si="0"/>
        <v>84518.90999999999</v>
      </c>
      <c r="X19" s="35">
        <f>IF(Паспорт!P19&gt;0,Паспорт!P19,X18)</f>
        <v>33.29</v>
      </c>
      <c r="Y19" s="27"/>
      <c r="Z19" s="115"/>
      <c r="AA19" s="115"/>
    </row>
    <row r="20" spans="2:27" ht="15.75">
      <c r="B20" s="17">
        <v>7</v>
      </c>
      <c r="C20" s="125">
        <v>43478.33</v>
      </c>
      <c r="D20" s="125">
        <v>2371.62</v>
      </c>
      <c r="E20" s="125">
        <v>13142.09</v>
      </c>
      <c r="F20" s="125">
        <v>1558.39</v>
      </c>
      <c r="G20" s="125">
        <v>4421.95</v>
      </c>
      <c r="H20" s="125">
        <v>2521.95</v>
      </c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37">
        <f t="shared" si="0"/>
        <v>67494.33</v>
      </c>
      <c r="X20" s="35">
        <f>IF(Паспорт!P20&gt;0,Паспорт!P20,X19)</f>
        <v>33.29</v>
      </c>
      <c r="Y20" s="27"/>
      <c r="Z20" s="115"/>
      <c r="AA20" s="115"/>
    </row>
    <row r="21" spans="2:27" ht="15.75">
      <c r="B21" s="17">
        <v>8</v>
      </c>
      <c r="C21" s="125">
        <v>19833.11</v>
      </c>
      <c r="D21" s="125">
        <v>1041.04</v>
      </c>
      <c r="E21" s="125">
        <v>7234.82</v>
      </c>
      <c r="F21" s="125">
        <v>1107</v>
      </c>
      <c r="G21" s="125">
        <v>3158.73</v>
      </c>
      <c r="H21" s="125">
        <v>2084.73</v>
      </c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37">
        <f t="shared" si="0"/>
        <v>34459.43</v>
      </c>
      <c r="X21" s="35">
        <f>IF(Паспорт!P21&gt;0,Паспорт!P21,X20)</f>
        <v>33.29</v>
      </c>
      <c r="Y21" s="27"/>
      <c r="Z21" s="115"/>
      <c r="AA21" s="115"/>
    </row>
    <row r="22" spans="2:26" ht="15" customHeight="1">
      <c r="B22" s="17">
        <v>9</v>
      </c>
      <c r="C22" s="125">
        <v>12144.75</v>
      </c>
      <c r="D22" s="125">
        <v>1263.37</v>
      </c>
      <c r="E22" s="125">
        <v>6442.87</v>
      </c>
      <c r="F22" s="125">
        <v>908.57</v>
      </c>
      <c r="G22" s="125">
        <v>2495.17</v>
      </c>
      <c r="H22" s="125">
        <v>1923.48</v>
      </c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37">
        <f t="shared" si="0"/>
        <v>25178.209999999995</v>
      </c>
      <c r="X22" s="35">
        <f>IF(Паспорт!P22&gt;0,Паспорт!P22,X21)</f>
        <v>33.29</v>
      </c>
      <c r="Y22" s="27"/>
      <c r="Z22" s="33"/>
    </row>
    <row r="23" spans="2:26" ht="15.75">
      <c r="B23" s="17">
        <v>10</v>
      </c>
      <c r="C23" s="125">
        <v>20215.4</v>
      </c>
      <c r="D23" s="125">
        <v>1235.6</v>
      </c>
      <c r="E23" s="125">
        <v>6623.14</v>
      </c>
      <c r="F23" s="125">
        <v>887.98</v>
      </c>
      <c r="G23" s="125">
        <v>2354.93</v>
      </c>
      <c r="H23" s="125">
        <v>1879.61</v>
      </c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37">
        <f t="shared" si="0"/>
        <v>33196.659999999996</v>
      </c>
      <c r="X23" s="35">
        <f>IF(Паспорт!P23&gt;0,Паспорт!P23,X22)</f>
        <v>33.29</v>
      </c>
      <c r="Y23" s="27"/>
      <c r="Z23" s="33"/>
    </row>
    <row r="24" spans="2:26" ht="15.75">
      <c r="B24" s="17">
        <v>11</v>
      </c>
      <c r="C24" s="125">
        <v>10385.26</v>
      </c>
      <c r="D24" s="125">
        <v>953.76</v>
      </c>
      <c r="E24" s="125">
        <v>4395.21</v>
      </c>
      <c r="F24" s="125">
        <v>624.07</v>
      </c>
      <c r="G24" s="125">
        <v>1662.72</v>
      </c>
      <c r="H24" s="125">
        <v>1350.16</v>
      </c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37">
        <f t="shared" si="0"/>
        <v>19371.18</v>
      </c>
      <c r="X24" s="35">
        <f>IF(Паспорт!P24&gt;0,Паспорт!P24,X23)</f>
        <v>33.29</v>
      </c>
      <c r="Y24" s="27"/>
      <c r="Z24" s="33"/>
    </row>
    <row r="25" spans="2:26" ht="15.75">
      <c r="B25" s="17">
        <v>12</v>
      </c>
      <c r="C25" s="125">
        <v>10408.97</v>
      </c>
      <c r="D25" s="125">
        <v>934.5</v>
      </c>
      <c r="E25" s="125">
        <v>3925.96</v>
      </c>
      <c r="F25" s="125">
        <v>476.37</v>
      </c>
      <c r="G25" s="125">
        <v>1292.68</v>
      </c>
      <c r="H25" s="125">
        <v>1275.16</v>
      </c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37">
        <f t="shared" si="0"/>
        <v>18313.64</v>
      </c>
      <c r="X25" s="35">
        <f>IF(Паспорт!P25&gt;0,Паспорт!P25,X24)</f>
        <v>33.46</v>
      </c>
      <c r="Y25" s="27"/>
      <c r="Z25" s="33"/>
    </row>
    <row r="26" spans="2:26" ht="15.75">
      <c r="B26" s="17">
        <v>13</v>
      </c>
      <c r="C26" s="125">
        <v>11005</v>
      </c>
      <c r="D26" s="125">
        <v>944.79</v>
      </c>
      <c r="E26" s="125">
        <v>4243.25</v>
      </c>
      <c r="F26" s="125">
        <v>496.53</v>
      </c>
      <c r="G26" s="125">
        <v>1626.09</v>
      </c>
      <c r="H26" s="125">
        <v>1302.59</v>
      </c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37">
        <f t="shared" si="0"/>
        <v>19618.25</v>
      </c>
      <c r="X26" s="35">
        <f>IF(Паспорт!P26&gt;0,Паспорт!P26,X25)</f>
        <v>33.46</v>
      </c>
      <c r="Y26" s="27"/>
      <c r="Z26" s="33"/>
    </row>
    <row r="27" spans="2:26" ht="15.75">
      <c r="B27" s="17">
        <v>14</v>
      </c>
      <c r="C27" s="125">
        <v>9195.75</v>
      </c>
      <c r="D27" s="125">
        <v>1165.3</v>
      </c>
      <c r="E27" s="125">
        <v>4402.28</v>
      </c>
      <c r="F27" s="125">
        <v>579.11</v>
      </c>
      <c r="G27" s="125">
        <v>1959.86</v>
      </c>
      <c r="H27" s="125">
        <v>1344.53</v>
      </c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37">
        <f t="shared" si="0"/>
        <v>18646.829999999998</v>
      </c>
      <c r="X27" s="35">
        <f>IF(Паспорт!P27&gt;0,Паспорт!P27,X26)</f>
        <v>33.46</v>
      </c>
      <c r="Y27" s="27"/>
      <c r="Z27" s="33"/>
    </row>
    <row r="28" spans="2:26" ht="15.75">
      <c r="B28" s="17">
        <v>15</v>
      </c>
      <c r="C28" s="125">
        <v>19354.62</v>
      </c>
      <c r="D28" s="125">
        <v>1817.37</v>
      </c>
      <c r="E28" s="125">
        <v>7755.94</v>
      </c>
      <c r="F28" s="125">
        <v>847.41</v>
      </c>
      <c r="G28" s="125">
        <v>3028.92</v>
      </c>
      <c r="H28" s="125">
        <v>1969.45</v>
      </c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37">
        <f t="shared" si="0"/>
        <v>34773.70999999999</v>
      </c>
      <c r="X28" s="35">
        <f>IF(Паспорт!P28&gt;0,Паспорт!P28,X27)</f>
        <v>34.85</v>
      </c>
      <c r="Y28" s="27"/>
      <c r="Z28" s="33"/>
    </row>
    <row r="29" spans="2:26" ht="15.75">
      <c r="B29" s="19">
        <v>16</v>
      </c>
      <c r="C29" s="125">
        <v>35005.21</v>
      </c>
      <c r="D29" s="125">
        <v>2403.12</v>
      </c>
      <c r="E29" s="125">
        <v>11418.31</v>
      </c>
      <c r="F29" s="125">
        <v>1065.78</v>
      </c>
      <c r="G29" s="125">
        <v>4044.49</v>
      </c>
      <c r="H29" s="125">
        <v>2439.92</v>
      </c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37">
        <f t="shared" si="0"/>
        <v>56376.829999999994</v>
      </c>
      <c r="X29" s="35">
        <f>IF(Паспорт!P29&gt;0,Паспорт!P29,X28)</f>
        <v>34.85</v>
      </c>
      <c r="Y29" s="27"/>
      <c r="Z29" s="33"/>
    </row>
    <row r="30" spans="2:26" ht="15.75">
      <c r="B30" s="19">
        <v>17</v>
      </c>
      <c r="C30" s="125">
        <v>22511.71</v>
      </c>
      <c r="D30" s="125">
        <v>1514.27</v>
      </c>
      <c r="E30" s="125">
        <v>7313.44</v>
      </c>
      <c r="F30" s="125">
        <v>720.99</v>
      </c>
      <c r="G30" s="125">
        <v>2871.08</v>
      </c>
      <c r="H30" s="125">
        <v>1769.62</v>
      </c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37">
        <f t="shared" si="0"/>
        <v>36701.11</v>
      </c>
      <c r="X30" s="35">
        <f>IF(Паспорт!P30&gt;0,Паспорт!P30,X29)</f>
        <v>34.85</v>
      </c>
      <c r="Y30" s="27"/>
      <c r="Z30" s="33"/>
    </row>
    <row r="31" spans="2:26" ht="15.75">
      <c r="B31" s="19">
        <v>18</v>
      </c>
      <c r="C31" s="125">
        <v>9311.02</v>
      </c>
      <c r="D31" s="125">
        <v>1020.37</v>
      </c>
      <c r="E31" s="125">
        <v>4597.97</v>
      </c>
      <c r="F31" s="125">
        <v>524.87</v>
      </c>
      <c r="G31" s="125">
        <v>1865.7</v>
      </c>
      <c r="H31" s="125">
        <v>1342.44</v>
      </c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37">
        <f t="shared" si="0"/>
        <v>18662.37</v>
      </c>
      <c r="X31" s="35">
        <f>IF(Паспорт!P31&gt;0,Паспорт!P31,X30)</f>
        <v>34.85</v>
      </c>
      <c r="Y31" s="27"/>
      <c r="Z31" s="33"/>
    </row>
    <row r="32" spans="2:26" ht="15.75">
      <c r="B32" s="19">
        <v>19</v>
      </c>
      <c r="C32" s="125">
        <v>13617.3</v>
      </c>
      <c r="D32" s="125">
        <v>1113.9</v>
      </c>
      <c r="E32" s="125">
        <v>5003.68</v>
      </c>
      <c r="F32" s="125">
        <v>535.26</v>
      </c>
      <c r="G32" s="125">
        <v>2040.8</v>
      </c>
      <c r="H32" s="125">
        <v>1433.09</v>
      </c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37">
        <f t="shared" si="0"/>
        <v>23744.029999999995</v>
      </c>
      <c r="X32" s="35">
        <f>IF(Паспорт!P32&gt;0,Паспорт!P32,X31)</f>
        <v>34.91</v>
      </c>
      <c r="Y32" s="27"/>
      <c r="Z32" s="33"/>
    </row>
    <row r="33" spans="2:26" ht="15.75">
      <c r="B33" s="19">
        <v>20</v>
      </c>
      <c r="C33" s="125">
        <v>26751.8</v>
      </c>
      <c r="D33" s="125">
        <v>1738.45</v>
      </c>
      <c r="E33" s="125">
        <v>9260.68</v>
      </c>
      <c r="F33" s="125">
        <v>800.54</v>
      </c>
      <c r="G33" s="125">
        <v>3070.68</v>
      </c>
      <c r="H33" s="125">
        <v>2093.42</v>
      </c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37">
        <f t="shared" si="0"/>
        <v>43715.57</v>
      </c>
      <c r="X33" s="35">
        <f>IF(Паспорт!P33&gt;0,Паспорт!P33,X32)</f>
        <v>34.91</v>
      </c>
      <c r="Y33" s="27"/>
      <c r="Z33" s="33"/>
    </row>
    <row r="34" spans="2:26" ht="15.75">
      <c r="B34" s="19">
        <v>21</v>
      </c>
      <c r="C34" s="125">
        <v>48902.69</v>
      </c>
      <c r="D34" s="125">
        <v>2877.02</v>
      </c>
      <c r="E34" s="125">
        <v>15695.93</v>
      </c>
      <c r="F34" s="125">
        <v>1235.06</v>
      </c>
      <c r="G34" s="125">
        <v>4524.09</v>
      </c>
      <c r="H34" s="125">
        <v>2857.23</v>
      </c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37">
        <f t="shared" si="0"/>
        <v>76092.01999999999</v>
      </c>
      <c r="X34" s="35">
        <f>IF(Паспорт!P34&gt;0,Паспорт!P34,X33)</f>
        <v>34.91</v>
      </c>
      <c r="Y34" s="27"/>
      <c r="Z34" s="33"/>
    </row>
    <row r="35" spans="2:26" ht="15.75">
      <c r="B35" s="19">
        <v>22</v>
      </c>
      <c r="C35" s="125">
        <v>50535.79</v>
      </c>
      <c r="D35" s="125">
        <v>2810.49</v>
      </c>
      <c r="E35" s="125">
        <v>15290.13</v>
      </c>
      <c r="F35" s="125">
        <v>1295.74</v>
      </c>
      <c r="G35" s="125">
        <v>4574.83</v>
      </c>
      <c r="H35" s="125">
        <v>2877.37</v>
      </c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37">
        <f t="shared" si="0"/>
        <v>77384.35</v>
      </c>
      <c r="X35" s="35">
        <f>IF(Паспорт!P35&gt;0,Паспорт!P35,X34)</f>
        <v>34.91</v>
      </c>
      <c r="Y35" s="27"/>
      <c r="Z35" s="33"/>
    </row>
    <row r="36" spans="2:26" ht="15.75">
      <c r="B36" s="19">
        <v>23</v>
      </c>
      <c r="C36" s="125">
        <v>30027.03</v>
      </c>
      <c r="D36" s="125">
        <v>1827.08</v>
      </c>
      <c r="E36" s="125">
        <v>9884.96</v>
      </c>
      <c r="F36" s="125">
        <v>822.7</v>
      </c>
      <c r="G36" s="125">
        <v>3275.24</v>
      </c>
      <c r="H36" s="125">
        <v>2056.28</v>
      </c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37">
        <f t="shared" si="0"/>
        <v>47893.28999999999</v>
      </c>
      <c r="X36" s="35">
        <f>IF(Паспорт!P36&gt;0,Паспорт!P36,X35)</f>
        <v>34.91</v>
      </c>
      <c r="Y36" s="27"/>
      <c r="Z36" s="33"/>
    </row>
    <row r="37" spans="2:26" ht="15.75">
      <c r="B37" s="19">
        <v>24</v>
      </c>
      <c r="C37" s="125">
        <v>28334.61</v>
      </c>
      <c r="D37" s="125">
        <v>1830.32</v>
      </c>
      <c r="E37" s="125">
        <v>9947.31</v>
      </c>
      <c r="F37" s="125">
        <v>816.13</v>
      </c>
      <c r="G37" s="125">
        <v>3027.14</v>
      </c>
      <c r="H37" s="125">
        <v>2052</v>
      </c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37">
        <f t="shared" si="0"/>
        <v>46007.509999999995</v>
      </c>
      <c r="X37" s="35">
        <f>IF(Паспорт!P37&gt;0,Паспорт!P37,X36)</f>
        <v>34.91</v>
      </c>
      <c r="Y37" s="27"/>
      <c r="Z37" s="33"/>
    </row>
    <row r="38" spans="2:26" ht="15.75">
      <c r="B38" s="19">
        <v>25</v>
      </c>
      <c r="C38" s="125">
        <v>28844.85</v>
      </c>
      <c r="D38" s="125">
        <v>1860.41</v>
      </c>
      <c r="E38" s="125">
        <v>9808.74</v>
      </c>
      <c r="F38" s="125">
        <v>813.49</v>
      </c>
      <c r="G38" s="125">
        <v>2922.76</v>
      </c>
      <c r="H38" s="125">
        <v>2087.39</v>
      </c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37">
        <f t="shared" si="0"/>
        <v>46337.64</v>
      </c>
      <c r="X38" s="35">
        <f>IF(Паспорт!P38&gt;0,Паспорт!P38,X37)</f>
        <v>34.91</v>
      </c>
      <c r="Y38" s="27"/>
      <c r="Z38" s="33"/>
    </row>
    <row r="39" spans="2:26" ht="15.75">
      <c r="B39" s="19">
        <v>26</v>
      </c>
      <c r="C39" s="125">
        <v>27694.32</v>
      </c>
      <c r="D39" s="125">
        <v>1783.27</v>
      </c>
      <c r="E39" s="125">
        <v>8964.72</v>
      </c>
      <c r="F39" s="125">
        <v>761.27</v>
      </c>
      <c r="G39" s="125">
        <v>2948.26</v>
      </c>
      <c r="H39" s="125">
        <v>2149.6</v>
      </c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37">
        <f t="shared" si="0"/>
        <v>44301.439999999995</v>
      </c>
      <c r="X39" s="35">
        <f>IF(Паспорт!P39&gt;0,Паспорт!P39,X38)</f>
        <v>35.01</v>
      </c>
      <c r="Y39" s="27"/>
      <c r="Z39" s="33"/>
    </row>
    <row r="40" spans="2:26" ht="15.75">
      <c r="B40" s="19">
        <v>27</v>
      </c>
      <c r="C40" s="125">
        <v>36436.84</v>
      </c>
      <c r="D40" s="125">
        <v>2061.86</v>
      </c>
      <c r="E40" s="125">
        <v>11616.98</v>
      </c>
      <c r="F40" s="125">
        <v>969.22</v>
      </c>
      <c r="G40" s="125">
        <v>3478.3</v>
      </c>
      <c r="H40" s="125">
        <v>2334.6</v>
      </c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37">
        <f t="shared" si="0"/>
        <v>56897.799999999996</v>
      </c>
      <c r="X40" s="35">
        <f>IF(Паспорт!P40&gt;0,Паспорт!P40,X39)</f>
        <v>35.01</v>
      </c>
      <c r="Y40" s="27"/>
      <c r="Z40" s="33"/>
    </row>
    <row r="41" spans="2:26" ht="15.75">
      <c r="B41" s="19">
        <v>28</v>
      </c>
      <c r="C41" s="125">
        <v>29192.35</v>
      </c>
      <c r="D41" s="125">
        <v>1766.75</v>
      </c>
      <c r="E41" s="125">
        <v>11620.3</v>
      </c>
      <c r="F41" s="125">
        <v>788.07</v>
      </c>
      <c r="G41" s="125">
        <v>3101.93</v>
      </c>
      <c r="H41" s="125">
        <v>2115.74</v>
      </c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37">
        <f t="shared" si="0"/>
        <v>48585.13999999999</v>
      </c>
      <c r="X41" s="35">
        <f>IF(Паспорт!P41&gt;0,Паспорт!P41,X40)</f>
        <v>35.01</v>
      </c>
      <c r="Y41" s="27"/>
      <c r="Z41" s="33"/>
    </row>
    <row r="42" spans="2:26" ht="12.75" customHeight="1">
      <c r="B42" s="19">
        <v>29</v>
      </c>
      <c r="C42" s="125">
        <v>21714.54</v>
      </c>
      <c r="D42" s="125">
        <v>1595.65</v>
      </c>
      <c r="E42" s="125">
        <v>7994.52</v>
      </c>
      <c r="F42" s="125">
        <v>694.92</v>
      </c>
      <c r="G42" s="125">
        <v>2683.19</v>
      </c>
      <c r="H42" s="125">
        <v>1859.33</v>
      </c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37">
        <f t="shared" si="0"/>
        <v>36542.15</v>
      </c>
      <c r="X42" s="35">
        <f>IF(Паспорт!P42&gt;0,Паспорт!P42,X41)</f>
        <v>35.01</v>
      </c>
      <c r="Y42" s="27"/>
      <c r="Z42" s="33"/>
    </row>
    <row r="43" spans="2:26" ht="12.75" customHeight="1">
      <c r="B43" s="19">
        <v>30</v>
      </c>
      <c r="C43" s="125">
        <v>33390.84</v>
      </c>
      <c r="D43" s="125">
        <v>2115.84</v>
      </c>
      <c r="E43" s="125">
        <v>10491.09</v>
      </c>
      <c r="F43" s="125">
        <v>949.67</v>
      </c>
      <c r="G43" s="125">
        <v>3692.58</v>
      </c>
      <c r="H43" s="125">
        <v>2446.78</v>
      </c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37">
        <f t="shared" si="0"/>
        <v>53086.79999999999</v>
      </c>
      <c r="X43" s="35">
        <f>IF(Паспорт!P43&gt;0,Паспорт!P43,X42)</f>
        <v>35.01</v>
      </c>
      <c r="Y43" s="27"/>
      <c r="Z43" s="33"/>
    </row>
    <row r="44" spans="2:27" ht="66" customHeight="1">
      <c r="B44" s="19" t="s">
        <v>42</v>
      </c>
      <c r="C44" s="39">
        <f>SUM(C14:C43)</f>
        <v>1026070.21</v>
      </c>
      <c r="D44" s="39">
        <f>SUM(D14:D43)</f>
        <v>64084.72</v>
      </c>
      <c r="E44" s="39">
        <f>SUM(E14:E43)</f>
        <v>359082.83999999997</v>
      </c>
      <c r="F44" s="39">
        <f>SUM(F14:F43)</f>
        <v>35092.310000000005</v>
      </c>
      <c r="G44" s="39">
        <f>SUM(G14:G43)</f>
        <v>115103.21999999999</v>
      </c>
      <c r="H44" s="39">
        <f>SUM(H14:H43)</f>
        <v>74011.29000000001</v>
      </c>
      <c r="I44" s="39">
        <f>SUM(I14:I43)</f>
        <v>0</v>
      </c>
      <c r="J44" s="39">
        <f>SUM(J14:J43)</f>
        <v>0</v>
      </c>
      <c r="K44" s="39">
        <f>SUM(K14:K43)</f>
        <v>0</v>
      </c>
      <c r="L44" s="39">
        <f>SUM(L14:L43)</f>
        <v>0</v>
      </c>
      <c r="M44" s="39">
        <f>SUM(M14:M43)</f>
        <v>0</v>
      </c>
      <c r="N44" s="39">
        <f>SUM(N14:N43)</f>
        <v>0</v>
      </c>
      <c r="O44" s="39">
        <f>SUM(O14:O43)</f>
        <v>0</v>
      </c>
      <c r="P44" s="39">
        <f>SUM(P14:P43)</f>
        <v>0</v>
      </c>
      <c r="Q44" s="39">
        <f>SUM(Q14:Q43)</f>
        <v>0</v>
      </c>
      <c r="R44" s="39">
        <f>SUM(R14:R43)</f>
        <v>0</v>
      </c>
      <c r="S44" s="39">
        <f>SUM(S14:S43)</f>
        <v>0</v>
      </c>
      <c r="T44" s="39">
        <f>SUM(T14:T43)</f>
        <v>0</v>
      </c>
      <c r="U44" s="39">
        <f>SUM(U14:U43)</f>
        <v>0</v>
      </c>
      <c r="V44" s="39">
        <f>SUM(V14:V43)</f>
        <v>0</v>
      </c>
      <c r="W44" s="38">
        <f>SUM(W14:W43)</f>
        <v>1673444.59</v>
      </c>
      <c r="X44" s="36">
        <f>SUMPRODUCT(X14:X43,W14:W43)/SUM(W14:W43)</f>
        <v>34.0593969513505</v>
      </c>
      <c r="Y44" s="32"/>
      <c r="Z44" s="114" t="s">
        <v>43</v>
      </c>
      <c r="AA44" s="114"/>
    </row>
    <row r="45" spans="2:26" ht="14.25" customHeight="1" hidden="1">
      <c r="B45" s="7">
        <v>31</v>
      </c>
      <c r="C45" s="1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28"/>
      <c r="Z45"/>
    </row>
    <row r="46" spans="3:26" ht="12.75"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29"/>
      <c r="Z46"/>
    </row>
    <row r="47" spans="3:4" ht="12.75">
      <c r="C47" s="1"/>
      <c r="D47" s="1"/>
    </row>
    <row r="48" spans="2:25" ht="15">
      <c r="B48" s="40"/>
      <c r="C48" s="13" t="s">
        <v>83</v>
      </c>
      <c r="D48" s="42"/>
      <c r="E48" s="43"/>
      <c r="F48" s="43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24" t="s">
        <v>84</v>
      </c>
      <c r="W48" s="124"/>
      <c r="X48" s="124"/>
      <c r="Y48" s="30"/>
    </row>
    <row r="49" spans="3:25" ht="12.75">
      <c r="C49" s="1"/>
      <c r="D49" s="1" t="s">
        <v>39</v>
      </c>
      <c r="O49" s="2"/>
      <c r="P49" s="16" t="s">
        <v>0</v>
      </c>
      <c r="Q49" s="16"/>
      <c r="W49" s="16" t="s">
        <v>29</v>
      </c>
      <c r="Y49" s="2"/>
    </row>
    <row r="50" spans="3:25" ht="18" customHeight="1">
      <c r="C50" s="13" t="s">
        <v>37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 t="s">
        <v>1</v>
      </c>
      <c r="P50" s="14" t="s">
        <v>38</v>
      </c>
      <c r="Q50" s="14"/>
      <c r="R50" s="14"/>
      <c r="S50" s="14"/>
      <c r="T50" s="14"/>
      <c r="U50" s="14"/>
      <c r="V50" s="124" t="s">
        <v>85</v>
      </c>
      <c r="W50" s="124"/>
      <c r="X50" s="124"/>
      <c r="Y50" s="31"/>
    </row>
    <row r="51" spans="3:25" ht="12.75">
      <c r="C51" s="1"/>
      <c r="D51" s="1" t="s">
        <v>40</v>
      </c>
      <c r="O51" s="2"/>
      <c r="P51" s="15" t="s">
        <v>0</v>
      </c>
      <c r="Q51" s="15"/>
      <c r="W51" s="15" t="s">
        <v>29</v>
      </c>
      <c r="Y51" s="2"/>
    </row>
  </sheetData>
  <sheetProtection/>
  <mergeCells count="33">
    <mergeCell ref="T11:T13"/>
    <mergeCell ref="U11:U13"/>
    <mergeCell ref="A8:X8"/>
    <mergeCell ref="V48:X48"/>
    <mergeCell ref="V50:X50"/>
    <mergeCell ref="P11:P13"/>
    <mergeCell ref="Q11:Q13"/>
    <mergeCell ref="C5:X5"/>
    <mergeCell ref="B6:X6"/>
    <mergeCell ref="B7:X7"/>
    <mergeCell ref="B10:B13"/>
    <mergeCell ref="I11:I13"/>
    <mergeCell ref="C11:C13"/>
    <mergeCell ref="W10:W13"/>
    <mergeCell ref="X10:X13"/>
    <mergeCell ref="Z44:AA44"/>
    <mergeCell ref="E11:E13"/>
    <mergeCell ref="F11:F13"/>
    <mergeCell ref="G11:G13"/>
    <mergeCell ref="H11:H13"/>
    <mergeCell ref="R11:R13"/>
    <mergeCell ref="S11:S13"/>
    <mergeCell ref="Z14:AA21"/>
    <mergeCell ref="D11:D13"/>
    <mergeCell ref="C10:V10"/>
    <mergeCell ref="C46:X46"/>
    <mergeCell ref="J11:J13"/>
    <mergeCell ref="K11:K13"/>
    <mergeCell ref="L11:L13"/>
    <mergeCell ref="M11:M13"/>
    <mergeCell ref="V11:V13"/>
    <mergeCell ref="N11:N13"/>
    <mergeCell ref="O11:O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5">
      <selection activeCell="B3" sqref="B3:B32"/>
    </sheetView>
  </sheetViews>
  <sheetFormatPr defaultColWidth="9.00390625" defaultRowHeight="12.75"/>
  <sheetData>
    <row r="1" ht="12.75">
      <c r="A1" t="s">
        <v>76</v>
      </c>
    </row>
    <row r="2" spans="1:6" ht="12.75">
      <c r="A2" t="s">
        <v>66</v>
      </c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5" ht="12.75">
      <c r="A3">
        <v>1</v>
      </c>
      <c r="B3">
        <v>4690.06</v>
      </c>
      <c r="C3">
        <v>113.028</v>
      </c>
      <c r="D3">
        <v>3.03</v>
      </c>
      <c r="E3">
        <v>6.5</v>
      </c>
    </row>
    <row r="4" spans="1:5" ht="12.75">
      <c r="A4">
        <v>2</v>
      </c>
      <c r="B4">
        <v>5329.43</v>
      </c>
      <c r="C4">
        <v>141.166</v>
      </c>
      <c r="D4">
        <v>3.01</v>
      </c>
      <c r="E4">
        <v>1.12</v>
      </c>
    </row>
    <row r="5" spans="1:5" ht="12.75">
      <c r="A5">
        <v>3</v>
      </c>
      <c r="B5">
        <v>5031.41</v>
      </c>
      <c r="C5">
        <v>126.01</v>
      </c>
      <c r="D5">
        <v>3.02</v>
      </c>
      <c r="E5">
        <v>2.64</v>
      </c>
    </row>
    <row r="6" spans="1:5" ht="12.75">
      <c r="A6">
        <v>4</v>
      </c>
      <c r="B6">
        <v>4491.39</v>
      </c>
      <c r="C6">
        <v>101.265</v>
      </c>
      <c r="D6">
        <v>3.03</v>
      </c>
      <c r="E6">
        <v>4.72</v>
      </c>
    </row>
    <row r="7" spans="1:6" ht="12.75">
      <c r="A7">
        <v>5</v>
      </c>
      <c r="B7">
        <v>3606.56</v>
      </c>
      <c r="C7">
        <v>66.66</v>
      </c>
      <c r="D7">
        <v>3.02</v>
      </c>
      <c r="E7">
        <v>5.85</v>
      </c>
      <c r="F7" t="s">
        <v>73</v>
      </c>
    </row>
    <row r="8" spans="1:5" ht="12.75">
      <c r="A8">
        <v>6</v>
      </c>
      <c r="B8">
        <v>3295.97</v>
      </c>
      <c r="C8">
        <v>55.406</v>
      </c>
      <c r="D8">
        <v>3.04</v>
      </c>
      <c r="E8">
        <v>7.23</v>
      </c>
    </row>
    <row r="9" spans="1:5" ht="12.75">
      <c r="A9">
        <v>7</v>
      </c>
      <c r="B9">
        <v>2521.95</v>
      </c>
      <c r="C9">
        <v>38.701</v>
      </c>
      <c r="D9">
        <v>2.65</v>
      </c>
      <c r="E9">
        <v>11.15</v>
      </c>
    </row>
    <row r="10" spans="1:5" ht="12.75">
      <c r="A10">
        <v>8</v>
      </c>
      <c r="B10">
        <v>2084.73</v>
      </c>
      <c r="C10">
        <v>27.323</v>
      </c>
      <c r="D10">
        <v>2.5</v>
      </c>
      <c r="E10">
        <v>12.55</v>
      </c>
    </row>
    <row r="11" spans="1:5" ht="12.75">
      <c r="A11">
        <v>9</v>
      </c>
      <c r="B11">
        <v>1923.48</v>
      </c>
      <c r="C11">
        <v>23.257</v>
      </c>
      <c r="D11">
        <v>2.51</v>
      </c>
      <c r="E11">
        <v>13.58</v>
      </c>
    </row>
    <row r="12" spans="1:6" ht="12.75">
      <c r="A12">
        <v>10</v>
      </c>
      <c r="B12">
        <v>1879.61</v>
      </c>
      <c r="C12">
        <v>22.093</v>
      </c>
      <c r="D12">
        <v>2.5</v>
      </c>
      <c r="E12">
        <v>12.29</v>
      </c>
      <c r="F12" t="s">
        <v>73</v>
      </c>
    </row>
    <row r="13" spans="1:6" ht="12.75">
      <c r="A13">
        <v>11</v>
      </c>
      <c r="B13">
        <v>1350.16</v>
      </c>
      <c r="C13" t="s">
        <v>77</v>
      </c>
      <c r="D13" t="s">
        <v>78</v>
      </c>
      <c r="E13" t="s">
        <v>79</v>
      </c>
      <c r="F13" t="s">
        <v>71</v>
      </c>
    </row>
    <row r="14" spans="1:5" ht="12.75">
      <c r="A14">
        <v>12</v>
      </c>
      <c r="B14">
        <v>1275.16</v>
      </c>
      <c r="C14">
        <v>56.68</v>
      </c>
      <c r="D14">
        <v>2.49</v>
      </c>
      <c r="E14">
        <v>12.84</v>
      </c>
    </row>
    <row r="15" spans="1:5" ht="12.75">
      <c r="A15">
        <v>13</v>
      </c>
      <c r="B15">
        <v>1302.59</v>
      </c>
      <c r="C15">
        <v>60.136</v>
      </c>
      <c r="D15">
        <v>2.49</v>
      </c>
      <c r="E15">
        <v>13.6</v>
      </c>
    </row>
    <row r="16" spans="1:6" ht="12.75">
      <c r="A16">
        <v>14</v>
      </c>
      <c r="B16">
        <v>1344.53</v>
      </c>
      <c r="C16">
        <v>63.632</v>
      </c>
      <c r="D16">
        <v>2.49</v>
      </c>
      <c r="E16">
        <v>12.63</v>
      </c>
      <c r="F16" t="s">
        <v>73</v>
      </c>
    </row>
    <row r="17" spans="1:5" ht="12.75">
      <c r="A17">
        <v>15</v>
      </c>
      <c r="B17">
        <v>1969.45</v>
      </c>
      <c r="C17">
        <v>135.101</v>
      </c>
      <c r="D17">
        <v>2.48</v>
      </c>
      <c r="E17">
        <v>9.79</v>
      </c>
    </row>
    <row r="18" spans="1:5" ht="12.75">
      <c r="A18">
        <v>16</v>
      </c>
      <c r="B18">
        <v>2439.92</v>
      </c>
      <c r="C18">
        <v>208.524</v>
      </c>
      <c r="D18">
        <v>2.49</v>
      </c>
      <c r="E18">
        <v>7.51</v>
      </c>
    </row>
    <row r="19" spans="1:5" ht="12.75">
      <c r="A19">
        <v>17</v>
      </c>
      <c r="B19">
        <v>1769.62</v>
      </c>
      <c r="C19">
        <v>113.466</v>
      </c>
      <c r="D19">
        <v>2.5</v>
      </c>
      <c r="E19">
        <v>12.36</v>
      </c>
    </row>
    <row r="20" spans="1:5" ht="12.75">
      <c r="A20">
        <v>18</v>
      </c>
      <c r="B20">
        <v>1342.44</v>
      </c>
      <c r="C20">
        <v>63.646</v>
      </c>
      <c r="D20">
        <v>2.51</v>
      </c>
      <c r="E20">
        <v>15.47</v>
      </c>
    </row>
    <row r="21" spans="1:6" ht="12.75">
      <c r="A21">
        <v>19</v>
      </c>
      <c r="B21">
        <v>1433.09</v>
      </c>
      <c r="C21">
        <v>72.48</v>
      </c>
      <c r="D21">
        <v>2.49</v>
      </c>
      <c r="E21">
        <v>11.64</v>
      </c>
      <c r="F21" t="s">
        <v>73</v>
      </c>
    </row>
    <row r="22" spans="1:5" ht="12.75">
      <c r="A22">
        <v>20</v>
      </c>
      <c r="B22">
        <v>2093.42</v>
      </c>
      <c r="C22">
        <v>164.35</v>
      </c>
      <c r="D22">
        <v>2.47</v>
      </c>
      <c r="E22">
        <v>8.52</v>
      </c>
    </row>
    <row r="23" spans="1:6" ht="12.75">
      <c r="A23">
        <v>21</v>
      </c>
      <c r="B23">
        <v>2857.23</v>
      </c>
      <c r="C23">
        <v>281.793</v>
      </c>
      <c r="D23">
        <v>2.48</v>
      </c>
      <c r="E23">
        <v>4.91</v>
      </c>
      <c r="F23" t="s">
        <v>73</v>
      </c>
    </row>
    <row r="24" spans="1:5" ht="12.75">
      <c r="A24">
        <v>22</v>
      </c>
      <c r="B24">
        <v>2877.37</v>
      </c>
      <c r="C24">
        <v>292.089</v>
      </c>
      <c r="D24">
        <v>2.48</v>
      </c>
      <c r="E24">
        <v>7.58</v>
      </c>
    </row>
    <row r="25" spans="1:5" ht="12.75">
      <c r="A25">
        <v>23</v>
      </c>
      <c r="B25">
        <v>2056.28</v>
      </c>
      <c r="C25">
        <v>148.619</v>
      </c>
      <c r="D25">
        <v>2.48</v>
      </c>
      <c r="E25">
        <v>8.47</v>
      </c>
    </row>
    <row r="26" spans="1:5" ht="12.75">
      <c r="A26">
        <v>24</v>
      </c>
      <c r="B26">
        <v>2052</v>
      </c>
      <c r="C26">
        <v>150.398</v>
      </c>
      <c r="D26">
        <v>2.47</v>
      </c>
      <c r="E26">
        <v>11.44</v>
      </c>
    </row>
    <row r="27" spans="1:5" ht="12.75">
      <c r="A27">
        <v>25</v>
      </c>
      <c r="B27">
        <v>2087.39</v>
      </c>
      <c r="C27">
        <v>156.393</v>
      </c>
      <c r="D27">
        <v>2.48</v>
      </c>
      <c r="E27">
        <v>10.96</v>
      </c>
    </row>
    <row r="28" spans="1:6" ht="12.75">
      <c r="A28">
        <v>26</v>
      </c>
      <c r="B28">
        <v>2149.6</v>
      </c>
      <c r="C28">
        <v>224.668</v>
      </c>
      <c r="D28">
        <v>2.54</v>
      </c>
      <c r="E28">
        <v>9.9</v>
      </c>
      <c r="F28" t="s">
        <v>72</v>
      </c>
    </row>
    <row r="29" spans="1:5" ht="12.75">
      <c r="A29">
        <v>27</v>
      </c>
      <c r="B29">
        <v>2334.6</v>
      </c>
      <c r="C29">
        <v>190.121</v>
      </c>
      <c r="D29">
        <v>2.48</v>
      </c>
      <c r="E29">
        <v>9.5</v>
      </c>
    </row>
    <row r="30" spans="1:6" ht="12.75">
      <c r="A30">
        <v>28</v>
      </c>
      <c r="B30">
        <v>2115.74</v>
      </c>
      <c r="C30">
        <v>158.931</v>
      </c>
      <c r="D30">
        <v>2.49</v>
      </c>
      <c r="E30">
        <v>10.61</v>
      </c>
      <c r="F30" t="s">
        <v>73</v>
      </c>
    </row>
    <row r="31" spans="1:5" ht="12.75">
      <c r="A31">
        <v>29</v>
      </c>
      <c r="B31">
        <v>1859.33</v>
      </c>
      <c r="C31">
        <v>120.74</v>
      </c>
      <c r="D31">
        <v>2.5</v>
      </c>
      <c r="E31">
        <v>11.44</v>
      </c>
    </row>
    <row r="32" spans="1:5" ht="12.75">
      <c r="A32">
        <v>30</v>
      </c>
      <c r="B32">
        <v>2446.78</v>
      </c>
      <c r="C32">
        <v>214.525</v>
      </c>
      <c r="D32">
        <v>2.48</v>
      </c>
      <c r="E32">
        <v>9.5</v>
      </c>
    </row>
    <row r="33" spans="1:6" ht="12.75">
      <c r="A33" t="s">
        <v>74</v>
      </c>
      <c r="B33" t="s">
        <v>80</v>
      </c>
      <c r="C33" t="s">
        <v>81</v>
      </c>
      <c r="D33" t="s">
        <v>75</v>
      </c>
      <c r="E33" t="s">
        <v>82</v>
      </c>
      <c r="F33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User</cp:lastModifiedBy>
  <cp:lastPrinted>2016-05-04T10:37:09Z</cp:lastPrinted>
  <dcterms:created xsi:type="dcterms:W3CDTF">2010-01-29T08:37:16Z</dcterms:created>
  <dcterms:modified xsi:type="dcterms:W3CDTF">2016-05-05T12:08:51Z</dcterms:modified>
  <cp:category/>
  <cp:version/>
  <cp:contentType/>
  <cp:contentStatus/>
</cp:coreProperties>
</file>