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<sst xmlns="http://schemas.openxmlformats.org/spreadsheetml/2006/main" count="97" uniqueCount="76">
  <si>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</si>
  <si>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</si>
  <si>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</si>
  <si>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</si>
  <si>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</si>
  <si>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</si>
  <si>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</si>
  <si>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</si>
  <si>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</si>
  <si>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</si>
  <si>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</si>
  <si>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</si>
  <si>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</si>
  <si>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</si>
  <si>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</si>
  <si>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</si>
  <si>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</si>
  <si>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</si>
  <si>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</si>
  <si>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</si>
  <si>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</si>
  <si>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</si>
  <si>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</si>
  <si>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</si>
  <si>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</si>
  <si>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</si>
  <si>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</si>
  <si>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</si>
  <si>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</si>
  <si>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</si>
  <si>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</si>
  <si>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</si>
  <si>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</si>
  <si>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</si>
  <si>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</si>
  <si>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</si>
  <si>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</si>
  <si>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</si>
  <si>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</si>
  <si>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</si>
  <si>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</si>
  <si>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</si>
  <si>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</si>
  <si>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</si>
  <si>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</si>
  <si>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</si>
  <si>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</si>
  <si>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</si>
  <si>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</si>
  <si>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</si>
  <si>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</si>
  <si>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</si>
  <si>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</si>
  <si>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</si>
  <si>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</si>
  <si>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</si>
  <si>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ГРС-2 м.Харків</t>
  </si>
  <si>
    <t>з газопроводу  ШБКБ    за період з 01.04.2016 по 30.04.2016</t>
  </si>
  <si>
    <t>ГРС Золочів</t>
  </si>
  <si>
    <t>ГРС Слатіне</t>
  </si>
  <si>
    <t>ГРС Проходи</t>
  </si>
  <si>
    <t>ГРС Дергачі</t>
  </si>
  <si>
    <t>ГРС Пересічне</t>
  </si>
  <si>
    <t>ГРС Липці</t>
  </si>
  <si>
    <t>ГРС Вільхівка</t>
  </si>
  <si>
    <t>ГРС Кутузівка</t>
  </si>
  <si>
    <t>ГРС В.Бабка</t>
  </si>
  <si>
    <t>ГРС Стрілеча</t>
  </si>
  <si>
    <t>ГРС Р.Тішки</t>
  </si>
  <si>
    <t>ГРС Печеніги</t>
  </si>
  <si>
    <t>переданого Харківським ЛВУМГ  та прийнятого ПАТ "Харківміськгаз"  по  ГРС-5 м.Харків</t>
  </si>
  <si>
    <r>
      <t xml:space="preserve">переданого Харківським ЛВУМГ  та прийнятого ПАТ "Харківгаз"  по  ГРС-5 м.Харків, </t>
    </r>
    <r>
      <rPr>
        <sz val="11"/>
        <rFont val="Arial"/>
        <family val="2"/>
      </rPr>
      <t>ГРС-5 м.Харків,ГРС-2 м.Харків,ГРС Золочів,ГРС Слатіне,ГРС Проходи,ГРС Дергачі,ГРС Пересічне,ГРС Липці,ГРС Вільхівка,ГРС Кутузівка, ГРС В.Бабка,ГРС Стрілече,ГРС Р.Тішки, ГРС Печеніги.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</si>
  <si>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</si>
  <si>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ГРС-5 м.Харків Куряж</t>
  </si>
  <si>
    <t>ГРС-5 м.Харків ТЕЦ-5</t>
  </si>
  <si>
    <t>ГРС-2 м.Харків с.Берізка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</si>
</sst>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87" fillId="0" borderId="11" xfId="0" applyFont="1" applyBorder="1" applyAlignment="1">
      <alignment horizontal="left"/>
    </xf>
    <xf numFmtId="0" fontId="88" fillId="0" borderId="11" xfId="0" applyFont="1" applyBorder="1" applyAlignment="1">
      <alignment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14" fontId="88" fillId="0" borderId="11" xfId="0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B9" sqref="B9:Y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77" t="s">
        <v>18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37"/>
      <c r="AA6" s="38"/>
    </row>
    <row r="7" spans="2:27" ht="18" customHeight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35"/>
      <c r="AA7" s="35"/>
    </row>
    <row r="8" spans="2:27" ht="18" customHeight="1">
      <c r="B8" s="78" t="s">
        <v>70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35"/>
      <c r="AA8" s="35"/>
    </row>
    <row r="9" spans="2:27" ht="18" customHeight="1">
      <c r="B9" s="80" t="s">
        <v>57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35"/>
      <c r="AA9" s="35"/>
    </row>
    <row r="10" spans="2:27" ht="18" customHeight="1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1" t="s">
        <v>26</v>
      </c>
      <c r="C12" s="87" t="s">
        <v>17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87" t="s">
        <v>6</v>
      </c>
      <c r="P12" s="88"/>
      <c r="Q12" s="88"/>
      <c r="R12" s="88"/>
      <c r="S12" s="88"/>
      <c r="T12" s="88"/>
      <c r="U12" s="74" t="s">
        <v>22</v>
      </c>
      <c r="V12" s="71" t="s">
        <v>23</v>
      </c>
      <c r="W12" s="71" t="s">
        <v>34</v>
      </c>
      <c r="X12" s="71" t="s">
        <v>25</v>
      </c>
      <c r="Y12" s="71" t="s">
        <v>24</v>
      </c>
      <c r="Z12" s="3"/>
      <c r="AB12" s="6"/>
      <c r="AC12"/>
    </row>
    <row r="13" spans="2:29" ht="48.75" customHeight="1">
      <c r="B13" s="72"/>
      <c r="C13" s="91" t="s">
        <v>2</v>
      </c>
      <c r="D13" s="70" t="s">
        <v>3</v>
      </c>
      <c r="E13" s="70" t="s">
        <v>4</v>
      </c>
      <c r="F13" s="70" t="s">
        <v>5</v>
      </c>
      <c r="G13" s="70" t="s">
        <v>8</v>
      </c>
      <c r="H13" s="70" t="s">
        <v>9</v>
      </c>
      <c r="I13" s="70" t="s">
        <v>10</v>
      </c>
      <c r="J13" s="70" t="s">
        <v>11</v>
      </c>
      <c r="K13" s="70" t="s">
        <v>12</v>
      </c>
      <c r="L13" s="70" t="s">
        <v>13</v>
      </c>
      <c r="M13" s="71" t="s">
        <v>14</v>
      </c>
      <c r="N13" s="71" t="s">
        <v>15</v>
      </c>
      <c r="O13" s="71" t="s">
        <v>7</v>
      </c>
      <c r="P13" s="71" t="s">
        <v>19</v>
      </c>
      <c r="Q13" s="71" t="s">
        <v>32</v>
      </c>
      <c r="R13" s="71" t="s">
        <v>20</v>
      </c>
      <c r="S13" s="71" t="s">
        <v>33</v>
      </c>
      <c r="T13" s="71" t="s">
        <v>21</v>
      </c>
      <c r="U13" s="75"/>
      <c r="V13" s="72"/>
      <c r="W13" s="72"/>
      <c r="X13" s="72"/>
      <c r="Y13" s="72"/>
      <c r="Z13" s="3"/>
      <c r="AB13" s="6"/>
      <c r="AC13"/>
    </row>
    <row r="14" spans="2:29" ht="15.75" customHeight="1">
      <c r="B14" s="72"/>
      <c r="C14" s="91"/>
      <c r="D14" s="70"/>
      <c r="E14" s="70"/>
      <c r="F14" s="70"/>
      <c r="G14" s="70"/>
      <c r="H14" s="70"/>
      <c r="I14" s="70"/>
      <c r="J14" s="70"/>
      <c r="K14" s="70"/>
      <c r="L14" s="70"/>
      <c r="M14" s="72"/>
      <c r="N14" s="72"/>
      <c r="O14" s="72"/>
      <c r="P14" s="72"/>
      <c r="Q14" s="72"/>
      <c r="R14" s="72"/>
      <c r="S14" s="72"/>
      <c r="T14" s="72"/>
      <c r="U14" s="75"/>
      <c r="V14" s="72"/>
      <c r="W14" s="72"/>
      <c r="X14" s="72"/>
      <c r="Y14" s="72"/>
      <c r="Z14" s="3"/>
      <c r="AB14" s="6"/>
      <c r="AC14"/>
    </row>
    <row r="15" spans="2:29" ht="30" customHeight="1">
      <c r="B15" s="84"/>
      <c r="C15" s="91"/>
      <c r="D15" s="70"/>
      <c r="E15" s="70"/>
      <c r="F15" s="70"/>
      <c r="G15" s="70"/>
      <c r="H15" s="70"/>
      <c r="I15" s="70"/>
      <c r="J15" s="70"/>
      <c r="K15" s="70"/>
      <c r="L15" s="70"/>
      <c r="M15" s="73"/>
      <c r="N15" s="73"/>
      <c r="O15" s="73"/>
      <c r="P15" s="73"/>
      <c r="Q15" s="73"/>
      <c r="R15" s="73"/>
      <c r="S15" s="73"/>
      <c r="T15" s="73"/>
      <c r="U15" s="76"/>
      <c r="V15" s="73"/>
      <c r="W15" s="73"/>
      <c r="X15" s="73"/>
      <c r="Y15" s="73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>
        <v>89.313</v>
      </c>
      <c r="D18" s="52">
        <v>5.6768</v>
      </c>
      <c r="E18" s="52">
        <v>1.6909</v>
      </c>
      <c r="F18" s="52">
        <v>0.1525</v>
      </c>
      <c r="G18" s="52">
        <v>0.2436</v>
      </c>
      <c r="H18" s="52">
        <v>0.0019</v>
      </c>
      <c r="I18" s="52">
        <v>0.0384</v>
      </c>
      <c r="J18" s="52">
        <v>0.0336</v>
      </c>
      <c r="K18" s="52">
        <v>0.0336</v>
      </c>
      <c r="L18" s="52"/>
      <c r="M18" s="52">
        <v>2.018</v>
      </c>
      <c r="N18" s="52">
        <v>0.7977</v>
      </c>
      <c r="O18" s="52">
        <v>0.7504</v>
      </c>
      <c r="P18" s="53">
        <v>35.28</v>
      </c>
      <c r="Q18" s="54">
        <v>8426</v>
      </c>
      <c r="R18" s="53">
        <v>39.06</v>
      </c>
      <c r="S18" s="54">
        <v>9329</v>
      </c>
      <c r="T18" s="53">
        <v>49.49</v>
      </c>
      <c r="U18" s="55"/>
      <c r="V18" s="55"/>
      <c r="W18" s="52"/>
      <c r="X18" s="59"/>
      <c r="Y18" s="59"/>
      <c r="AA18" s="4">
        <f t="shared" si="0"/>
        <v>100.00000000000003</v>
      </c>
      <c r="AB18" s="30" t="str">
        <f>IF(AA18=100,"ОК"," ")</f>
        <v>ОК</v>
      </c>
      <c r="AC18"/>
    </row>
    <row r="19" spans="2:29" ht="12.75">
      <c r="B19" s="15">
        <v>4</v>
      </c>
      <c r="C19" s="51">
        <v>89.5337</v>
      </c>
      <c r="D19" s="52">
        <v>5.6198</v>
      </c>
      <c r="E19" s="52">
        <v>1.5671</v>
      </c>
      <c r="F19" s="52">
        <v>0.1351</v>
      </c>
      <c r="G19" s="52">
        <v>0.2175</v>
      </c>
      <c r="H19" s="52">
        <v>0.0015</v>
      </c>
      <c r="I19" s="52">
        <v>0.0361</v>
      </c>
      <c r="J19" s="52">
        <v>0.0326</v>
      </c>
      <c r="K19" s="52">
        <v>0.0388</v>
      </c>
      <c r="L19" s="52">
        <v>0.0103</v>
      </c>
      <c r="M19" s="52">
        <v>2.0164</v>
      </c>
      <c r="N19" s="52">
        <v>0.8014</v>
      </c>
      <c r="O19" s="52">
        <v>0.748</v>
      </c>
      <c r="P19" s="53">
        <v>35.17</v>
      </c>
      <c r="Q19" s="54">
        <v>8400</v>
      </c>
      <c r="R19" s="53">
        <v>38.94</v>
      </c>
      <c r="S19" s="54">
        <v>9301</v>
      </c>
      <c r="T19" s="53">
        <v>49.42</v>
      </c>
      <c r="U19" s="55">
        <v>-7.6</v>
      </c>
      <c r="V19" s="55">
        <v>-8.7</v>
      </c>
      <c r="W19" s="52" t="s">
        <v>35</v>
      </c>
      <c r="X19" s="59" t="s">
        <v>55</v>
      </c>
      <c r="Y19" s="59">
        <v>0.0012</v>
      </c>
      <c r="AA19" s="4">
        <f t="shared" si="0"/>
        <v>100.01029999999999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1">
        <v>89.5416</v>
      </c>
      <c r="D20" s="52">
        <v>5.6641</v>
      </c>
      <c r="E20" s="52">
        <v>1.564</v>
      </c>
      <c r="F20" s="52">
        <v>0.1286</v>
      </c>
      <c r="G20" s="52">
        <v>0.2022</v>
      </c>
      <c r="H20" s="52">
        <v>0.0014</v>
      </c>
      <c r="I20" s="52">
        <v>0.031</v>
      </c>
      <c r="J20" s="52">
        <v>0.0272</v>
      </c>
      <c r="K20" s="52">
        <v>0.0318</v>
      </c>
      <c r="L20" s="52"/>
      <c r="M20" s="52">
        <v>2.0093</v>
      </c>
      <c r="N20" s="52">
        <v>0.7988</v>
      </c>
      <c r="O20" s="52">
        <v>0.7473</v>
      </c>
      <c r="P20" s="53">
        <v>35.15</v>
      </c>
      <c r="Q20" s="54">
        <v>8395</v>
      </c>
      <c r="R20" s="53">
        <v>38.92</v>
      </c>
      <c r="S20" s="54">
        <v>9296</v>
      </c>
      <c r="T20" s="53">
        <v>49.41</v>
      </c>
      <c r="U20" s="55"/>
      <c r="V20" s="55"/>
      <c r="W20" s="52"/>
      <c r="X20" s="59"/>
      <c r="Y20" s="59"/>
      <c r="AA20" s="4">
        <f t="shared" si="0"/>
        <v>100.00000000000001</v>
      </c>
      <c r="AB20" s="30" t="str">
        <f t="shared" si="1"/>
        <v>ОК</v>
      </c>
      <c r="AC20"/>
    </row>
    <row r="21" spans="2:29" ht="12.75">
      <c r="B21" s="15">
        <v>6</v>
      </c>
      <c r="C21" s="51">
        <v>89.4799</v>
      </c>
      <c r="D21" s="52">
        <v>5.6724</v>
      </c>
      <c r="E21" s="52">
        <v>1.5978</v>
      </c>
      <c r="F21" s="52">
        <v>0.1352</v>
      </c>
      <c r="G21" s="52">
        <v>0.2134</v>
      </c>
      <c r="H21" s="52">
        <v>0.0015</v>
      </c>
      <c r="I21" s="52">
        <v>0.033</v>
      </c>
      <c r="J21" s="52">
        <v>0.0292</v>
      </c>
      <c r="K21" s="52">
        <v>0.0329</v>
      </c>
      <c r="L21" s="52"/>
      <c r="M21" s="52">
        <v>2.0089</v>
      </c>
      <c r="N21" s="52">
        <v>0.7958</v>
      </c>
      <c r="O21" s="52">
        <v>0.7481</v>
      </c>
      <c r="P21" s="53">
        <v>35.19</v>
      </c>
      <c r="Q21" s="54">
        <v>8405</v>
      </c>
      <c r="R21" s="53">
        <v>38.96</v>
      </c>
      <c r="S21" s="54">
        <v>9305</v>
      </c>
      <c r="T21" s="53">
        <v>49.43</v>
      </c>
      <c r="U21" s="55"/>
      <c r="V21" s="55"/>
      <c r="W21" s="52"/>
      <c r="X21" s="59"/>
      <c r="Y21" s="59"/>
      <c r="AA21" s="4">
        <f t="shared" si="0"/>
        <v>99.99999999999999</v>
      </c>
      <c r="AB21" s="30" t="str">
        <f t="shared" si="1"/>
        <v>ОК</v>
      </c>
      <c r="AC21"/>
    </row>
    <row r="22" spans="2:29" ht="12.75">
      <c r="B22" s="15">
        <v>7</v>
      </c>
      <c r="C22" s="51">
        <v>89.4496</v>
      </c>
      <c r="D22" s="52">
        <v>5.688</v>
      </c>
      <c r="E22" s="52">
        <v>1.5908</v>
      </c>
      <c r="F22" s="52">
        <v>0.1375</v>
      </c>
      <c r="G22" s="52">
        <v>0.2197</v>
      </c>
      <c r="H22" s="52">
        <v>0.0015</v>
      </c>
      <c r="I22" s="52">
        <v>0.0349</v>
      </c>
      <c r="J22" s="52">
        <v>0.0314</v>
      </c>
      <c r="K22" s="52">
        <v>0.0408</v>
      </c>
      <c r="L22" s="52"/>
      <c r="M22" s="52">
        <v>2.017</v>
      </c>
      <c r="N22" s="52">
        <v>0.7888</v>
      </c>
      <c r="O22" s="52">
        <v>0.7486</v>
      </c>
      <c r="P22" s="53">
        <v>35.21</v>
      </c>
      <c r="Q22" s="54">
        <v>8410</v>
      </c>
      <c r="R22" s="53">
        <v>38.98</v>
      </c>
      <c r="S22" s="54">
        <v>9310</v>
      </c>
      <c r="T22" s="53">
        <v>49.45</v>
      </c>
      <c r="U22" s="55"/>
      <c r="V22" s="55"/>
      <c r="W22" s="52"/>
      <c r="X22" s="59"/>
      <c r="Y22" s="59"/>
      <c r="AA22" s="4">
        <f t="shared" si="0"/>
        <v>100</v>
      </c>
      <c r="AB22" s="30" t="str">
        <f t="shared" si="1"/>
        <v>ОК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>
        <v>89.5624</v>
      </c>
      <c r="D25" s="52">
        <v>5.6407</v>
      </c>
      <c r="E25" s="52">
        <v>1.5404</v>
      </c>
      <c r="F25" s="52">
        <v>0.1276</v>
      </c>
      <c r="G25" s="52">
        <v>0.2001</v>
      </c>
      <c r="H25" s="52">
        <v>0.0014</v>
      </c>
      <c r="I25" s="52">
        <v>0.0314</v>
      </c>
      <c r="J25" s="52">
        <v>0.0281</v>
      </c>
      <c r="K25" s="52">
        <v>0.0349</v>
      </c>
      <c r="L25" s="52"/>
      <c r="M25" s="52">
        <v>2.0287</v>
      </c>
      <c r="N25" s="52">
        <v>0.8043</v>
      </c>
      <c r="O25" s="52">
        <v>0.7471</v>
      </c>
      <c r="P25" s="53">
        <v>35.12</v>
      </c>
      <c r="Q25" s="54">
        <v>8388</v>
      </c>
      <c r="R25" s="53">
        <v>38.89</v>
      </c>
      <c r="S25" s="54">
        <v>9289</v>
      </c>
      <c r="T25" s="53">
        <v>49.38</v>
      </c>
      <c r="U25" s="55"/>
      <c r="V25" s="55"/>
      <c r="W25" s="52"/>
      <c r="X25" s="59"/>
      <c r="Y25" s="59"/>
      <c r="AA25" s="4">
        <f t="shared" si="0"/>
        <v>100</v>
      </c>
      <c r="AB25" s="30" t="str">
        <f t="shared" si="1"/>
        <v>ОК</v>
      </c>
      <c r="AC25"/>
    </row>
    <row r="26" spans="2:29" ht="12.75">
      <c r="B26" s="15">
        <v>11</v>
      </c>
      <c r="C26" s="51">
        <v>89.7616</v>
      </c>
      <c r="D26" s="52">
        <v>4.8788</v>
      </c>
      <c r="E26" s="52">
        <v>1.3413</v>
      </c>
      <c r="F26" s="52">
        <v>0.1285</v>
      </c>
      <c r="G26" s="52">
        <v>0.2085</v>
      </c>
      <c r="H26" s="52">
        <v>0.0031</v>
      </c>
      <c r="I26" s="52">
        <v>0.039</v>
      </c>
      <c r="J26" s="52">
        <v>0.0367</v>
      </c>
      <c r="K26" s="52">
        <v>0.0446</v>
      </c>
      <c r="L26" s="52"/>
      <c r="M26" s="52">
        <v>2.4677</v>
      </c>
      <c r="N26" s="52">
        <v>1.0902</v>
      </c>
      <c r="O26" s="52">
        <v>0.7467</v>
      </c>
      <c r="P26" s="53">
        <v>34.62</v>
      </c>
      <c r="Q26" s="54">
        <v>8269</v>
      </c>
      <c r="R26" s="53">
        <v>38.34</v>
      </c>
      <c r="S26" s="54">
        <v>9157</v>
      </c>
      <c r="T26" s="53">
        <v>48.69</v>
      </c>
      <c r="U26" s="55"/>
      <c r="V26" s="55"/>
      <c r="W26" s="52"/>
      <c r="X26" s="59"/>
      <c r="Y26" s="59"/>
      <c r="AA26" s="4">
        <f t="shared" si="0"/>
        <v>100</v>
      </c>
      <c r="AB26" s="30" t="str">
        <f t="shared" si="1"/>
        <v>ОК</v>
      </c>
      <c r="AC26"/>
    </row>
    <row r="27" spans="2:29" ht="12.75">
      <c r="B27" s="15">
        <v>12</v>
      </c>
      <c r="C27" s="51">
        <v>88.3401</v>
      </c>
      <c r="D27" s="52">
        <v>4.2585</v>
      </c>
      <c r="E27" s="52">
        <v>1.2664</v>
      </c>
      <c r="F27" s="52">
        <v>0.1409</v>
      </c>
      <c r="G27" s="52">
        <v>0.2337</v>
      </c>
      <c r="H27" s="52">
        <v>0.004</v>
      </c>
      <c r="I27" s="52">
        <v>0.0486</v>
      </c>
      <c r="J27" s="52">
        <v>0.048</v>
      </c>
      <c r="K27" s="52">
        <v>0.0626</v>
      </c>
      <c r="L27" s="52"/>
      <c r="M27" s="52">
        <v>3.7218</v>
      </c>
      <c r="N27" s="52">
        <v>1.8754</v>
      </c>
      <c r="O27" s="52">
        <v>0.7593</v>
      </c>
      <c r="P27" s="53">
        <v>33.81</v>
      </c>
      <c r="Q27" s="54">
        <v>8075</v>
      </c>
      <c r="R27" s="53">
        <v>37.45</v>
      </c>
      <c r="S27" s="54">
        <v>8945</v>
      </c>
      <c r="T27" s="53">
        <v>47.16</v>
      </c>
      <c r="U27" s="55">
        <v>-8.3</v>
      </c>
      <c r="V27" s="55">
        <v>-6</v>
      </c>
      <c r="W27" s="52"/>
      <c r="X27" s="59"/>
      <c r="Y27" s="59"/>
      <c r="AA27" s="4">
        <f t="shared" si="0"/>
        <v>100.00000000000001</v>
      </c>
      <c r="AB27" s="30" t="str">
        <f t="shared" si="1"/>
        <v>ОК</v>
      </c>
      <c r="AC27"/>
    </row>
    <row r="28" spans="2:29" ht="12.75">
      <c r="B28" s="15">
        <v>13</v>
      </c>
      <c r="C28" s="51">
        <v>87.8916</v>
      </c>
      <c r="D28" s="52">
        <v>3.8804</v>
      </c>
      <c r="E28" s="52">
        <v>1.1964</v>
      </c>
      <c r="F28" s="52">
        <v>0.1484</v>
      </c>
      <c r="G28" s="52">
        <v>0.2538</v>
      </c>
      <c r="H28" s="52">
        <v>0.004</v>
      </c>
      <c r="I28" s="52">
        <v>0.0563</v>
      </c>
      <c r="J28" s="52">
        <v>0.0575</v>
      </c>
      <c r="K28" s="52">
        <v>0.0706</v>
      </c>
      <c r="L28" s="52"/>
      <c r="M28" s="52">
        <v>4.2439</v>
      </c>
      <c r="N28" s="52">
        <v>2.1971</v>
      </c>
      <c r="O28" s="52">
        <v>0.7637</v>
      </c>
      <c r="P28" s="53">
        <v>33.44</v>
      </c>
      <c r="Q28" s="54">
        <v>7987</v>
      </c>
      <c r="R28" s="53">
        <v>37.04</v>
      </c>
      <c r="S28" s="54">
        <v>8847</v>
      </c>
      <c r="T28" s="53">
        <v>46.52</v>
      </c>
      <c r="U28" s="55"/>
      <c r="V28" s="55"/>
      <c r="W28" s="52"/>
      <c r="X28" s="59"/>
      <c r="Y28" s="59"/>
      <c r="AA28" s="4">
        <f t="shared" si="0"/>
        <v>99.99999999999999</v>
      </c>
      <c r="AB28" s="30" t="str">
        <f t="shared" si="1"/>
        <v>ОК</v>
      </c>
      <c r="AC28"/>
    </row>
    <row r="29" spans="2:29" ht="12.75">
      <c r="B29" s="15">
        <v>14</v>
      </c>
      <c r="C29" s="51">
        <v>87.6469</v>
      </c>
      <c r="D29" s="52">
        <v>3.6803</v>
      </c>
      <c r="E29" s="52">
        <v>1.1647</v>
      </c>
      <c r="F29" s="52">
        <v>0.1517</v>
      </c>
      <c r="G29" s="52">
        <v>0.2585</v>
      </c>
      <c r="H29" s="52">
        <v>0.0041</v>
      </c>
      <c r="I29" s="52">
        <v>0.0609</v>
      </c>
      <c r="J29" s="52">
        <v>0.0643</v>
      </c>
      <c r="K29" s="52">
        <v>0.0853</v>
      </c>
      <c r="L29" s="52"/>
      <c r="M29" s="52">
        <v>4.4985</v>
      </c>
      <c r="N29" s="52">
        <v>2.3848</v>
      </c>
      <c r="O29" s="52">
        <v>0.7664</v>
      </c>
      <c r="P29" s="53">
        <v>33.26</v>
      </c>
      <c r="Q29" s="54">
        <v>7944</v>
      </c>
      <c r="R29" s="53">
        <v>36.84</v>
      </c>
      <c r="S29" s="54">
        <v>8799</v>
      </c>
      <c r="T29" s="53">
        <v>46.18</v>
      </c>
      <c r="U29" s="55"/>
      <c r="V29" s="55"/>
      <c r="W29" s="52"/>
      <c r="X29" s="59"/>
      <c r="Y29" s="59"/>
      <c r="AA29" s="4">
        <f t="shared" si="0"/>
        <v>100.00000000000001</v>
      </c>
      <c r="AB29" s="30" t="str">
        <f t="shared" si="1"/>
        <v>ОК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52"/>
      <c r="X30" s="59"/>
      <c r="Y30" s="5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55"/>
      <c r="W31" s="52"/>
      <c r="X31" s="59"/>
      <c r="Y31" s="59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6">
        <v>87.9665</v>
      </c>
      <c r="D32" s="52">
        <v>3.5765</v>
      </c>
      <c r="E32" s="52">
        <v>1.1585</v>
      </c>
      <c r="F32" s="52">
        <v>0.1562</v>
      </c>
      <c r="G32" s="52">
        <v>0.2684</v>
      </c>
      <c r="H32" s="52">
        <v>0.0046</v>
      </c>
      <c r="I32" s="52">
        <v>0.0649</v>
      </c>
      <c r="J32" s="52">
        <v>0.0709</v>
      </c>
      <c r="K32" s="52">
        <v>0.1091</v>
      </c>
      <c r="L32" s="52"/>
      <c r="M32" s="52">
        <v>4.2577</v>
      </c>
      <c r="N32" s="52">
        <v>2.3667</v>
      </c>
      <c r="O32" s="52">
        <v>0.7656</v>
      </c>
      <c r="P32" s="53">
        <v>33.37</v>
      </c>
      <c r="Q32" s="54">
        <v>7970</v>
      </c>
      <c r="R32" s="53">
        <v>36.96</v>
      </c>
      <c r="S32" s="54">
        <v>8828</v>
      </c>
      <c r="T32" s="53">
        <v>46.36</v>
      </c>
      <c r="U32" s="55"/>
      <c r="V32" s="55"/>
      <c r="W32" s="52"/>
      <c r="X32" s="59"/>
      <c r="Y32" s="59"/>
      <c r="AA32" s="4">
        <f t="shared" si="0"/>
        <v>99.99999999999997</v>
      </c>
      <c r="AB32" s="30" t="str">
        <f t="shared" si="1"/>
        <v>ОК</v>
      </c>
      <c r="AC32"/>
    </row>
    <row r="33" spans="2:29" ht="12.75">
      <c r="B33" s="16">
        <v>18</v>
      </c>
      <c r="C33" s="56">
        <v>87.933</v>
      </c>
      <c r="D33" s="52">
        <v>3.5568</v>
      </c>
      <c r="E33" s="52">
        <v>1.1485</v>
      </c>
      <c r="F33" s="52">
        <v>0.1539</v>
      </c>
      <c r="G33" s="52">
        <v>0.2689</v>
      </c>
      <c r="H33" s="52">
        <v>0.0045</v>
      </c>
      <c r="I33" s="52">
        <v>0.0648</v>
      </c>
      <c r="J33" s="52">
        <v>0.0717</v>
      </c>
      <c r="K33" s="52">
        <v>0.1161</v>
      </c>
      <c r="L33" s="52"/>
      <c r="M33" s="52">
        <v>4.3018</v>
      </c>
      <c r="N33" s="52">
        <v>2.38</v>
      </c>
      <c r="O33" s="52">
        <v>0.7659</v>
      </c>
      <c r="P33" s="53">
        <v>33.35</v>
      </c>
      <c r="Q33" s="54">
        <v>7966</v>
      </c>
      <c r="R33" s="53">
        <v>36.94</v>
      </c>
      <c r="S33" s="54">
        <v>8823</v>
      </c>
      <c r="T33" s="53">
        <v>46.32</v>
      </c>
      <c r="U33" s="55"/>
      <c r="V33" s="55"/>
      <c r="W33" s="52"/>
      <c r="X33" s="59"/>
      <c r="Y33" s="59"/>
      <c r="AA33" s="4">
        <f t="shared" si="0"/>
        <v>100</v>
      </c>
      <c r="AB33" s="30" t="str">
        <f t="shared" si="1"/>
        <v>ОК</v>
      </c>
      <c r="AC33"/>
    </row>
    <row r="34" spans="2:29" ht="12.75">
      <c r="B34" s="16">
        <v>19</v>
      </c>
      <c r="C34" s="56">
        <v>87.9123</v>
      </c>
      <c r="D34" s="52">
        <v>3.5918</v>
      </c>
      <c r="E34" s="52">
        <v>1.165</v>
      </c>
      <c r="F34" s="52">
        <v>0.1578</v>
      </c>
      <c r="G34" s="52">
        <v>0.2739</v>
      </c>
      <c r="H34" s="52">
        <v>0.0047</v>
      </c>
      <c r="I34" s="52">
        <v>0.0661</v>
      </c>
      <c r="J34" s="52">
        <v>0.0733</v>
      </c>
      <c r="K34" s="52">
        <v>0.117</v>
      </c>
      <c r="L34" s="52"/>
      <c r="M34" s="52">
        <v>4.2842</v>
      </c>
      <c r="N34" s="52">
        <v>2.3539</v>
      </c>
      <c r="O34" s="52">
        <v>0.7661</v>
      </c>
      <c r="P34" s="53">
        <v>33.39</v>
      </c>
      <c r="Q34" s="54">
        <v>7975</v>
      </c>
      <c r="R34" s="53">
        <v>36.99</v>
      </c>
      <c r="S34" s="54">
        <v>8835</v>
      </c>
      <c r="T34" s="53">
        <v>46.37</v>
      </c>
      <c r="U34" s="55"/>
      <c r="V34" s="55"/>
      <c r="W34" s="52"/>
      <c r="X34" s="59"/>
      <c r="Y34" s="59"/>
      <c r="AA34" s="4">
        <f t="shared" si="0"/>
        <v>100.00000000000001</v>
      </c>
      <c r="AB34" s="30" t="str">
        <f t="shared" si="1"/>
        <v>ОК</v>
      </c>
      <c r="AC34"/>
    </row>
    <row r="35" spans="2:29" ht="12.75">
      <c r="B35" s="16">
        <v>20</v>
      </c>
      <c r="C35" s="56">
        <v>88.1888</v>
      </c>
      <c r="D35" s="52">
        <v>3.7353</v>
      </c>
      <c r="E35" s="52">
        <v>1.1933</v>
      </c>
      <c r="F35" s="52">
        <v>0.1515</v>
      </c>
      <c r="G35" s="52">
        <v>0.2671</v>
      </c>
      <c r="H35" s="52">
        <v>0.0048</v>
      </c>
      <c r="I35" s="52">
        <v>0.0651</v>
      </c>
      <c r="J35" s="52">
        <v>0.0731</v>
      </c>
      <c r="K35" s="52">
        <v>0.124</v>
      </c>
      <c r="L35" s="52"/>
      <c r="M35" s="52">
        <v>4.042</v>
      </c>
      <c r="N35" s="52">
        <v>2.155</v>
      </c>
      <c r="O35" s="52">
        <v>0.7637</v>
      </c>
      <c r="P35" s="53">
        <v>33.59</v>
      </c>
      <c r="Q35" s="54">
        <v>8023</v>
      </c>
      <c r="R35" s="53">
        <v>37.2</v>
      </c>
      <c r="S35" s="54">
        <v>8885</v>
      </c>
      <c r="T35" s="53">
        <v>46.72</v>
      </c>
      <c r="U35" s="55">
        <v>2.7</v>
      </c>
      <c r="V35" s="55">
        <v>3.3</v>
      </c>
      <c r="W35" s="52" t="s">
        <v>35</v>
      </c>
      <c r="X35" s="59" t="s">
        <v>55</v>
      </c>
      <c r="Y35" s="59">
        <v>0.0017</v>
      </c>
      <c r="AA35" s="4">
        <f t="shared" si="0"/>
        <v>99.99999999999999</v>
      </c>
      <c r="AB35" s="30" t="str">
        <f t="shared" si="1"/>
        <v>ОК</v>
      </c>
      <c r="AC35"/>
    </row>
    <row r="36" spans="2:29" ht="12.75">
      <c r="B36" s="16">
        <v>21</v>
      </c>
      <c r="C36" s="56">
        <v>88.669</v>
      </c>
      <c r="D36" s="52">
        <v>4.1635</v>
      </c>
      <c r="E36" s="52">
        <v>1.2892</v>
      </c>
      <c r="F36" s="52">
        <v>0.1456</v>
      </c>
      <c r="G36" s="52">
        <v>0.2661</v>
      </c>
      <c r="H36" s="52">
        <v>0.005</v>
      </c>
      <c r="I36" s="52">
        <v>0.0572</v>
      </c>
      <c r="J36" s="52">
        <v>0.064</v>
      </c>
      <c r="K36" s="52">
        <v>0.1259</v>
      </c>
      <c r="L36" s="52"/>
      <c r="M36" s="52">
        <v>3.5536</v>
      </c>
      <c r="N36" s="52">
        <v>1.6609</v>
      </c>
      <c r="O36" s="52">
        <v>0.7587</v>
      </c>
      <c r="P36" s="53">
        <v>34.06</v>
      </c>
      <c r="Q36" s="54">
        <v>8135</v>
      </c>
      <c r="R36" s="53">
        <v>37.72</v>
      </c>
      <c r="S36" s="54">
        <v>9009</v>
      </c>
      <c r="T36" s="53">
        <v>47.52</v>
      </c>
      <c r="U36" s="55"/>
      <c r="V36" s="55"/>
      <c r="W36" s="52"/>
      <c r="X36" s="59"/>
      <c r="Y36" s="59"/>
      <c r="AA36" s="4">
        <f t="shared" si="0"/>
        <v>99.99999999999997</v>
      </c>
      <c r="AB36" s="30" t="str">
        <f t="shared" si="1"/>
        <v>ОК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52"/>
      <c r="X37" s="59"/>
      <c r="Y37" s="59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4"/>
      <c r="R38" s="53"/>
      <c r="S38" s="54"/>
      <c r="T38" s="53"/>
      <c r="U38" s="55"/>
      <c r="V38" s="55"/>
      <c r="W38" s="52"/>
      <c r="X38" s="59"/>
      <c r="Y38" s="59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6">
        <v>89.4904</v>
      </c>
      <c r="D39" s="52">
        <v>4.1242</v>
      </c>
      <c r="E39" s="52">
        <v>1.2322</v>
      </c>
      <c r="F39" s="52">
        <v>0.1393</v>
      </c>
      <c r="G39" s="52">
        <v>0.2586</v>
      </c>
      <c r="H39" s="52">
        <v>0.0052</v>
      </c>
      <c r="I39" s="52">
        <v>0.0569</v>
      </c>
      <c r="J39" s="52">
        <v>0.0634</v>
      </c>
      <c r="K39" s="52">
        <v>0.112</v>
      </c>
      <c r="L39" s="52"/>
      <c r="M39" s="52">
        <v>3.0927</v>
      </c>
      <c r="N39" s="52">
        <v>1.4251</v>
      </c>
      <c r="O39" s="52">
        <v>0.7521</v>
      </c>
      <c r="P39" s="53">
        <v>34.22</v>
      </c>
      <c r="Q39" s="54">
        <v>8173</v>
      </c>
      <c r="R39" s="53">
        <v>37.9</v>
      </c>
      <c r="S39" s="54">
        <v>9052</v>
      </c>
      <c r="T39" s="53">
        <v>47.97</v>
      </c>
      <c r="U39" s="55"/>
      <c r="V39" s="55"/>
      <c r="W39" s="52"/>
      <c r="X39" s="59"/>
      <c r="Y39" s="59"/>
      <c r="AA39" s="4">
        <f t="shared" si="0"/>
        <v>100</v>
      </c>
      <c r="AB39" s="30" t="str">
        <f t="shared" si="1"/>
        <v>ОК</v>
      </c>
      <c r="AC39"/>
    </row>
    <row r="40" spans="2:29" ht="12.75">
      <c r="B40" s="16">
        <v>25</v>
      </c>
      <c r="C40" s="56">
        <v>89.3447</v>
      </c>
      <c r="D40" s="52">
        <v>4.1666</v>
      </c>
      <c r="E40" s="52">
        <v>1.2638</v>
      </c>
      <c r="F40" s="52">
        <v>0.1388</v>
      </c>
      <c r="G40" s="52">
        <v>0.2585</v>
      </c>
      <c r="H40" s="52">
        <v>0.0051</v>
      </c>
      <c r="I40" s="52">
        <v>0.0549</v>
      </c>
      <c r="J40" s="52">
        <v>0.0614</v>
      </c>
      <c r="K40" s="52">
        <v>0.1135</v>
      </c>
      <c r="L40" s="52"/>
      <c r="M40" s="52">
        <v>3.1434</v>
      </c>
      <c r="N40" s="52">
        <v>1.4493</v>
      </c>
      <c r="O40" s="52">
        <v>0.7532</v>
      </c>
      <c r="P40" s="53">
        <v>34.22</v>
      </c>
      <c r="Q40" s="54">
        <v>8173</v>
      </c>
      <c r="R40" s="53">
        <v>37.9</v>
      </c>
      <c r="S40" s="54">
        <v>9052</v>
      </c>
      <c r="T40" s="53">
        <v>47.93</v>
      </c>
      <c r="U40" s="55"/>
      <c r="V40" s="55"/>
      <c r="W40" s="52"/>
      <c r="X40" s="59"/>
      <c r="Y40" s="59"/>
      <c r="AA40" s="4">
        <f t="shared" si="0"/>
        <v>100.00000000000001</v>
      </c>
      <c r="AB40" s="30" t="str">
        <f t="shared" si="1"/>
        <v>ОК</v>
      </c>
      <c r="AC40"/>
    </row>
    <row r="41" spans="2:29" ht="12.75">
      <c r="B41" s="16">
        <v>26</v>
      </c>
      <c r="C41" s="56">
        <v>88.8951</v>
      </c>
      <c r="D41" s="52">
        <v>4.2627</v>
      </c>
      <c r="E41" s="52">
        <v>1.3217</v>
      </c>
      <c r="F41" s="52">
        <v>0.1426</v>
      </c>
      <c r="G41" s="52">
        <v>0.2691</v>
      </c>
      <c r="H41" s="52">
        <v>0.005</v>
      </c>
      <c r="I41" s="52">
        <v>0.0538</v>
      </c>
      <c r="J41" s="52">
        <v>0.0595</v>
      </c>
      <c r="K41" s="52">
        <v>0.115</v>
      </c>
      <c r="L41" s="52"/>
      <c r="M41" s="52">
        <v>3.3317</v>
      </c>
      <c r="N41" s="52">
        <v>1.5438</v>
      </c>
      <c r="O41" s="52">
        <v>0.7567</v>
      </c>
      <c r="P41" s="53">
        <v>34.19</v>
      </c>
      <c r="Q41" s="54">
        <v>8166</v>
      </c>
      <c r="R41" s="53">
        <v>37.87</v>
      </c>
      <c r="S41" s="54">
        <v>9045</v>
      </c>
      <c r="T41" s="53">
        <v>47.77</v>
      </c>
      <c r="U41" s="55">
        <v>3</v>
      </c>
      <c r="V41" s="55">
        <v>-0.1</v>
      </c>
      <c r="W41" s="52"/>
      <c r="X41" s="59"/>
      <c r="Y41" s="59"/>
      <c r="AA41" s="4">
        <f t="shared" si="0"/>
        <v>99.99999999999999</v>
      </c>
      <c r="AB41" s="30" t="str">
        <f t="shared" si="1"/>
        <v>ОК</v>
      </c>
      <c r="AC41"/>
    </row>
    <row r="42" spans="2:29" ht="12.75">
      <c r="B42" s="16">
        <v>27</v>
      </c>
      <c r="C42" s="56">
        <v>89.2222</v>
      </c>
      <c r="D42" s="52">
        <v>4.0533</v>
      </c>
      <c r="E42" s="52">
        <v>1.2802</v>
      </c>
      <c r="F42" s="52">
        <v>0.1413</v>
      </c>
      <c r="G42" s="52">
        <v>0.2663</v>
      </c>
      <c r="H42" s="52">
        <v>0.0049</v>
      </c>
      <c r="I42" s="52">
        <v>0.0546</v>
      </c>
      <c r="J42" s="52">
        <v>0.0598</v>
      </c>
      <c r="K42" s="52">
        <v>0.1108</v>
      </c>
      <c r="L42" s="52"/>
      <c r="M42" s="52">
        <v>3.2132</v>
      </c>
      <c r="N42" s="52">
        <v>1.5934</v>
      </c>
      <c r="O42" s="52">
        <v>0.7548</v>
      </c>
      <c r="P42" s="53">
        <v>34.13</v>
      </c>
      <c r="Q42" s="54">
        <v>8152</v>
      </c>
      <c r="R42" s="53">
        <v>37.8</v>
      </c>
      <c r="S42" s="54">
        <v>9028</v>
      </c>
      <c r="T42" s="53">
        <v>47.75</v>
      </c>
      <c r="U42" s="55"/>
      <c r="V42" s="55"/>
      <c r="W42" s="52"/>
      <c r="X42" s="59"/>
      <c r="Y42" s="59"/>
      <c r="AA42" s="4">
        <f t="shared" si="0"/>
        <v>99.99999999999999</v>
      </c>
      <c r="AB42" s="30" t="str">
        <f t="shared" si="1"/>
        <v>ОК</v>
      </c>
      <c r="AC42"/>
    </row>
    <row r="43" spans="2:29" ht="12.75">
      <c r="B43" s="16">
        <v>28</v>
      </c>
      <c r="C43" s="56">
        <v>89.4927</v>
      </c>
      <c r="D43" s="52">
        <v>4.1157</v>
      </c>
      <c r="E43" s="52">
        <v>1.2567</v>
      </c>
      <c r="F43" s="52">
        <v>0.1422</v>
      </c>
      <c r="G43" s="52">
        <v>0.2642</v>
      </c>
      <c r="H43" s="52">
        <v>0.0053</v>
      </c>
      <c r="I43" s="52">
        <v>0.055</v>
      </c>
      <c r="J43" s="52">
        <v>0.0604</v>
      </c>
      <c r="K43" s="52">
        <v>0.1079</v>
      </c>
      <c r="L43" s="52"/>
      <c r="M43" s="52">
        <v>3.0451</v>
      </c>
      <c r="N43" s="52">
        <v>1.4548</v>
      </c>
      <c r="O43" s="52">
        <v>0.7524</v>
      </c>
      <c r="P43" s="53">
        <v>34.24</v>
      </c>
      <c r="Q43" s="54">
        <v>8178</v>
      </c>
      <c r="R43" s="53">
        <v>37.92</v>
      </c>
      <c r="S43" s="54">
        <v>9057</v>
      </c>
      <c r="T43" s="53">
        <v>47.98</v>
      </c>
      <c r="U43" s="55"/>
      <c r="V43" s="55"/>
      <c r="W43" s="52"/>
      <c r="X43" s="59"/>
      <c r="Y43" s="59"/>
      <c r="AA43" s="4">
        <f t="shared" si="0"/>
        <v>100.00000000000003</v>
      </c>
      <c r="AB43" s="30" t="str">
        <f t="shared" si="1"/>
        <v>ОК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3"/>
      <c r="S45" s="54"/>
      <c r="T45" s="58"/>
      <c r="U45" s="55"/>
      <c r="V45" s="55"/>
      <c r="W45" s="52"/>
      <c r="X45" s="59"/>
      <c r="Y45" s="59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85">
        <v>42494</v>
      </c>
      <c r="X50" s="86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85">
        <v>42494</v>
      </c>
      <c r="X52" s="86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O13:O15"/>
    <mergeCell ref="R13:R15"/>
    <mergeCell ref="D13:D15"/>
    <mergeCell ref="G13:G15"/>
    <mergeCell ref="W52:X52"/>
    <mergeCell ref="C12:N12"/>
    <mergeCell ref="T13:T15"/>
    <mergeCell ref="O12:T12"/>
    <mergeCell ref="V12:V15"/>
    <mergeCell ref="W50:X50"/>
    <mergeCell ref="X12:X15"/>
    <mergeCell ref="H13:H15"/>
    <mergeCell ref="C48:Y48"/>
    <mergeCell ref="C13:C15"/>
    <mergeCell ref="C6:Y6"/>
    <mergeCell ref="B8:Y8"/>
    <mergeCell ref="B9:Y9"/>
    <mergeCell ref="K13:K15"/>
    <mergeCell ref="J13:J15"/>
    <mergeCell ref="W12:W15"/>
    <mergeCell ref="B7:Y7"/>
    <mergeCell ref="B12:B15"/>
    <mergeCell ref="F13:F15"/>
    <mergeCell ref="Q13:Q15"/>
    <mergeCell ref="B10:Y10"/>
    <mergeCell ref="E13:E15"/>
    <mergeCell ref="Y12:Y15"/>
    <mergeCell ref="U12:U15"/>
    <mergeCell ref="M13:M15"/>
    <mergeCell ref="I13:I15"/>
    <mergeCell ref="L13:L15"/>
    <mergeCell ref="P13:P15"/>
    <mergeCell ref="S13:S15"/>
    <mergeCell ref="N13:N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25">
      <selection activeCell="E12" sqref="E12:R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77" t="s">
        <v>36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19"/>
    </row>
    <row r="6" spans="2:25" ht="18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2:25" ht="35.25" customHeight="1">
      <c r="B7" s="78" t="s">
        <v>71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2:25" ht="18" customHeight="1">
      <c r="B8" s="80" t="s">
        <v>57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2:25" ht="18" customHeight="1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2:25" ht="24" customHeight="1">
      <c r="B10" s="102" t="s">
        <v>72</v>
      </c>
      <c r="C10" s="10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1" t="s">
        <v>26</v>
      </c>
      <c r="C11" s="87" t="s">
        <v>40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101" t="s">
        <v>41</v>
      </c>
      <c r="X11" s="95" t="s">
        <v>43</v>
      </c>
      <c r="Y11" s="21"/>
      <c r="Z11"/>
    </row>
    <row r="12" spans="2:26" ht="48.75" customHeight="1">
      <c r="B12" s="72"/>
      <c r="C12" s="94" t="s">
        <v>73</v>
      </c>
      <c r="D12" s="94" t="s">
        <v>74</v>
      </c>
      <c r="E12" s="94" t="s">
        <v>56</v>
      </c>
      <c r="F12" s="105" t="s">
        <v>75</v>
      </c>
      <c r="G12" s="105" t="s">
        <v>58</v>
      </c>
      <c r="H12" s="106" t="s">
        <v>59</v>
      </c>
      <c r="I12" s="106" t="s">
        <v>60</v>
      </c>
      <c r="J12" s="106" t="s">
        <v>61</v>
      </c>
      <c r="K12" s="106" t="s">
        <v>62</v>
      </c>
      <c r="L12" s="106" t="s">
        <v>63</v>
      </c>
      <c r="M12" s="106" t="s">
        <v>64</v>
      </c>
      <c r="N12" s="106" t="s">
        <v>65</v>
      </c>
      <c r="O12" s="106" t="s">
        <v>66</v>
      </c>
      <c r="P12" s="106" t="s">
        <v>67</v>
      </c>
      <c r="Q12" s="106" t="s">
        <v>68</v>
      </c>
      <c r="R12" s="106" t="s">
        <v>69</v>
      </c>
      <c r="S12" s="71"/>
      <c r="T12" s="71"/>
      <c r="U12" s="71"/>
      <c r="V12" s="98"/>
      <c r="W12" s="101"/>
      <c r="X12" s="96"/>
      <c r="Y12" s="21"/>
      <c r="Z12"/>
    </row>
    <row r="13" spans="2:26" ht="15.75" customHeight="1">
      <c r="B13" s="72"/>
      <c r="C13" s="94"/>
      <c r="D13" s="94"/>
      <c r="E13" s="94"/>
      <c r="F13" s="105"/>
      <c r="G13" s="105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72"/>
      <c r="T13" s="72"/>
      <c r="U13" s="72"/>
      <c r="V13" s="99"/>
      <c r="W13" s="101"/>
      <c r="X13" s="96"/>
      <c r="Y13" s="21"/>
      <c r="Z13"/>
    </row>
    <row r="14" spans="2:26" ht="30" customHeight="1">
      <c r="B14" s="84"/>
      <c r="C14" s="94"/>
      <c r="D14" s="94"/>
      <c r="E14" s="94"/>
      <c r="F14" s="105"/>
      <c r="G14" s="105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73"/>
      <c r="T14" s="73"/>
      <c r="U14" s="73"/>
      <c r="V14" s="100"/>
      <c r="W14" s="101"/>
      <c r="X14" s="97"/>
      <c r="Y14" s="21"/>
      <c r="Z14"/>
    </row>
    <row r="15" spans="2:27" ht="15.75" customHeight="1">
      <c r="B15" s="60">
        <v>1</v>
      </c>
      <c r="C15" s="104">
        <v>45667.6</v>
      </c>
      <c r="D15" s="104">
        <v>631546.44</v>
      </c>
      <c r="E15" s="104">
        <v>986143.75</v>
      </c>
      <c r="F15" s="104">
        <v>530.77</v>
      </c>
      <c r="G15" s="104">
        <v>35242.52</v>
      </c>
      <c r="H15" s="104">
        <v>43624.13</v>
      </c>
      <c r="I15" s="104">
        <v>4343.54</v>
      </c>
      <c r="J15" s="104">
        <v>80036.25</v>
      </c>
      <c r="K15" s="104">
        <v>44011.04</v>
      </c>
      <c r="L15" s="104">
        <v>6989.76</v>
      </c>
      <c r="M15" s="104">
        <v>4292.67</v>
      </c>
      <c r="N15" s="104">
        <v>3819.34</v>
      </c>
      <c r="O15" s="104">
        <v>5215.91</v>
      </c>
      <c r="P15" s="104">
        <v>11244.95</v>
      </c>
      <c r="Q15" s="104">
        <v>20111.64</v>
      </c>
      <c r="R15" s="104">
        <v>13115.59</v>
      </c>
      <c r="S15" s="62"/>
      <c r="T15" s="62"/>
      <c r="U15" s="62"/>
      <c r="V15" s="62"/>
      <c r="W15" s="63">
        <f>SUM(C15:V15)</f>
        <v>1935935.9</v>
      </c>
      <c r="X15" s="64">
        <v>35.21</v>
      </c>
      <c r="Y15" s="22"/>
      <c r="Z15" s="92" t="s">
        <v>44</v>
      </c>
      <c r="AA15" s="92"/>
    </row>
    <row r="16" spans="2:27" ht="15.75">
      <c r="B16" s="60">
        <v>2</v>
      </c>
      <c r="C16" s="104">
        <v>46803.57</v>
      </c>
      <c r="D16" s="104">
        <v>636106.69</v>
      </c>
      <c r="E16" s="104">
        <v>1120266.13</v>
      </c>
      <c r="F16" s="104">
        <v>595.35</v>
      </c>
      <c r="G16" s="104">
        <v>40877.62</v>
      </c>
      <c r="H16" s="104">
        <v>57943.36</v>
      </c>
      <c r="I16" s="104">
        <v>5003.69</v>
      </c>
      <c r="J16" s="104">
        <v>105376.11</v>
      </c>
      <c r="K16" s="104">
        <v>56459.47</v>
      </c>
      <c r="L16" s="104">
        <v>8898.14</v>
      </c>
      <c r="M16" s="104">
        <v>5413.89</v>
      </c>
      <c r="N16" s="104">
        <v>4594.19</v>
      </c>
      <c r="O16" s="104">
        <v>6459.23</v>
      </c>
      <c r="P16" s="104">
        <v>14231.51</v>
      </c>
      <c r="Q16" s="104">
        <v>26560.1</v>
      </c>
      <c r="R16" s="104">
        <v>16155.44</v>
      </c>
      <c r="S16" s="62"/>
      <c r="T16" s="62"/>
      <c r="U16" s="62"/>
      <c r="V16" s="62"/>
      <c r="W16" s="63">
        <f aca="true" t="shared" si="0" ref="W16:W45">SUM(C16:V16)</f>
        <v>2151744.4899999998</v>
      </c>
      <c r="X16" s="64">
        <f>IF(Паспорт!P17&gt;0,Паспорт!P17,X15)</f>
        <v>35.21</v>
      </c>
      <c r="Y16" s="22"/>
      <c r="Z16" s="92"/>
      <c r="AA16" s="92"/>
    </row>
    <row r="17" spans="2:27" ht="15.75">
      <c r="B17" s="60">
        <v>3</v>
      </c>
      <c r="C17" s="104">
        <v>49940.93</v>
      </c>
      <c r="D17" s="104">
        <v>659315.19</v>
      </c>
      <c r="E17" s="104">
        <v>1036444.56</v>
      </c>
      <c r="F17" s="104">
        <v>593.91</v>
      </c>
      <c r="G17" s="104">
        <v>37164.95</v>
      </c>
      <c r="H17" s="104">
        <v>51245.17</v>
      </c>
      <c r="I17" s="104">
        <v>4999.14</v>
      </c>
      <c r="J17" s="104">
        <v>92077.57</v>
      </c>
      <c r="K17" s="104">
        <v>50525.97</v>
      </c>
      <c r="L17" s="104">
        <v>8462.66</v>
      </c>
      <c r="M17" s="104">
        <v>4896.9</v>
      </c>
      <c r="N17" s="104">
        <v>4241.36</v>
      </c>
      <c r="O17" s="104">
        <v>7019.81</v>
      </c>
      <c r="P17" s="104">
        <v>13018.32</v>
      </c>
      <c r="Q17" s="104">
        <v>23582.94</v>
      </c>
      <c r="R17" s="104">
        <v>15989.05</v>
      </c>
      <c r="S17" s="62"/>
      <c r="T17" s="62"/>
      <c r="U17" s="62"/>
      <c r="V17" s="62"/>
      <c r="W17" s="63">
        <f t="shared" si="0"/>
        <v>2059518.43</v>
      </c>
      <c r="X17" s="64">
        <f>IF(Паспорт!P18&gt;0,Паспорт!P18,X16)</f>
        <v>35.28</v>
      </c>
      <c r="Y17" s="22"/>
      <c r="Z17" s="92"/>
      <c r="AA17" s="92"/>
    </row>
    <row r="18" spans="2:27" ht="15.75">
      <c r="B18" s="60">
        <v>4</v>
      </c>
      <c r="C18" s="104">
        <v>51306.25</v>
      </c>
      <c r="D18" s="104">
        <v>712649.38</v>
      </c>
      <c r="E18" s="104">
        <v>891813.63</v>
      </c>
      <c r="F18" s="104">
        <v>489.23</v>
      </c>
      <c r="G18" s="104">
        <v>31762.9</v>
      </c>
      <c r="H18" s="104">
        <v>43581.79</v>
      </c>
      <c r="I18" s="104">
        <v>4537.1</v>
      </c>
      <c r="J18" s="104">
        <v>78009.65</v>
      </c>
      <c r="K18" s="104">
        <v>42454.38</v>
      </c>
      <c r="L18" s="104">
        <v>7379.88</v>
      </c>
      <c r="M18" s="104">
        <v>4153.34</v>
      </c>
      <c r="N18" s="104">
        <v>3765.36</v>
      </c>
      <c r="O18" s="104">
        <v>6305.31</v>
      </c>
      <c r="P18" s="104">
        <v>11260.49</v>
      </c>
      <c r="Q18" s="104">
        <v>20576.09</v>
      </c>
      <c r="R18" s="104">
        <v>14050.27</v>
      </c>
      <c r="S18" s="62"/>
      <c r="T18" s="62"/>
      <c r="U18" s="62"/>
      <c r="V18" s="62"/>
      <c r="W18" s="63">
        <f t="shared" si="0"/>
        <v>1924095.05</v>
      </c>
      <c r="X18" s="64">
        <f>IF(Паспорт!P19&gt;0,Паспорт!P19,X17)</f>
        <v>35.17</v>
      </c>
      <c r="Y18" s="22"/>
      <c r="Z18" s="92"/>
      <c r="AA18" s="92"/>
    </row>
    <row r="19" spans="2:27" ht="15.75">
      <c r="B19" s="60">
        <v>5</v>
      </c>
      <c r="C19" s="104">
        <v>48407.92</v>
      </c>
      <c r="D19" s="104">
        <v>628615.69</v>
      </c>
      <c r="E19" s="104">
        <v>391886.75</v>
      </c>
      <c r="F19" s="104">
        <v>401</v>
      </c>
      <c r="G19" s="104">
        <v>24674.36</v>
      </c>
      <c r="H19" s="104">
        <v>35393.15</v>
      </c>
      <c r="I19" s="104">
        <v>3570.97</v>
      </c>
      <c r="J19" s="104">
        <v>59876.01</v>
      </c>
      <c r="K19" s="104">
        <v>31988.8</v>
      </c>
      <c r="L19" s="104">
        <v>5626.56</v>
      </c>
      <c r="M19" s="104">
        <v>3535.63</v>
      </c>
      <c r="N19" s="104">
        <v>3141.68</v>
      </c>
      <c r="O19" s="104">
        <v>4665.14</v>
      </c>
      <c r="P19" s="104">
        <v>8386.78</v>
      </c>
      <c r="Q19" s="104">
        <v>16510.71</v>
      </c>
      <c r="R19" s="104">
        <v>11219.14</v>
      </c>
      <c r="S19" s="62"/>
      <c r="T19" s="62"/>
      <c r="U19" s="62"/>
      <c r="V19" s="62"/>
      <c r="W19" s="63">
        <f t="shared" si="0"/>
        <v>1277900.2899999996</v>
      </c>
      <c r="X19" s="64">
        <f>IF(Паспорт!P20&gt;0,Паспорт!P20,X18)</f>
        <v>35.15</v>
      </c>
      <c r="Y19" s="22"/>
      <c r="Z19" s="92"/>
      <c r="AA19" s="92"/>
    </row>
    <row r="20" spans="2:27" ht="15.75" customHeight="1">
      <c r="B20" s="60">
        <v>6</v>
      </c>
      <c r="C20" s="104">
        <v>47281.14</v>
      </c>
      <c r="D20" s="104">
        <v>444689.72</v>
      </c>
      <c r="E20" s="104">
        <v>499009.53</v>
      </c>
      <c r="F20" s="104">
        <v>323.2</v>
      </c>
      <c r="G20" s="104">
        <v>21936.07</v>
      </c>
      <c r="H20" s="104">
        <v>30005.63</v>
      </c>
      <c r="I20" s="104">
        <v>2888.02</v>
      </c>
      <c r="J20" s="104">
        <v>51911.31</v>
      </c>
      <c r="K20" s="104">
        <v>28971.96</v>
      </c>
      <c r="L20" s="104">
        <v>4751.1</v>
      </c>
      <c r="M20" s="104">
        <v>2894.84</v>
      </c>
      <c r="N20" s="104">
        <v>2682.35</v>
      </c>
      <c r="O20" s="104">
        <v>3562.53</v>
      </c>
      <c r="P20" s="104">
        <v>6528.92</v>
      </c>
      <c r="Q20" s="104">
        <v>14367.29</v>
      </c>
      <c r="R20" s="104">
        <v>10099.22</v>
      </c>
      <c r="S20" s="62"/>
      <c r="T20" s="62"/>
      <c r="U20" s="62"/>
      <c r="V20" s="62"/>
      <c r="W20" s="63">
        <f t="shared" si="0"/>
        <v>1171902.83</v>
      </c>
      <c r="X20" s="64">
        <f>IF(Паспорт!P21&gt;0,Паспорт!P21,X19)</f>
        <v>35.19</v>
      </c>
      <c r="Y20" s="22"/>
      <c r="Z20" s="92"/>
      <c r="AA20" s="92"/>
    </row>
    <row r="21" spans="2:27" ht="15.75">
      <c r="B21" s="60">
        <v>7</v>
      </c>
      <c r="C21" s="104">
        <v>38476.66</v>
      </c>
      <c r="D21" s="104">
        <v>348570.28</v>
      </c>
      <c r="E21" s="104">
        <v>235366.73</v>
      </c>
      <c r="F21" s="104">
        <v>211.27</v>
      </c>
      <c r="G21" s="104">
        <v>16615.14</v>
      </c>
      <c r="H21" s="104">
        <v>23528.87</v>
      </c>
      <c r="I21" s="104">
        <v>2413.81</v>
      </c>
      <c r="J21" s="104">
        <v>36322.55</v>
      </c>
      <c r="K21" s="104">
        <v>22300.72</v>
      </c>
      <c r="L21" s="104">
        <v>3806.93</v>
      </c>
      <c r="M21" s="104">
        <v>2134.4</v>
      </c>
      <c r="N21" s="104">
        <v>2181.42</v>
      </c>
      <c r="O21" s="104">
        <v>3011.15</v>
      </c>
      <c r="P21" s="104">
        <v>4526.59</v>
      </c>
      <c r="Q21" s="104">
        <v>10583.4</v>
      </c>
      <c r="R21" s="104">
        <v>7999.16</v>
      </c>
      <c r="S21" s="62"/>
      <c r="T21" s="62"/>
      <c r="U21" s="62"/>
      <c r="V21" s="62"/>
      <c r="W21" s="63">
        <f t="shared" si="0"/>
        <v>758049.0800000003</v>
      </c>
      <c r="X21" s="64">
        <f>IF(Паспорт!P22&gt;0,Паспорт!P22,X20)</f>
        <v>35.21</v>
      </c>
      <c r="Y21" s="22"/>
      <c r="Z21" s="92"/>
      <c r="AA21" s="92"/>
    </row>
    <row r="22" spans="2:27" ht="15.75">
      <c r="B22" s="60">
        <v>8</v>
      </c>
      <c r="C22" s="104">
        <v>34833.32</v>
      </c>
      <c r="D22" s="104">
        <v>275053.53</v>
      </c>
      <c r="E22" s="104">
        <v>0</v>
      </c>
      <c r="F22" s="104">
        <v>61.8</v>
      </c>
      <c r="G22" s="104">
        <v>11347.7</v>
      </c>
      <c r="H22" s="104">
        <v>15858.16</v>
      </c>
      <c r="I22" s="104">
        <v>2367.99</v>
      </c>
      <c r="J22" s="104">
        <v>26492.81</v>
      </c>
      <c r="K22" s="104">
        <v>15497.24</v>
      </c>
      <c r="L22" s="104">
        <v>2874.52</v>
      </c>
      <c r="M22" s="104">
        <v>1700.77</v>
      </c>
      <c r="N22" s="104">
        <v>1902.95</v>
      </c>
      <c r="O22" s="104">
        <v>2073.94</v>
      </c>
      <c r="P22" s="104">
        <v>3348.5</v>
      </c>
      <c r="Q22" s="104">
        <v>7990.57</v>
      </c>
      <c r="R22" s="104">
        <v>5771.9</v>
      </c>
      <c r="S22" s="62"/>
      <c r="T22" s="62"/>
      <c r="U22" s="62"/>
      <c r="V22" s="62"/>
      <c r="W22" s="63">
        <f t="shared" si="0"/>
        <v>407175.70000000007</v>
      </c>
      <c r="X22" s="64">
        <f>IF(Паспорт!P23&gt;0,Паспорт!P23,X21)</f>
        <v>35.21</v>
      </c>
      <c r="Y22" s="22"/>
      <c r="Z22" s="92"/>
      <c r="AA22" s="92"/>
    </row>
    <row r="23" spans="2:27" ht="15" customHeight="1">
      <c r="B23" s="60">
        <v>9</v>
      </c>
      <c r="C23" s="104">
        <v>32453.75</v>
      </c>
      <c r="D23" s="104">
        <v>288451.19</v>
      </c>
      <c r="E23" s="104">
        <v>0</v>
      </c>
      <c r="F23" s="104">
        <v>23.39</v>
      </c>
      <c r="G23" s="104">
        <v>9637.01</v>
      </c>
      <c r="H23" s="104">
        <v>13310.28</v>
      </c>
      <c r="I23" s="104">
        <v>2406.16</v>
      </c>
      <c r="J23" s="104">
        <v>21628.63</v>
      </c>
      <c r="K23" s="104">
        <v>14081.14</v>
      </c>
      <c r="L23" s="104">
        <v>2375.95</v>
      </c>
      <c r="M23" s="104">
        <v>1407.05</v>
      </c>
      <c r="N23" s="104">
        <v>1560.77</v>
      </c>
      <c r="O23" s="104">
        <v>1868.19</v>
      </c>
      <c r="P23" s="104">
        <v>2722.85</v>
      </c>
      <c r="Q23" s="104">
        <v>7121.52</v>
      </c>
      <c r="R23" s="104">
        <v>4673.98</v>
      </c>
      <c r="S23" s="62"/>
      <c r="T23" s="62"/>
      <c r="U23" s="62"/>
      <c r="V23" s="62"/>
      <c r="W23" s="63">
        <f t="shared" si="0"/>
        <v>403721.86000000004</v>
      </c>
      <c r="X23" s="64">
        <f>IF(Паспорт!P24&gt;0,Паспорт!P24,X22)</f>
        <v>35.21</v>
      </c>
      <c r="Y23" s="22"/>
      <c r="Z23" s="92"/>
      <c r="AA23" s="92"/>
    </row>
    <row r="24" spans="2:26" ht="15.75">
      <c r="B24" s="60">
        <v>10</v>
      </c>
      <c r="C24" s="104">
        <v>32519.05</v>
      </c>
      <c r="D24" s="104">
        <v>273492</v>
      </c>
      <c r="E24" s="104">
        <v>0</v>
      </c>
      <c r="F24" s="104">
        <v>23.38</v>
      </c>
      <c r="G24" s="104">
        <v>8338.81</v>
      </c>
      <c r="H24" s="104">
        <v>12746.48</v>
      </c>
      <c r="I24" s="104">
        <v>2296.71</v>
      </c>
      <c r="J24" s="104">
        <v>21381.19</v>
      </c>
      <c r="K24" s="104">
        <v>12617.36</v>
      </c>
      <c r="L24" s="104">
        <v>2422.06</v>
      </c>
      <c r="M24" s="104">
        <v>1320.94</v>
      </c>
      <c r="N24" s="104">
        <v>1583.36</v>
      </c>
      <c r="O24" s="104">
        <v>1669</v>
      </c>
      <c r="P24" s="104">
        <v>2488.58</v>
      </c>
      <c r="Q24" s="104">
        <v>6201.92</v>
      </c>
      <c r="R24" s="104">
        <v>4199.65</v>
      </c>
      <c r="S24" s="62"/>
      <c r="T24" s="62"/>
      <c r="U24" s="62"/>
      <c r="V24" s="62"/>
      <c r="W24" s="63">
        <f t="shared" si="0"/>
        <v>383300.49</v>
      </c>
      <c r="X24" s="64">
        <f>IF(Паспорт!P25&gt;0,Паспорт!P25,X23)</f>
        <v>35.12</v>
      </c>
      <c r="Y24" s="22"/>
      <c r="Z24" s="29"/>
    </row>
    <row r="25" spans="2:26" ht="15.75">
      <c r="B25" s="60">
        <v>11</v>
      </c>
      <c r="C25" s="104">
        <v>25905.53</v>
      </c>
      <c r="D25" s="104">
        <v>272001.59</v>
      </c>
      <c r="E25" s="104">
        <v>0</v>
      </c>
      <c r="F25" s="104">
        <v>11.27</v>
      </c>
      <c r="G25" s="104">
        <v>7793.85</v>
      </c>
      <c r="H25" s="104">
        <v>9909.5</v>
      </c>
      <c r="I25" s="104">
        <v>2169.3</v>
      </c>
      <c r="J25" s="104">
        <v>18137.18</v>
      </c>
      <c r="K25" s="104">
        <v>10516.09</v>
      </c>
      <c r="L25" s="104">
        <v>1938.19</v>
      </c>
      <c r="M25" s="104">
        <v>1004.87</v>
      </c>
      <c r="N25" s="104">
        <v>1385.44</v>
      </c>
      <c r="O25" s="104">
        <v>871.37</v>
      </c>
      <c r="P25" s="104">
        <v>2019.9</v>
      </c>
      <c r="Q25" s="104">
        <v>5615.94</v>
      </c>
      <c r="R25" s="104">
        <v>3418.08</v>
      </c>
      <c r="S25" s="62"/>
      <c r="T25" s="62"/>
      <c r="U25" s="62"/>
      <c r="V25" s="62"/>
      <c r="W25" s="63">
        <f t="shared" si="0"/>
        <v>362698.10000000003</v>
      </c>
      <c r="X25" s="64">
        <f>IF(Паспорт!P26&gt;0,Паспорт!P26,X24)</f>
        <v>34.62</v>
      </c>
      <c r="Y25" s="22"/>
      <c r="Z25" s="29"/>
    </row>
    <row r="26" spans="2:27" ht="15.75" customHeight="1">
      <c r="B26" s="60">
        <v>12</v>
      </c>
      <c r="C26" s="104">
        <v>29825.91</v>
      </c>
      <c r="D26" s="104">
        <v>254658.81</v>
      </c>
      <c r="E26" s="104">
        <v>0</v>
      </c>
      <c r="F26" s="104">
        <v>37.12</v>
      </c>
      <c r="G26" s="104">
        <v>6564.39</v>
      </c>
      <c r="H26" s="104">
        <v>10140.35</v>
      </c>
      <c r="I26" s="104">
        <v>2080.98</v>
      </c>
      <c r="J26" s="104">
        <v>18651.69</v>
      </c>
      <c r="K26" s="104">
        <v>9210.49</v>
      </c>
      <c r="L26" s="104">
        <v>1928.19</v>
      </c>
      <c r="M26" s="104">
        <v>978.42</v>
      </c>
      <c r="N26" s="104">
        <v>1359.36</v>
      </c>
      <c r="O26" s="104">
        <v>1209.1</v>
      </c>
      <c r="P26" s="104">
        <v>2133.92</v>
      </c>
      <c r="Q26" s="104">
        <v>5665.59</v>
      </c>
      <c r="R26" s="104">
        <v>2766.73</v>
      </c>
      <c r="S26" s="62"/>
      <c r="T26" s="62"/>
      <c r="U26" s="62"/>
      <c r="V26" s="62"/>
      <c r="W26" s="63">
        <f t="shared" si="0"/>
        <v>347211.0499999999</v>
      </c>
      <c r="X26" s="64">
        <f>IF(Паспорт!P27&gt;0,Паспорт!P27,X25)</f>
        <v>33.81</v>
      </c>
      <c r="Y26" s="22"/>
      <c r="Z26" s="93" t="s">
        <v>42</v>
      </c>
      <c r="AA26" s="93"/>
    </row>
    <row r="27" spans="2:27" ht="15.75">
      <c r="B27" s="60">
        <v>13</v>
      </c>
      <c r="C27" s="104">
        <v>26629.86</v>
      </c>
      <c r="D27" s="104">
        <v>261701.58</v>
      </c>
      <c r="E27" s="104">
        <v>0</v>
      </c>
      <c r="F27" s="104">
        <v>6.6</v>
      </c>
      <c r="G27" s="104">
        <v>6815.08</v>
      </c>
      <c r="H27" s="104">
        <v>10601.38</v>
      </c>
      <c r="I27" s="104">
        <v>2043.83</v>
      </c>
      <c r="J27" s="104">
        <v>19451.61</v>
      </c>
      <c r="K27" s="104">
        <v>9379.7</v>
      </c>
      <c r="L27" s="104">
        <v>1902.88</v>
      </c>
      <c r="M27" s="104">
        <v>878.25</v>
      </c>
      <c r="N27" s="104">
        <v>1324.41</v>
      </c>
      <c r="O27" s="104">
        <v>1143.06</v>
      </c>
      <c r="P27" s="104">
        <v>1849.06</v>
      </c>
      <c r="Q27" s="104">
        <v>5373.72</v>
      </c>
      <c r="R27" s="104">
        <v>2948.1</v>
      </c>
      <c r="S27" s="62"/>
      <c r="T27" s="62"/>
      <c r="U27" s="62"/>
      <c r="V27" s="62"/>
      <c r="W27" s="63">
        <f t="shared" si="0"/>
        <v>352049.11999999994</v>
      </c>
      <c r="X27" s="64">
        <f>IF(Паспорт!P28&gt;0,Паспорт!P28,X26)</f>
        <v>33.44</v>
      </c>
      <c r="Y27" s="22"/>
      <c r="Z27" s="93"/>
      <c r="AA27" s="93"/>
    </row>
    <row r="28" spans="2:27" ht="15.75">
      <c r="B28" s="60">
        <v>14</v>
      </c>
      <c r="C28" s="104">
        <v>26396.67</v>
      </c>
      <c r="D28" s="104">
        <v>273359.41</v>
      </c>
      <c r="E28" s="104">
        <v>0</v>
      </c>
      <c r="F28" s="104">
        <v>91.24</v>
      </c>
      <c r="G28" s="104">
        <v>7285.17</v>
      </c>
      <c r="H28" s="104">
        <v>10811.16</v>
      </c>
      <c r="I28" s="104">
        <v>2118.84</v>
      </c>
      <c r="J28" s="104">
        <v>20262.37</v>
      </c>
      <c r="K28" s="104">
        <v>10853.54</v>
      </c>
      <c r="L28" s="104">
        <v>1608.31</v>
      </c>
      <c r="M28" s="104">
        <v>899.26</v>
      </c>
      <c r="N28" s="104">
        <v>1302.44</v>
      </c>
      <c r="O28" s="104">
        <v>792.17</v>
      </c>
      <c r="P28" s="104">
        <v>2073.9</v>
      </c>
      <c r="Q28" s="104">
        <v>5211.63</v>
      </c>
      <c r="R28" s="104">
        <v>2842.63</v>
      </c>
      <c r="S28" s="62"/>
      <c r="T28" s="62"/>
      <c r="U28" s="62"/>
      <c r="V28" s="62"/>
      <c r="W28" s="63">
        <f t="shared" si="0"/>
        <v>365908.73999999993</v>
      </c>
      <c r="X28" s="64">
        <f>IF(Паспорт!P29&gt;0,Паспорт!P29,X27)</f>
        <v>33.26</v>
      </c>
      <c r="Y28" s="22"/>
      <c r="Z28" s="93"/>
      <c r="AA28" s="93"/>
    </row>
    <row r="29" spans="2:27" ht="15.75">
      <c r="B29" s="60">
        <v>15</v>
      </c>
      <c r="C29" s="104">
        <v>25087.99</v>
      </c>
      <c r="D29" s="104">
        <v>305317</v>
      </c>
      <c r="E29" s="104">
        <v>0</v>
      </c>
      <c r="F29" s="104">
        <v>133.3</v>
      </c>
      <c r="G29" s="104">
        <v>12425.32</v>
      </c>
      <c r="H29" s="104">
        <v>18121.95</v>
      </c>
      <c r="I29" s="104">
        <v>2533.15</v>
      </c>
      <c r="J29" s="104">
        <v>31062.25</v>
      </c>
      <c r="K29" s="104">
        <v>17540.61</v>
      </c>
      <c r="L29" s="104">
        <v>2214.65</v>
      </c>
      <c r="M29" s="104">
        <v>1380.4</v>
      </c>
      <c r="N29" s="104">
        <v>1620.19</v>
      </c>
      <c r="O29" s="104">
        <v>2000.06</v>
      </c>
      <c r="P29" s="104">
        <v>3807.79</v>
      </c>
      <c r="Q29" s="104">
        <v>7422.69</v>
      </c>
      <c r="R29" s="104">
        <v>4889.62</v>
      </c>
      <c r="S29" s="62"/>
      <c r="T29" s="62"/>
      <c r="U29" s="62"/>
      <c r="V29" s="62"/>
      <c r="W29" s="63">
        <f t="shared" si="0"/>
        <v>435556.97000000003</v>
      </c>
      <c r="X29" s="64">
        <f>IF(Паспорт!P30&gt;0,Паспорт!P30,X28)</f>
        <v>33.26</v>
      </c>
      <c r="Y29" s="22"/>
      <c r="Z29" s="93"/>
      <c r="AA29" s="93"/>
    </row>
    <row r="30" spans="2:27" ht="15.75">
      <c r="B30" s="61">
        <v>16</v>
      </c>
      <c r="C30" s="104">
        <v>33720.64</v>
      </c>
      <c r="D30" s="104">
        <v>337525.75</v>
      </c>
      <c r="E30" s="104">
        <v>0</v>
      </c>
      <c r="F30" s="104">
        <v>167.7</v>
      </c>
      <c r="G30" s="104">
        <v>15563.82</v>
      </c>
      <c r="H30" s="104">
        <v>25003.26</v>
      </c>
      <c r="I30" s="104">
        <v>2941</v>
      </c>
      <c r="J30" s="104">
        <v>40083.96</v>
      </c>
      <c r="K30" s="104">
        <v>21859.22</v>
      </c>
      <c r="L30" s="104">
        <v>2902.06</v>
      </c>
      <c r="M30" s="104">
        <v>1772.37</v>
      </c>
      <c r="N30" s="104">
        <v>1841.14</v>
      </c>
      <c r="O30" s="104">
        <v>2811.14</v>
      </c>
      <c r="P30" s="104">
        <v>4943.18</v>
      </c>
      <c r="Q30" s="104">
        <v>9509.23</v>
      </c>
      <c r="R30" s="104">
        <v>7020.27</v>
      </c>
      <c r="S30" s="62"/>
      <c r="T30" s="62"/>
      <c r="U30" s="62"/>
      <c r="V30" s="62"/>
      <c r="W30" s="63">
        <f t="shared" si="0"/>
        <v>507664.7400000001</v>
      </c>
      <c r="X30" s="64">
        <f>IF(Паспорт!P31&gt;0,Паспорт!P31,X29)</f>
        <v>33.26</v>
      </c>
      <c r="Y30" s="22"/>
      <c r="Z30" s="93"/>
      <c r="AA30" s="93"/>
    </row>
    <row r="31" spans="2:27" ht="15.75">
      <c r="B31" s="61">
        <v>17</v>
      </c>
      <c r="C31" s="104">
        <v>36218.07</v>
      </c>
      <c r="D31" s="104">
        <v>301459.63</v>
      </c>
      <c r="E31" s="104">
        <v>0</v>
      </c>
      <c r="F31" s="104">
        <v>141.21</v>
      </c>
      <c r="G31" s="104">
        <v>12796.16</v>
      </c>
      <c r="H31" s="104">
        <v>20733.53</v>
      </c>
      <c r="I31" s="104">
        <v>2787.2</v>
      </c>
      <c r="J31" s="104">
        <v>33692.8</v>
      </c>
      <c r="K31" s="104">
        <v>17076.81</v>
      </c>
      <c r="L31" s="104">
        <v>2617.2</v>
      </c>
      <c r="M31" s="104">
        <v>1595.79</v>
      </c>
      <c r="N31" s="104">
        <v>1700.15</v>
      </c>
      <c r="O31" s="104">
        <v>2132.33</v>
      </c>
      <c r="P31" s="104">
        <v>4271.16</v>
      </c>
      <c r="Q31" s="104">
        <v>7773.79</v>
      </c>
      <c r="R31" s="104">
        <v>6116.79</v>
      </c>
      <c r="S31" s="62"/>
      <c r="T31" s="62"/>
      <c r="U31" s="62"/>
      <c r="V31" s="62"/>
      <c r="W31" s="63">
        <f t="shared" si="0"/>
        <v>451112.61999999994</v>
      </c>
      <c r="X31" s="64">
        <f>IF(Паспорт!P32&gt;0,Паспорт!P32,X30)</f>
        <v>33.37</v>
      </c>
      <c r="Y31" s="22"/>
      <c r="Z31" s="93"/>
      <c r="AA31" s="93"/>
    </row>
    <row r="32" spans="2:26" ht="15.75">
      <c r="B32" s="61">
        <v>18</v>
      </c>
      <c r="C32" s="104">
        <v>36683.24</v>
      </c>
      <c r="D32" s="104">
        <v>344366.75</v>
      </c>
      <c r="E32" s="104">
        <v>0</v>
      </c>
      <c r="F32" s="104">
        <v>100.81</v>
      </c>
      <c r="G32" s="104">
        <v>6810.55</v>
      </c>
      <c r="H32" s="104">
        <v>11439.85</v>
      </c>
      <c r="I32" s="104">
        <v>2134.16</v>
      </c>
      <c r="J32" s="104">
        <v>20676.61</v>
      </c>
      <c r="K32" s="104">
        <v>10902.13</v>
      </c>
      <c r="L32" s="104">
        <v>1491.72</v>
      </c>
      <c r="M32" s="104">
        <v>1004.42</v>
      </c>
      <c r="N32" s="104">
        <v>1340.36</v>
      </c>
      <c r="O32" s="104">
        <v>1342.12</v>
      </c>
      <c r="P32" s="104">
        <v>2325.04</v>
      </c>
      <c r="Q32" s="104">
        <v>4985.87</v>
      </c>
      <c r="R32" s="104">
        <v>2736.65</v>
      </c>
      <c r="S32" s="62"/>
      <c r="T32" s="62"/>
      <c r="U32" s="62"/>
      <c r="V32" s="62"/>
      <c r="W32" s="63">
        <f t="shared" si="0"/>
        <v>448340.27999999985</v>
      </c>
      <c r="X32" s="64">
        <f>IF(Паспорт!P33&gt;0,Паспорт!P33,X31)</f>
        <v>33.35</v>
      </c>
      <c r="Y32" s="22"/>
      <c r="Z32" s="29"/>
    </row>
    <row r="33" spans="2:26" ht="15.75">
      <c r="B33" s="61">
        <v>19</v>
      </c>
      <c r="C33" s="104">
        <v>38769.71</v>
      </c>
      <c r="D33" s="104">
        <v>347193</v>
      </c>
      <c r="E33" s="104">
        <v>323021.28</v>
      </c>
      <c r="F33" s="104">
        <v>163.09</v>
      </c>
      <c r="G33" s="104">
        <v>8347.97</v>
      </c>
      <c r="H33" s="104">
        <v>14144.37</v>
      </c>
      <c r="I33" s="104">
        <v>2376.01</v>
      </c>
      <c r="J33" s="104">
        <v>25887.63</v>
      </c>
      <c r="K33" s="104">
        <v>13200.61</v>
      </c>
      <c r="L33" s="104">
        <v>1695.82</v>
      </c>
      <c r="M33" s="104">
        <v>1226.72</v>
      </c>
      <c r="N33" s="104">
        <v>1389.89</v>
      </c>
      <c r="O33" s="104">
        <v>1438.63</v>
      </c>
      <c r="P33" s="104">
        <v>2662.49</v>
      </c>
      <c r="Q33" s="104">
        <v>5609.85</v>
      </c>
      <c r="R33" s="104">
        <v>2862.36</v>
      </c>
      <c r="S33" s="62"/>
      <c r="T33" s="62"/>
      <c r="U33" s="62"/>
      <c r="V33" s="62"/>
      <c r="W33" s="63">
        <f t="shared" si="0"/>
        <v>789989.4299999998</v>
      </c>
      <c r="X33" s="64">
        <f>IF(Паспорт!P34&gt;0,Паспорт!P34,X32)</f>
        <v>33.39</v>
      </c>
      <c r="Y33" s="22"/>
      <c r="Z33" s="29"/>
    </row>
    <row r="34" spans="2:26" ht="15.75">
      <c r="B34" s="61">
        <v>20</v>
      </c>
      <c r="C34" s="104">
        <v>40954.55</v>
      </c>
      <c r="D34" s="104">
        <v>362048.03</v>
      </c>
      <c r="E34" s="104">
        <v>604522.81</v>
      </c>
      <c r="F34" s="104">
        <v>188.74</v>
      </c>
      <c r="G34" s="104">
        <v>12959.44</v>
      </c>
      <c r="H34" s="104">
        <v>19149.29</v>
      </c>
      <c r="I34" s="104">
        <v>2600.89</v>
      </c>
      <c r="J34" s="104">
        <v>36505.05</v>
      </c>
      <c r="K34" s="104">
        <v>14834.55</v>
      </c>
      <c r="L34" s="104">
        <v>2376.92</v>
      </c>
      <c r="M34" s="104">
        <v>1594.29</v>
      </c>
      <c r="N34" s="104">
        <v>1656.23</v>
      </c>
      <c r="O34" s="104">
        <v>1826.76</v>
      </c>
      <c r="P34" s="104">
        <v>3346.44</v>
      </c>
      <c r="Q34" s="104">
        <v>7798.75</v>
      </c>
      <c r="R34" s="104">
        <v>3981.39</v>
      </c>
      <c r="S34" s="62"/>
      <c r="T34" s="62"/>
      <c r="U34" s="62"/>
      <c r="V34" s="62"/>
      <c r="W34" s="63">
        <f t="shared" si="0"/>
        <v>1116344.13</v>
      </c>
      <c r="X34" s="64">
        <f>IF(Паспорт!P35&gt;0,Паспорт!P35,X33)</f>
        <v>33.59</v>
      </c>
      <c r="Y34" s="22"/>
      <c r="Z34" s="29"/>
    </row>
    <row r="35" spans="2:26" ht="15.75">
      <c r="B35" s="61">
        <v>21</v>
      </c>
      <c r="C35" s="104">
        <v>39309.33</v>
      </c>
      <c r="D35" s="104">
        <v>343050.09</v>
      </c>
      <c r="E35" s="104">
        <v>637118.25</v>
      </c>
      <c r="F35" s="104">
        <v>231.53</v>
      </c>
      <c r="G35" s="104">
        <v>18684.51</v>
      </c>
      <c r="H35" s="104">
        <v>28529.22</v>
      </c>
      <c r="I35" s="104">
        <v>3239.37</v>
      </c>
      <c r="J35" s="104">
        <v>49794.43</v>
      </c>
      <c r="K35" s="104">
        <v>20268.98</v>
      </c>
      <c r="L35" s="104">
        <v>3603.44</v>
      </c>
      <c r="M35" s="104">
        <v>2267.17</v>
      </c>
      <c r="N35" s="104">
        <v>2121.6</v>
      </c>
      <c r="O35" s="104">
        <v>2965.05</v>
      </c>
      <c r="P35" s="104">
        <v>5428.69</v>
      </c>
      <c r="Q35" s="104">
        <v>11529.93</v>
      </c>
      <c r="R35" s="104">
        <v>7510.25</v>
      </c>
      <c r="S35" s="62"/>
      <c r="T35" s="62"/>
      <c r="U35" s="62"/>
      <c r="V35" s="62"/>
      <c r="W35" s="63">
        <f t="shared" si="0"/>
        <v>1175651.84</v>
      </c>
      <c r="X35" s="64">
        <f>IF(Паспорт!P36&gt;0,Паспорт!P36,X34)</f>
        <v>34.06</v>
      </c>
      <c r="Y35" s="22"/>
      <c r="Z35" s="29"/>
    </row>
    <row r="36" spans="2:26" ht="15.75">
      <c r="B36" s="61">
        <v>22</v>
      </c>
      <c r="C36" s="104">
        <v>42202.6</v>
      </c>
      <c r="D36" s="104">
        <v>354268.22</v>
      </c>
      <c r="E36" s="104">
        <v>671951.94</v>
      </c>
      <c r="F36" s="104">
        <v>216.03</v>
      </c>
      <c r="G36" s="104">
        <v>19898.47</v>
      </c>
      <c r="H36" s="104">
        <v>30530.19</v>
      </c>
      <c r="I36" s="104">
        <v>3400.79</v>
      </c>
      <c r="J36" s="104">
        <v>50420.82</v>
      </c>
      <c r="K36" s="104">
        <v>21623.28</v>
      </c>
      <c r="L36" s="104">
        <v>3981.29</v>
      </c>
      <c r="M36" s="104">
        <v>2445.83</v>
      </c>
      <c r="N36" s="104">
        <v>2111.43</v>
      </c>
      <c r="O36" s="104">
        <v>3069.04</v>
      </c>
      <c r="P36" s="104">
        <v>5618.41</v>
      </c>
      <c r="Q36" s="104">
        <v>11128.87</v>
      </c>
      <c r="R36" s="104">
        <v>8837.31</v>
      </c>
      <c r="S36" s="62"/>
      <c r="T36" s="62"/>
      <c r="U36" s="62"/>
      <c r="V36" s="62"/>
      <c r="W36" s="63">
        <f t="shared" si="0"/>
        <v>1231704.52</v>
      </c>
      <c r="X36" s="64">
        <f>IF(Паспорт!P37&gt;0,Паспорт!P37,X35)</f>
        <v>34.06</v>
      </c>
      <c r="Y36" s="22"/>
      <c r="Z36" s="29"/>
    </row>
    <row r="37" spans="2:26" ht="15.75">
      <c r="B37" s="61">
        <v>23</v>
      </c>
      <c r="C37" s="104">
        <v>40028.5</v>
      </c>
      <c r="D37" s="104">
        <v>347030.5</v>
      </c>
      <c r="E37" s="104">
        <v>650551.31</v>
      </c>
      <c r="F37" s="104">
        <v>206.7</v>
      </c>
      <c r="G37" s="104">
        <v>16236.37</v>
      </c>
      <c r="H37" s="104">
        <v>25510.95</v>
      </c>
      <c r="I37" s="104">
        <v>3225.54</v>
      </c>
      <c r="J37" s="104">
        <v>41665.94</v>
      </c>
      <c r="K37" s="104">
        <v>18139.01</v>
      </c>
      <c r="L37" s="104">
        <v>3284.92</v>
      </c>
      <c r="M37" s="104">
        <v>2168.73</v>
      </c>
      <c r="N37" s="104">
        <v>1943.9</v>
      </c>
      <c r="O37" s="104">
        <v>3045.82</v>
      </c>
      <c r="P37" s="104">
        <v>4557</v>
      </c>
      <c r="Q37" s="104">
        <v>9634.25</v>
      </c>
      <c r="R37" s="104">
        <v>6641.79</v>
      </c>
      <c r="S37" s="62"/>
      <c r="T37" s="62"/>
      <c r="U37" s="62"/>
      <c r="V37" s="62"/>
      <c r="W37" s="63">
        <f t="shared" si="0"/>
        <v>1173871.23</v>
      </c>
      <c r="X37" s="64">
        <f>IF(Паспорт!P38&gt;0,Паспорт!P38,X36)</f>
        <v>34.06</v>
      </c>
      <c r="Y37" s="22"/>
      <c r="Z37" s="29"/>
    </row>
    <row r="38" spans="2:26" ht="15.75">
      <c r="B38" s="61">
        <v>24</v>
      </c>
      <c r="C38" s="104">
        <v>36289.16</v>
      </c>
      <c r="D38" s="104">
        <v>350437.5</v>
      </c>
      <c r="E38" s="104">
        <v>593944.06</v>
      </c>
      <c r="F38" s="104">
        <v>177.04</v>
      </c>
      <c r="G38" s="104">
        <v>13273.2</v>
      </c>
      <c r="H38" s="104">
        <v>21360.37</v>
      </c>
      <c r="I38" s="104">
        <v>2820.13</v>
      </c>
      <c r="J38" s="104">
        <v>36783.31</v>
      </c>
      <c r="K38" s="104">
        <v>16579.91</v>
      </c>
      <c r="L38" s="104">
        <v>2888.9</v>
      </c>
      <c r="M38" s="104">
        <v>1931.85</v>
      </c>
      <c r="N38" s="104">
        <v>1910.82</v>
      </c>
      <c r="O38" s="104">
        <v>2318.34</v>
      </c>
      <c r="P38" s="104">
        <v>3913.13</v>
      </c>
      <c r="Q38" s="104">
        <v>7928.5</v>
      </c>
      <c r="R38" s="104">
        <v>4911.86</v>
      </c>
      <c r="S38" s="62"/>
      <c r="T38" s="62"/>
      <c r="U38" s="62"/>
      <c r="V38" s="62"/>
      <c r="W38" s="63">
        <f t="shared" si="0"/>
        <v>1097468.08</v>
      </c>
      <c r="X38" s="64">
        <f>IF(Паспорт!P39&gt;0,Паспорт!P39,X37)</f>
        <v>34.22</v>
      </c>
      <c r="Y38" s="22"/>
      <c r="Z38" s="29"/>
    </row>
    <row r="39" spans="2:26" ht="15.75">
      <c r="B39" s="61">
        <v>25</v>
      </c>
      <c r="C39" s="104">
        <v>39793.44</v>
      </c>
      <c r="D39" s="104">
        <v>348214.69</v>
      </c>
      <c r="E39" s="104">
        <v>631435.13</v>
      </c>
      <c r="F39" s="104">
        <v>193.65</v>
      </c>
      <c r="G39" s="104">
        <v>11957.27</v>
      </c>
      <c r="H39" s="104">
        <v>18847.18</v>
      </c>
      <c r="I39" s="104">
        <v>2766</v>
      </c>
      <c r="J39" s="104">
        <v>34496.86</v>
      </c>
      <c r="K39" s="104">
        <v>15180.3</v>
      </c>
      <c r="L39" s="104">
        <v>2488.34</v>
      </c>
      <c r="M39" s="104">
        <v>1608.48</v>
      </c>
      <c r="N39" s="104">
        <v>1785.53</v>
      </c>
      <c r="O39" s="104">
        <v>2238.89</v>
      </c>
      <c r="P39" s="104">
        <v>3555.26</v>
      </c>
      <c r="Q39" s="104">
        <v>7694.93</v>
      </c>
      <c r="R39" s="104">
        <v>4749.95</v>
      </c>
      <c r="S39" s="62"/>
      <c r="T39" s="62"/>
      <c r="U39" s="62"/>
      <c r="V39" s="62"/>
      <c r="W39" s="63">
        <f t="shared" si="0"/>
        <v>1127005.9000000001</v>
      </c>
      <c r="X39" s="64">
        <f>IF(Паспорт!P40&gt;0,Паспорт!P40,X38)</f>
        <v>34.22</v>
      </c>
      <c r="Y39" s="22"/>
      <c r="Z39" s="29"/>
    </row>
    <row r="40" spans="2:26" ht="15.75">
      <c r="B40" s="61">
        <v>26</v>
      </c>
      <c r="C40" s="104">
        <v>35818.21</v>
      </c>
      <c r="D40" s="104">
        <v>466452.72</v>
      </c>
      <c r="E40" s="104">
        <v>686028.31</v>
      </c>
      <c r="F40" s="104">
        <v>182.94</v>
      </c>
      <c r="G40" s="104">
        <v>12469.11</v>
      </c>
      <c r="H40" s="104">
        <v>17558.22</v>
      </c>
      <c r="I40" s="104">
        <v>2687.3</v>
      </c>
      <c r="J40" s="104">
        <v>32667.39</v>
      </c>
      <c r="K40" s="104">
        <v>14249.26</v>
      </c>
      <c r="L40" s="104">
        <v>2084.26</v>
      </c>
      <c r="M40" s="104">
        <v>1586.57</v>
      </c>
      <c r="N40" s="104">
        <v>1692.48</v>
      </c>
      <c r="O40" s="104">
        <v>2186.09</v>
      </c>
      <c r="P40" s="104">
        <v>3735.51</v>
      </c>
      <c r="Q40" s="104">
        <v>7608.63</v>
      </c>
      <c r="R40" s="104">
        <v>4400.58</v>
      </c>
      <c r="S40" s="62"/>
      <c r="T40" s="62"/>
      <c r="U40" s="62"/>
      <c r="V40" s="62"/>
      <c r="W40" s="63">
        <f t="shared" si="0"/>
        <v>1291407.58</v>
      </c>
      <c r="X40" s="64">
        <f>IF(Паспорт!P41&gt;0,Паспорт!P41,X39)</f>
        <v>34.19</v>
      </c>
      <c r="Y40" s="22"/>
      <c r="Z40" s="29"/>
    </row>
    <row r="41" spans="2:26" ht="15.75">
      <c r="B41" s="61">
        <v>27</v>
      </c>
      <c r="C41" s="104">
        <v>33014.21</v>
      </c>
      <c r="D41" s="104">
        <v>399940.34</v>
      </c>
      <c r="E41" s="104">
        <v>703354</v>
      </c>
      <c r="F41" s="104">
        <v>158.87</v>
      </c>
      <c r="G41" s="104">
        <v>13325.47</v>
      </c>
      <c r="H41" s="104">
        <v>20119.61</v>
      </c>
      <c r="I41" s="104">
        <v>2793.29</v>
      </c>
      <c r="J41" s="104">
        <v>35693.91</v>
      </c>
      <c r="K41" s="104">
        <v>17315.46</v>
      </c>
      <c r="L41" s="104">
        <v>2398.17</v>
      </c>
      <c r="M41" s="104">
        <v>1642.94</v>
      </c>
      <c r="N41" s="104">
        <v>1788.32</v>
      </c>
      <c r="O41" s="104">
        <v>2257.47</v>
      </c>
      <c r="P41" s="104">
        <v>3600.81</v>
      </c>
      <c r="Q41" s="104">
        <v>8275.11</v>
      </c>
      <c r="R41" s="104">
        <v>4741</v>
      </c>
      <c r="S41" s="62"/>
      <c r="T41" s="62"/>
      <c r="U41" s="62"/>
      <c r="V41" s="62"/>
      <c r="W41" s="63">
        <f t="shared" si="0"/>
        <v>1250418.9800000002</v>
      </c>
      <c r="X41" s="64">
        <f>IF(Паспорт!P42&gt;0,Паспорт!P42,X40)</f>
        <v>34.13</v>
      </c>
      <c r="Y41" s="22"/>
      <c r="Z41" s="29"/>
    </row>
    <row r="42" spans="2:26" ht="15.75">
      <c r="B42" s="61">
        <v>28</v>
      </c>
      <c r="C42" s="104">
        <v>30726.24</v>
      </c>
      <c r="D42" s="104">
        <v>342234.38</v>
      </c>
      <c r="E42" s="104">
        <v>680331.5</v>
      </c>
      <c r="F42" s="104">
        <v>156.48</v>
      </c>
      <c r="G42" s="104">
        <v>11021.51</v>
      </c>
      <c r="H42" s="104">
        <v>18225.28</v>
      </c>
      <c r="I42" s="104">
        <v>2700.23</v>
      </c>
      <c r="J42" s="104">
        <v>30695.32</v>
      </c>
      <c r="K42" s="104">
        <v>13807.05</v>
      </c>
      <c r="L42" s="104">
        <v>2125.69</v>
      </c>
      <c r="M42" s="104">
        <v>1607.54</v>
      </c>
      <c r="N42" s="104">
        <v>1745.74</v>
      </c>
      <c r="O42" s="104">
        <v>2029.94</v>
      </c>
      <c r="P42" s="104">
        <v>3365.44</v>
      </c>
      <c r="Q42" s="104">
        <v>8101.53</v>
      </c>
      <c r="R42" s="104">
        <v>4578.53</v>
      </c>
      <c r="S42" s="62"/>
      <c r="T42" s="62"/>
      <c r="U42" s="62"/>
      <c r="V42" s="62"/>
      <c r="W42" s="63">
        <f t="shared" si="0"/>
        <v>1153452.4000000001</v>
      </c>
      <c r="X42" s="64">
        <f>IF(Паспорт!P43&gt;0,Паспорт!P43,X41)</f>
        <v>34.24</v>
      </c>
      <c r="Y42" s="22"/>
      <c r="Z42" s="29"/>
    </row>
    <row r="43" spans="2:26" ht="15.75" customHeight="1">
      <c r="B43" s="61">
        <v>29</v>
      </c>
      <c r="C43" s="104">
        <v>34748.86</v>
      </c>
      <c r="D43" s="104">
        <v>370253.84</v>
      </c>
      <c r="E43" s="104">
        <v>505060.34</v>
      </c>
      <c r="F43" s="104">
        <v>168.25</v>
      </c>
      <c r="G43" s="104">
        <v>11686.31</v>
      </c>
      <c r="H43" s="104">
        <v>19488.45</v>
      </c>
      <c r="I43" s="104">
        <v>2794.56</v>
      </c>
      <c r="J43" s="104">
        <v>30341.44</v>
      </c>
      <c r="K43" s="104">
        <v>12747.91</v>
      </c>
      <c r="L43" s="104">
        <v>2281.91</v>
      </c>
      <c r="M43" s="104">
        <v>1579.49</v>
      </c>
      <c r="N43" s="104">
        <v>1833.39</v>
      </c>
      <c r="O43" s="104">
        <v>2308.9</v>
      </c>
      <c r="P43" s="104">
        <v>3786.1</v>
      </c>
      <c r="Q43" s="104">
        <v>7781.02</v>
      </c>
      <c r="R43" s="104">
        <v>4540.78</v>
      </c>
      <c r="S43" s="62"/>
      <c r="T43" s="62"/>
      <c r="U43" s="62"/>
      <c r="V43" s="62"/>
      <c r="W43" s="63">
        <f t="shared" si="0"/>
        <v>1011401.5500000002</v>
      </c>
      <c r="X43" s="64">
        <f>IF(Паспорт!P44&gt;0,Паспорт!P44,X42)</f>
        <v>34.24</v>
      </c>
      <c r="Y43" s="22"/>
      <c r="Z43" s="29"/>
    </row>
    <row r="44" spans="2:26" ht="15.75" customHeight="1">
      <c r="B44" s="61">
        <v>30</v>
      </c>
      <c r="C44" s="104">
        <v>25406.13</v>
      </c>
      <c r="D44" s="104">
        <v>450140.75</v>
      </c>
      <c r="E44" s="104">
        <v>525274.63</v>
      </c>
      <c r="F44" s="104">
        <v>187.69</v>
      </c>
      <c r="G44" s="104">
        <v>15296.04</v>
      </c>
      <c r="H44" s="104">
        <v>24421.63</v>
      </c>
      <c r="I44" s="104">
        <v>3183.18</v>
      </c>
      <c r="J44" s="104">
        <v>39488.4</v>
      </c>
      <c r="K44" s="104">
        <v>18550.29</v>
      </c>
      <c r="L44" s="104">
        <v>3246.09</v>
      </c>
      <c r="M44" s="104">
        <v>2228.37</v>
      </c>
      <c r="N44" s="104">
        <v>2127.04</v>
      </c>
      <c r="O44" s="104">
        <v>3330.3</v>
      </c>
      <c r="P44" s="104">
        <v>4775.15</v>
      </c>
      <c r="Q44" s="104">
        <v>9683.32</v>
      </c>
      <c r="R44" s="104">
        <v>6560.28</v>
      </c>
      <c r="S44" s="62"/>
      <c r="T44" s="62"/>
      <c r="U44" s="62"/>
      <c r="V44" s="62"/>
      <c r="W44" s="63">
        <f t="shared" si="0"/>
        <v>1133899.2900000003</v>
      </c>
      <c r="X44" s="64">
        <f>IF(Паспорт!P45&gt;0,Паспорт!P45,X43)</f>
        <v>34.24</v>
      </c>
      <c r="Y44" s="22"/>
      <c r="Z44" s="29"/>
    </row>
    <row r="45" spans="2:26" ht="15.75" customHeight="1">
      <c r="B45" s="61">
        <v>31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/>
      <c r="S45" s="62"/>
      <c r="T45" s="62"/>
      <c r="U45" s="62"/>
      <c r="V45" s="62"/>
      <c r="W45" s="63">
        <f t="shared" si="0"/>
        <v>0</v>
      </c>
      <c r="X45" s="64">
        <f>IF(Паспорт!P46&gt;0,Паспорт!P46,X44)</f>
        <v>34.24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1105219.0399999998</v>
      </c>
      <c r="D46" s="65">
        <f t="shared" si="1"/>
        <v>11730144.690000001</v>
      </c>
      <c r="E46" s="65">
        <f t="shared" si="1"/>
        <v>12373524.640000004</v>
      </c>
      <c r="F46" s="65">
        <f t="shared" si="1"/>
        <v>6173.559999999997</v>
      </c>
      <c r="G46" s="65">
        <f t="shared" si="1"/>
        <v>478807.0899999999</v>
      </c>
      <c r="H46" s="65">
        <f t="shared" si="1"/>
        <v>701882.7599999998</v>
      </c>
      <c r="I46" s="65">
        <f t="shared" si="1"/>
        <v>88222.88</v>
      </c>
      <c r="J46" s="65">
        <f t="shared" si="1"/>
        <v>1219571.0499999998</v>
      </c>
      <c r="K46" s="65">
        <f t="shared" si="1"/>
        <v>622743.2800000001</v>
      </c>
      <c r="L46" s="65">
        <f t="shared" si="1"/>
        <v>102646.50999999998</v>
      </c>
      <c r="M46" s="65">
        <f t="shared" si="1"/>
        <v>63152.19000000002</v>
      </c>
      <c r="N46" s="65">
        <f t="shared" si="1"/>
        <v>63452.64000000001</v>
      </c>
      <c r="O46" s="65">
        <f t="shared" si="1"/>
        <v>83166.79000000001</v>
      </c>
      <c r="P46" s="65">
        <f t="shared" si="1"/>
        <v>149525.87</v>
      </c>
      <c r="Q46" s="65">
        <f t="shared" si="1"/>
        <v>307939.3300000001</v>
      </c>
      <c r="R46" s="65">
        <f t="shared" si="1"/>
        <v>200328.34999999998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29296500.669999994</v>
      </c>
      <c r="X46" s="67">
        <f>SUMPRODUCT(X15:X45,W15:W45)/SUM(W15:W45)</f>
        <v>34.49176529435316</v>
      </c>
      <c r="Y46" s="27"/>
      <c r="Z46" s="93" t="s">
        <v>42</v>
      </c>
      <c r="AA46" s="93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85">
        <v>42494</v>
      </c>
      <c r="X50" s="86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7"/>
      <c r="V52" s="47"/>
      <c r="W52" s="85">
        <v>42494</v>
      </c>
      <c r="X52" s="86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2016-05-06T06:46:07Z</cp:lastPrinted>
  <dcterms:created xsi:type="dcterms:W3CDTF">2010-01-29T08:37:16Z</dcterms:created>
  <dcterms:modified xsi:type="dcterms:W3CDTF">2016-05-16T10:05:33Z</dcterms:modified>
  <cp:category/>
  <cp:version/>
  <cp:contentType/>
  <cp:contentStatus/>
</cp:coreProperties>
</file>