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0740" activeTab="0"/>
  </bookViews>
  <sheets>
    <sheet name="Паспорт" sheetId="1" r:id="rId1"/>
    <sheet name="Криворожское направление" sheetId="2" r:id="rId2"/>
    <sheet name="Одесское направление" sheetId="3" r:id="rId3"/>
  </sheets>
  <definedNames>
    <definedName name="_Hlk21234135" localSheetId="0">'Паспорт'!$B$15</definedName>
    <definedName name="OLE_LINK2" localSheetId="0">'Паспорт'!$Y$10</definedName>
    <definedName name="OLE_LINK3" localSheetId="0">'Паспорт'!#REF!</definedName>
    <definedName name="OLE_LINK5" localSheetId="0">'Паспорт'!#REF!</definedName>
    <definedName name="_xlnm.Print_Area" localSheetId="0">'Паспорт'!$A$1:$Y$48</definedName>
  </definedNames>
  <calcPr fullCalcOnLoad="1"/>
</workbook>
</file>

<file path=xl/sharedStrings.xml><?xml version="1.0" encoding="utf-8"?>
<sst xmlns="http://schemas.openxmlformats.org/spreadsheetml/2006/main" count="191" uniqueCount="112">
  <si>
    <t>підпис</t>
  </si>
  <si>
    <t xml:space="preserve">  </t>
  </si>
  <si>
    <t>метан C₁</t>
  </si>
  <si>
    <t>етан C₂</t>
  </si>
  <si>
    <t>пропан С₃</t>
  </si>
  <si>
    <t>ізо-бутан i-C₄</t>
  </si>
  <si>
    <t xml:space="preserve">Фізико-хімічні показники газу, при 20 ºС, 101,325 кПа </t>
  </si>
  <si>
    <t>Густина, кг/м3</t>
  </si>
  <si>
    <t>н-бутан н  C₄</t>
  </si>
  <si>
    <t>нео-пентан нео-C₅</t>
  </si>
  <si>
    <t>ізо-пентан i-C₅</t>
  </si>
  <si>
    <t>н-пентан н-C₅</t>
  </si>
  <si>
    <t>гексани та вищі C₆+</t>
  </si>
  <si>
    <t>Кисень О₂</t>
  </si>
  <si>
    <t>азот N₂</t>
  </si>
  <si>
    <t>діоксид вуглецю CO₂</t>
  </si>
  <si>
    <t>дата</t>
  </si>
  <si>
    <t>Компонентний склад , % мол.</t>
  </si>
  <si>
    <t>ПАСПОРТ ФІЗИКО-ХІМІЧНИХ ПОКАЗНИКІВ ПРИРОДНОГО ГАЗУ</t>
  </si>
  <si>
    <t>Теплота згоряння нижча, МДж/м3(кВт⋅год/м3)</t>
  </si>
  <si>
    <t>Теплота згоряння вища, МДж/м3 (кВт⋅год/м3)</t>
  </si>
  <si>
    <t>Число Воббе вище, МДж/м3 (кВт⋅год/м3)</t>
  </si>
  <si>
    <t xml:space="preserve">Температура точки роси  вологи
(Р = 3.92 МПа)
</t>
  </si>
  <si>
    <t>Температура точки роси  вуглеводів, ºС</t>
  </si>
  <si>
    <t>Масова концентрація сірководню, г/м3</t>
  </si>
  <si>
    <t>Масова концентрація меркаптанової сірки,  г/м3</t>
  </si>
  <si>
    <t>Число місяця</t>
  </si>
  <si>
    <t>Підрозділу підприємства, якому підпорядкована ВХАЛ</t>
  </si>
  <si>
    <t xml:space="preserve"> ВХАЛ, де здійснювались аналізи газу</t>
  </si>
  <si>
    <t xml:space="preserve">       прізвище</t>
  </si>
  <si>
    <t>ПАТ "УКРТРАНСГАЗ"</t>
  </si>
  <si>
    <t>Філія УМГ"Харківтрансгаз"</t>
  </si>
  <si>
    <t>Вимірювальна хіміко-аналітична лабораторія</t>
  </si>
  <si>
    <t>Теплота зоряння нижча кКал/м³</t>
  </si>
  <si>
    <t xml:space="preserve">Завідувач лабораторії  </t>
  </si>
  <si>
    <t>Маса механічних домішок, г/100м3</t>
  </si>
  <si>
    <t>відсутні</t>
  </si>
  <si>
    <t>Додаток до Паспорту фізико-хімічних показників природного газу</t>
  </si>
  <si>
    <t>Начальник служби ГВ та М</t>
  </si>
  <si>
    <t>Керівник підрозділу підприємства</t>
  </si>
  <si>
    <t>Керівник служби, відповідальної за облік газу</t>
  </si>
  <si>
    <t xml:space="preserve"> - червоним виділено Зразок для введення своїх даних</t>
  </si>
  <si>
    <t xml:space="preserve">Начальник  Миколаївського    ЛВУМГ  </t>
  </si>
  <si>
    <t>Литвинюк Є.О.</t>
  </si>
  <si>
    <t>Бартальова С.В.</t>
  </si>
  <si>
    <r>
      <t>Філія "УМГ"</t>
    </r>
    <r>
      <rPr>
        <sz val="9"/>
        <rFont val="Arial"/>
        <family val="2"/>
      </rPr>
      <t>ХАРКІВТРАНСГАЗ</t>
    </r>
    <r>
      <rPr>
        <sz val="8"/>
        <rFont val="Arial"/>
        <family val="2"/>
      </rPr>
      <t>"</t>
    </r>
  </si>
  <si>
    <t xml:space="preserve">Миколаївського ЛВУМГ </t>
  </si>
  <si>
    <r>
      <t xml:space="preserve">Свідоцтво про атестацію </t>
    </r>
    <r>
      <rPr>
        <b/>
        <sz val="8"/>
        <rFont val="Arial"/>
        <family val="2"/>
      </rPr>
      <t>№ РН0050/2015</t>
    </r>
    <r>
      <rPr>
        <sz val="8"/>
        <rFont val="Arial"/>
        <family val="2"/>
      </rPr>
      <t xml:space="preserve"> дійсне до </t>
    </r>
    <r>
      <rPr>
        <b/>
        <sz val="8"/>
        <rFont val="Arial"/>
        <family val="2"/>
      </rPr>
      <t>27.05.2020 р.</t>
    </r>
  </si>
  <si>
    <t>Теплота згоряння вища, кКал/м³</t>
  </si>
  <si>
    <t>Число Воббе вище, кКал/м³</t>
  </si>
  <si>
    <r>
      <t xml:space="preserve">    з газопроводу    ШДО -  ШДКРІ за період з  </t>
    </r>
    <r>
      <rPr>
        <b/>
        <sz val="11"/>
        <rFont val="Arial"/>
        <family val="2"/>
      </rPr>
      <t xml:space="preserve"> </t>
    </r>
    <r>
      <rPr>
        <b/>
        <u val="single"/>
        <sz val="11"/>
        <rFont val="Arial"/>
        <family val="2"/>
      </rPr>
      <t>01.04.2016</t>
    </r>
    <r>
      <rPr>
        <b/>
        <sz val="11"/>
        <rFont val="Arial"/>
        <family val="2"/>
      </rPr>
      <t xml:space="preserve">   </t>
    </r>
    <r>
      <rPr>
        <sz val="11"/>
        <rFont val="Arial"/>
        <family val="2"/>
      </rPr>
      <t>по</t>
    </r>
    <r>
      <rPr>
        <b/>
        <sz val="11"/>
        <rFont val="Arial"/>
        <family val="2"/>
      </rPr>
      <t xml:space="preserve">   </t>
    </r>
    <r>
      <rPr>
        <b/>
        <u val="single"/>
        <sz val="11"/>
        <rFont val="Arial"/>
        <family val="2"/>
      </rPr>
      <t xml:space="preserve">30.04.2016 </t>
    </r>
    <r>
      <rPr>
        <u val="single"/>
        <sz val="11"/>
        <rFont val="Arial"/>
        <family val="2"/>
      </rPr>
      <t xml:space="preserve"> </t>
    </r>
  </si>
  <si>
    <r>
      <t xml:space="preserve">* ) </t>
    </r>
    <r>
      <rPr>
        <sz val="8"/>
        <rFont val="Arial Cyr"/>
        <family val="0"/>
      </rPr>
      <t>вміст меркаптанової сірки та сірководню за даними, наданими постачальниками газу</t>
    </r>
  </si>
  <si>
    <t>&lt; 0,0002 *)</t>
  </si>
  <si>
    <t>&lt; 0,0001 *)</t>
  </si>
  <si>
    <r>
      <rPr>
        <b/>
        <u val="single"/>
        <sz val="11"/>
        <rFont val="Arial"/>
        <family val="2"/>
      </rPr>
      <t xml:space="preserve">переданого Миколаївським ЛВУМГ та прийнятого    ПАТ "Миколаївгаз" </t>
    </r>
    <r>
      <rPr>
        <sz val="11"/>
        <rFont val="Arial"/>
        <family val="2"/>
      </rPr>
      <t>по ГРС-1 м. Миколаєва , ГРС-2 м. Миколаєва, ГРС с. Крива Балка, ГРС с. Ольшанське,  ГРС МГЗ,  ГРС с. Володимирівка, ГРС с. Новоукраїнка, ГРС  смт. Березнегувате,  ГРС с. Новосевастопіль,   ГРС с.Новоіванівка,  ГРС м.Баштанка,   ГРС м. Новий Буг, ГРС  с. Новоєгорівка, ГРС  с. Лоцкіне,  ГРС  с. Мар'ївка,     ГРС  с. Грейгове,  ГРС с. Горохівка,  ГРС с. Новомиколаївка, ГРС с.Прибузьке,  ГРС с.Інгулка, ГРС с. Пересадівка,  ГРС  с. Кандибіне,   ГРС с.  Гур'ївка,  ГРС  с. Себіне,  ГРС  м. Нова Одеса, ГРС с.Підлісне,ГРС с.Єланець, ГРС с.Веселий подол, ГРС с.Щербані, ГРС с.Дорошівка, ГРС м.Вознесенськ, ГРС с.Кам'янка, ГРС с.Рівне,  ГРС м.Очаків, ГРС с.Улянівка, ГРС с.Ч.Поле, ГРС с.Ш. Лан, ГРС с.Олексіївка, ГРС с.Веселинове, ГРС с.Березанка, ГРС с.Дмитрівка, ГРС с.Кубряки, ГРС м.Снігурівка, ГРС м. Казанка, ГРС с. Миколо-Гулак</t>
    </r>
  </si>
  <si>
    <r>
      <t xml:space="preserve">  переданого Миколаївським ЛВУМГ  та прийнятого ПАТ "Миколаївгаз"по ГРС </t>
    </r>
    <r>
      <rPr>
        <b/>
        <sz val="11"/>
        <rFont val="Times New Roman"/>
        <family val="1"/>
      </rPr>
      <t>Криворізького напрямку</t>
    </r>
    <r>
      <rPr>
        <sz val="11"/>
        <rFont val="Times New Roman"/>
        <family val="1"/>
      </rPr>
      <t xml:space="preserve">:   ГРС-1 м.Миколаїв вихід "місто", ГРС-1 м.Миколаїв вихід "Океан",ГРС-2 м.Миколаїв вихід "місто", ГРС с. Володимирівка, ГРС с.Новоукраїнка, ГРС м.Березнігувате, ГРС с. Новосевастополь, ГРС с. Новоіванівка,  ГРС м. Баштанка, ГРС с. Новоєгорівка, ГРС с. Лоцкине, ГРС с. Мар'ївка. ГРС с. Грейгове, ГРС с. Горохівка, ГРС с. Новомиколаївка, ГРС с. Прибузьке, ГРС с. Інгулка, ГРС с. Пересадівка, ГРс м. Новий Буг, ГРС МГЗ вихід "Галицинівка",  ГРС м. Снігурівка, ГРС смт Казанка, ГРС с. Николо Гулак,  за період з   01.04.2016   по   30.04.2016   </t>
    </r>
  </si>
  <si>
    <t>Обсяг газу, переданого за добу, м3</t>
  </si>
  <si>
    <t>Загальний обсяг газу, тис. м3</t>
  </si>
  <si>
    <t>Теплота згоряння ниижа, та середньозважене значення МДж/м3</t>
  </si>
  <si>
    <t>Теплота згоряння нижча та середнє значення МДж/м3</t>
  </si>
  <si>
    <t>ГРС-1 вихід "місто"</t>
  </si>
  <si>
    <t>ГРС-1 вихід "Океан"</t>
  </si>
  <si>
    <t>ГРС-2 вихід "місто"</t>
  </si>
  <si>
    <t>ГРС МГЗ Галициновка</t>
  </si>
  <si>
    <t>ГРС с.Володимирівка</t>
  </si>
  <si>
    <t>ГРС с. Новоукраїнка</t>
  </si>
  <si>
    <t>ГРС м. Березнігувате</t>
  </si>
  <si>
    <t>ГРС с. Новосевастополь</t>
  </si>
  <si>
    <t>ГРС с. Новоіванівка</t>
  </si>
  <si>
    <t>ГРС м. Баштанка</t>
  </si>
  <si>
    <t>ГРС м. Н.Буг</t>
  </si>
  <si>
    <t>ГРС с. Лоцкине</t>
  </si>
  <si>
    <t>ГРС с.Нєгорївка</t>
  </si>
  <si>
    <t>ГРС с. Мар'ївка</t>
  </si>
  <si>
    <t>ГРС с. Грейгове</t>
  </si>
  <si>
    <t>ГРС с. Горохівка</t>
  </si>
  <si>
    <t>ГРС с. Новомиколаївка</t>
  </si>
  <si>
    <t>ГРС с. Прибузьке</t>
  </si>
  <si>
    <t>ГРС с. Інгулка</t>
  </si>
  <si>
    <t>ГРС с. Персадівка</t>
  </si>
  <si>
    <t>ГРС м. Снігурівка</t>
  </si>
  <si>
    <t>ГРС смт. Казанка</t>
  </si>
  <si>
    <t>ГРС с. Николо Гулак</t>
  </si>
  <si>
    <t xml:space="preserve">Начальник  Миколаїівського    ЛВУМГ  </t>
  </si>
  <si>
    <t>Є.О.Литвинюк</t>
  </si>
  <si>
    <t>Е.Ю.Бартальов</t>
  </si>
  <si>
    <t xml:space="preserve">          переданого Миколаївським ЛВУМГ  та прийнятого ПАТ "Миколаївгаз"по   ГРС Одеського напрямку                                                                                                                                                                                                                                                                                                                                                                                                                                                                                                                                                                                                                                                                                                                    ГРС с. Крива Балка (с.Сливине), ГРС смт Ольшанське вихід "село", ГРС смт Ольшанське вихід "ОЦЗ",                                                                                                                                                                                                                                                             ГРС с. Кандибіне, ГРС с. Гур'ївка, ГРС с. Себіне, ГРС м. Нова Одеса, ГРС с. Підлісне, ГРС смт Єланець, ГРС с. Веселий Поділ,                                                                                                                                                                                                                                                                                                                                                                                                                          ГРС с. Щербані, ГРС с. Дорошівка, ГРС м. Вознесенськ, ГРС с. Кам'янка, ГРС с. Рівне, ГРС м. Очаків вихід "місто", ГРС с. Ульянівка, ГРС с. Червоне Поле, ГРС с. Широкий Лан, ГРС с. Олексіївка, ГРС смт Веселинове, ГРС смт Березанка,  ГРС с. Дмитріївка,   ГРС с. Кубряки.                                                                                                                                                                                                                                                                                                                                                                                                                                                                                                                                                                                                                                                                                                                                                                                                                                                                                                                                                                                                                                                     за період з   01.04.2016   по   30.04.2016   </t>
  </si>
  <si>
    <t>Кривая Балка</t>
  </si>
  <si>
    <t>ГРС - Ольшанка</t>
  </si>
  <si>
    <t>ОЦЗ</t>
  </si>
  <si>
    <t>ГРС-Кандыбино</t>
  </si>
  <si>
    <t>ГРС-Гурьевка</t>
  </si>
  <si>
    <t>ГРС-Себино</t>
  </si>
  <si>
    <t>ГРС-Н.Одесса</t>
  </si>
  <si>
    <t>ГРС-Подлесное</t>
  </si>
  <si>
    <t>ГРС-Еланец</t>
  </si>
  <si>
    <t>ГРС-Правда</t>
  </si>
  <si>
    <t>ГРС-Щербани</t>
  </si>
  <si>
    <t>ГРС-Дорошовка</t>
  </si>
  <si>
    <t>ГРС-Вознесенск</t>
  </si>
  <si>
    <t>ГРС-Каменка</t>
  </si>
  <si>
    <t>ГРС-Ровное</t>
  </si>
  <si>
    <t>ГРС-Очаков</t>
  </si>
  <si>
    <t>ГРС-Ульяновка</t>
  </si>
  <si>
    <t>ГРС-Ч.Поле</t>
  </si>
  <si>
    <t>ГРС-Ш.Лан</t>
  </si>
  <si>
    <t>ГРС-Алексеевка</t>
  </si>
  <si>
    <t>ГРС-Веселиново</t>
  </si>
  <si>
    <t>ГРС-Березанка</t>
  </si>
  <si>
    <t>ГРС-Дмитриевка</t>
  </si>
  <si>
    <t>ГРС-Кубряки</t>
  </si>
  <si>
    <t>Обсяг газу, переданого за добу,  м3</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</si>
</sst>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0.0"/>
    <numFmt numFmtId="170" formatCode="0.000"/>
    <numFmt numFmtId="171" formatCode="0.0000"/>
    <numFmt numFmtId="172" formatCode="[$-FC19]d\ mmmm\ yyyy\ &quot;г.&quot;"/>
  </numFmts>
  <fonts count="85">
    <font>
      <sz val="10"/>
      <name val="Arial Cyr"/>
      <family val="0"/>
    </font>
    <font>
      <sz val="10"/>
      <name val="Times New Roman"/>
      <family val="1"/>
    </font>
    <font>
      <sz val="8"/>
      <name val="Times New Roman"/>
      <family val="1"/>
    </font>
    <font>
      <sz val="8"/>
      <name val="Arial Cyr"/>
      <family val="0"/>
    </font>
    <font>
      <sz val="10"/>
      <name val="Arial"/>
      <family val="2"/>
    </font>
    <font>
      <b/>
      <sz val="10"/>
      <color indexed="17"/>
      <name val="Arial Cyr"/>
      <family val="0"/>
    </font>
    <font>
      <sz val="11"/>
      <name val="Times New Roman"/>
      <family val="1"/>
    </font>
    <font>
      <sz val="11"/>
      <name val="Arial Cyr"/>
      <family val="0"/>
    </font>
    <font>
      <sz val="9"/>
      <name val="Times New Roman"/>
      <family val="1"/>
    </font>
    <font>
      <sz val="11"/>
      <name val="Arial"/>
      <family val="2"/>
    </font>
    <font>
      <sz val="9"/>
      <name val="Arial"/>
      <family val="2"/>
    </font>
    <font>
      <sz val="9"/>
      <name val="Arial Cyr"/>
      <family val="0"/>
    </font>
    <font>
      <b/>
      <sz val="11"/>
      <name val="Arial"/>
      <family val="2"/>
    </font>
    <font>
      <b/>
      <sz val="9"/>
      <name val="Arial"/>
      <family val="2"/>
    </font>
    <font>
      <b/>
      <sz val="12"/>
      <name val="Times New Roman"/>
      <family val="1"/>
    </font>
    <font>
      <sz val="8"/>
      <name val="Arial"/>
      <family val="2"/>
    </font>
    <font>
      <b/>
      <sz val="8"/>
      <name val="Arial"/>
      <family val="2"/>
    </font>
    <font>
      <b/>
      <u val="single"/>
      <sz val="11"/>
      <name val="Arial"/>
      <family val="2"/>
    </font>
    <font>
      <u val="single"/>
      <sz val="11"/>
      <name val="Arial"/>
      <family val="2"/>
    </font>
    <font>
      <sz val="7"/>
      <name val="Arial Cyr"/>
      <family val="0"/>
    </font>
    <font>
      <b/>
      <sz val="11"/>
      <name val="Times New Roman"/>
      <family val="1"/>
    </font>
    <font>
      <b/>
      <sz val="10"/>
      <color indexed="17"/>
      <name val="Times New Roman"/>
      <family val="1"/>
    </font>
    <font>
      <b/>
      <sz val="10"/>
      <name val="Times New Roman"/>
      <family val="1"/>
    </font>
    <font>
      <b/>
      <i/>
      <sz val="8"/>
      <name val="Times New Roman"/>
      <family val="1"/>
    </font>
    <font>
      <b/>
      <i/>
      <sz val="9"/>
      <name val="Times New Roman"/>
      <family val="1"/>
    </font>
    <font>
      <b/>
      <i/>
      <sz val="10"/>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b/>
      <i/>
      <sz val="12"/>
      <color indexed="10"/>
      <name val="Times New Roman"/>
      <family val="1"/>
    </font>
    <font>
      <b/>
      <sz val="12"/>
      <color indexed="10"/>
      <name val="Times New Roman"/>
      <family val="1"/>
    </font>
    <font>
      <b/>
      <sz val="10"/>
      <color indexed="57"/>
      <name val="Arial Cyr"/>
      <family val="0"/>
    </font>
    <font>
      <sz val="10"/>
      <color indexed="10"/>
      <name val="Arial Cyr"/>
      <family val="0"/>
    </font>
    <font>
      <sz val="11"/>
      <color indexed="10"/>
      <name val="Times New Roman"/>
      <family val="1"/>
    </font>
    <font>
      <sz val="11"/>
      <color indexed="10"/>
      <name val="Arial Cyr"/>
      <family val="0"/>
    </font>
    <font>
      <sz val="8"/>
      <color indexed="10"/>
      <name val="Arial"/>
      <family val="2"/>
    </font>
    <font>
      <sz val="10"/>
      <color indexed="10"/>
      <name val="Arial"/>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b/>
      <i/>
      <sz val="12"/>
      <color rgb="FFFF0000"/>
      <name val="Times New Roman"/>
      <family val="1"/>
    </font>
    <font>
      <b/>
      <sz val="12"/>
      <color rgb="FFFF0000"/>
      <name val="Times New Roman"/>
      <family val="1"/>
    </font>
    <font>
      <b/>
      <sz val="10"/>
      <color rgb="FF17994C"/>
      <name val="Arial Cyr"/>
      <family val="0"/>
    </font>
    <font>
      <sz val="10"/>
      <color rgb="FFFF0000"/>
      <name val="Arial Cyr"/>
      <family val="0"/>
    </font>
    <font>
      <sz val="11"/>
      <color rgb="FFFF0000"/>
      <name val="Times New Roman"/>
      <family val="1"/>
    </font>
    <font>
      <sz val="11"/>
      <color rgb="FFFF0000"/>
      <name val="Arial Cyr"/>
      <family val="0"/>
    </font>
    <font>
      <sz val="8"/>
      <color rgb="FFFF0000"/>
      <name val="Arial"/>
      <family val="2"/>
    </font>
    <font>
      <sz val="10"/>
      <color rgb="FFFF0000"/>
      <name val="Arial"/>
      <family val="2"/>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56"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32" borderId="0" applyNumberFormat="0" applyBorder="0" applyAlignment="0" applyProtection="0"/>
  </cellStyleXfs>
  <cellXfs count="135">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170" fontId="0" fillId="0" borderId="0" xfId="0" applyNumberFormat="1" applyAlignment="1">
      <alignment/>
    </xf>
    <xf numFmtId="0" fontId="5" fillId="0" borderId="0" xfId="0" applyFont="1" applyAlignment="1">
      <alignment horizontal="center"/>
    </xf>
    <xf numFmtId="0" fontId="5" fillId="0" borderId="0" xfId="0" applyFont="1" applyAlignment="1">
      <alignment/>
    </xf>
    <xf numFmtId="0" fontId="2" fillId="0" borderId="10" xfId="0" applyNumberFormat="1" applyFont="1" applyBorder="1" applyAlignment="1">
      <alignment horizontal="center" vertical="center" wrapText="1"/>
    </xf>
    <xf numFmtId="170" fontId="8" fillId="0" borderId="10" xfId="0" applyNumberFormat="1" applyFont="1" applyBorder="1" applyAlignment="1">
      <alignment horizontal="center" wrapText="1"/>
    </xf>
    <xf numFmtId="169" fontId="8" fillId="0" borderId="10" xfId="0" applyNumberFormat="1" applyFont="1" applyBorder="1" applyAlignment="1">
      <alignment horizontal="center" wrapText="1"/>
    </xf>
    <xf numFmtId="0" fontId="8" fillId="0" borderId="10" xfId="0" applyNumberFormat="1" applyFont="1" applyBorder="1" applyAlignment="1">
      <alignment horizontal="center" vertical="top" wrapText="1"/>
    </xf>
    <xf numFmtId="0" fontId="6" fillId="0" borderId="11" xfId="0" applyFont="1" applyBorder="1" applyAlignment="1">
      <alignment/>
    </xf>
    <xf numFmtId="0" fontId="7" fillId="0" borderId="11" xfId="0" applyFont="1" applyBorder="1" applyAlignment="1">
      <alignment/>
    </xf>
    <xf numFmtId="14" fontId="7" fillId="0" borderId="11"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11" fillId="0" borderId="10" xfId="0" applyNumberFormat="1" applyFont="1" applyBorder="1" applyAlignment="1">
      <alignment horizontal="center" vertical="center"/>
    </xf>
    <xf numFmtId="171" fontId="75" fillId="0" borderId="10" xfId="0" applyNumberFormat="1" applyFont="1" applyBorder="1" applyAlignment="1">
      <alignment horizontal="center" vertical="top" wrapText="1"/>
    </xf>
    <xf numFmtId="0" fontId="8" fillId="0" borderId="10" xfId="0" applyNumberFormat="1" applyFont="1" applyBorder="1" applyAlignment="1">
      <alignment horizontal="center" vertical="center" wrapText="1"/>
    </xf>
    <xf numFmtId="0" fontId="12" fillId="0" borderId="0" xfId="0" applyFont="1" applyAlignment="1">
      <alignment horizont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xf>
    <xf numFmtId="0" fontId="13" fillId="0" borderId="0" xfId="0" applyFont="1" applyBorder="1" applyAlignment="1">
      <alignment horizontal="center" vertical="center" textRotation="90" wrapText="1"/>
    </xf>
    <xf numFmtId="2" fontId="14" fillId="0" borderId="0" xfId="0" applyNumberFormat="1" applyFont="1" applyBorder="1" applyAlignment="1">
      <alignment horizontal="center" wrapText="1"/>
    </xf>
    <xf numFmtId="169" fontId="8" fillId="0" borderId="0" xfId="0" applyNumberFormat="1" applyFont="1" applyBorder="1" applyAlignment="1">
      <alignment horizontal="center" wrapText="1"/>
    </xf>
    <xf numFmtId="0" fontId="0" fillId="0" borderId="0" xfId="0" applyBorder="1" applyAlignment="1">
      <alignment wrapText="1"/>
    </xf>
    <xf numFmtId="0" fontId="7" fillId="0" borderId="0" xfId="0" applyFont="1" applyBorder="1" applyAlignment="1">
      <alignment horizontal="left"/>
    </xf>
    <xf numFmtId="0" fontId="7" fillId="0" borderId="0" xfId="0" applyFont="1" applyBorder="1" applyAlignment="1">
      <alignment/>
    </xf>
    <xf numFmtId="2" fontId="76" fillId="0" borderId="0" xfId="0" applyNumberFormat="1" applyFont="1" applyBorder="1" applyAlignment="1">
      <alignment horizontal="center" vertical="center" wrapText="1"/>
    </xf>
    <xf numFmtId="2" fontId="77" fillId="0" borderId="0" xfId="0" applyNumberFormat="1" applyFont="1" applyBorder="1" applyAlignment="1">
      <alignment horizontal="center" wrapText="1"/>
    </xf>
    <xf numFmtId="0" fontId="78" fillId="0" borderId="0" xfId="0" applyFont="1" applyAlignment="1">
      <alignment horizontal="center"/>
    </xf>
    <xf numFmtId="0" fontId="79" fillId="0" borderId="0" xfId="0" applyFont="1" applyAlignment="1">
      <alignment/>
    </xf>
    <xf numFmtId="0" fontId="80" fillId="0" borderId="11" xfId="0" applyFont="1" applyBorder="1" applyAlignment="1">
      <alignment/>
    </xf>
    <xf numFmtId="0" fontId="81" fillId="0" borderId="11" xfId="0" applyFont="1" applyBorder="1" applyAlignment="1">
      <alignment/>
    </xf>
    <xf numFmtId="0" fontId="79" fillId="0" borderId="11" xfId="0" applyFont="1" applyBorder="1" applyAlignment="1">
      <alignment/>
    </xf>
    <xf numFmtId="0" fontId="82" fillId="0" borderId="0" xfId="0" applyFont="1" applyAlignment="1">
      <alignment/>
    </xf>
    <xf numFmtId="0" fontId="83" fillId="0" borderId="0" xfId="0" applyFont="1" applyAlignment="1">
      <alignment/>
    </xf>
    <xf numFmtId="171" fontId="75" fillId="0" borderId="10" xfId="0" applyNumberFormat="1" applyFont="1" applyBorder="1" applyAlignment="1">
      <alignment horizontal="center" wrapText="1"/>
    </xf>
    <xf numFmtId="2" fontId="75" fillId="0" borderId="10" xfId="0" applyNumberFormat="1" applyFont="1" applyBorder="1" applyAlignment="1">
      <alignment horizontal="center" wrapText="1"/>
    </xf>
    <xf numFmtId="1" fontId="75" fillId="0" borderId="10" xfId="0" applyNumberFormat="1" applyFont="1" applyBorder="1" applyAlignment="1">
      <alignment horizontal="center" wrapText="1"/>
    </xf>
    <xf numFmtId="169" fontId="75" fillId="0" borderId="10" xfId="0" applyNumberFormat="1" applyFont="1" applyBorder="1" applyAlignment="1">
      <alignment horizontal="center" wrapText="1"/>
    </xf>
    <xf numFmtId="171" fontId="75" fillId="0" borderId="10" xfId="0" applyNumberFormat="1" applyFont="1" applyBorder="1" applyAlignment="1">
      <alignment wrapText="1"/>
    </xf>
    <xf numFmtId="2" fontId="75" fillId="0" borderId="10" xfId="0" applyNumberFormat="1" applyFont="1" applyFill="1" applyBorder="1" applyAlignment="1">
      <alignment horizontal="center" wrapText="1"/>
    </xf>
    <xf numFmtId="0" fontId="0" fillId="33" borderId="0" xfId="0" applyFill="1" applyAlignment="1">
      <alignment/>
    </xf>
    <xf numFmtId="171" fontId="8" fillId="0" borderId="10" xfId="0" applyNumberFormat="1" applyFont="1" applyFill="1" applyBorder="1" applyAlignment="1">
      <alignment horizontal="center" wrapText="1"/>
    </xf>
    <xf numFmtId="170" fontId="8" fillId="0" borderId="10" xfId="0" applyNumberFormat="1" applyFont="1" applyFill="1" applyBorder="1" applyAlignment="1">
      <alignment horizontal="center" wrapText="1"/>
    </xf>
    <xf numFmtId="170" fontId="8" fillId="0" borderId="12" xfId="0" applyNumberFormat="1" applyFont="1" applyFill="1" applyBorder="1" applyAlignment="1">
      <alignment horizontal="center" wrapText="1"/>
    </xf>
    <xf numFmtId="1" fontId="8" fillId="34" borderId="10" xfId="0" applyNumberFormat="1" applyFont="1" applyFill="1" applyBorder="1" applyAlignment="1">
      <alignment horizontal="center" wrapText="1"/>
    </xf>
    <xf numFmtId="0" fontId="8" fillId="34" borderId="10" xfId="0" applyFont="1" applyFill="1" applyBorder="1" applyAlignment="1">
      <alignment horizontal="center" wrapText="1"/>
    </xf>
    <xf numFmtId="2" fontId="8" fillId="34" borderId="10" xfId="0" applyNumberFormat="1" applyFont="1" applyFill="1" applyBorder="1" applyAlignment="1">
      <alignment horizontal="center" wrapText="1"/>
    </xf>
    <xf numFmtId="0" fontId="8" fillId="0" borderId="10" xfId="0" applyFont="1" applyFill="1" applyBorder="1" applyAlignment="1">
      <alignment horizontal="center" wrapText="1"/>
    </xf>
    <xf numFmtId="169" fontId="8" fillId="0" borderId="10" xfId="0" applyNumberFormat="1" applyFont="1" applyFill="1" applyBorder="1" applyAlignment="1">
      <alignment horizontal="center" wrapText="1"/>
    </xf>
    <xf numFmtId="171" fontId="8" fillId="0" borderId="10" xfId="0" applyNumberFormat="1" applyFont="1" applyBorder="1" applyAlignment="1">
      <alignment horizontal="center" wrapText="1"/>
    </xf>
    <xf numFmtId="0" fontId="7" fillId="0" borderId="11" xfId="0" applyFont="1" applyBorder="1" applyAlignment="1">
      <alignment horizontal="left"/>
    </xf>
    <xf numFmtId="0" fontId="0" fillId="0" borderId="11" xfId="0" applyFont="1" applyBorder="1" applyAlignment="1">
      <alignment/>
    </xf>
    <xf numFmtId="0" fontId="15" fillId="0" borderId="0" xfId="0" applyFont="1" applyAlignment="1">
      <alignment/>
    </xf>
    <xf numFmtId="0" fontId="16" fillId="0" borderId="0" xfId="0" applyFont="1" applyAlignment="1">
      <alignment/>
    </xf>
    <xf numFmtId="0" fontId="0" fillId="0" borderId="13" xfId="0" applyBorder="1" applyAlignment="1">
      <alignment wrapText="1"/>
    </xf>
    <xf numFmtId="1" fontId="8" fillId="0" borderId="10" xfId="0" applyNumberFormat="1" applyFont="1" applyBorder="1" applyAlignment="1">
      <alignment horizontal="center" wrapText="1"/>
    </xf>
    <xf numFmtId="2" fontId="8" fillId="0" borderId="10" xfId="0" applyNumberFormat="1" applyFont="1" applyBorder="1" applyAlignment="1">
      <alignment horizontal="center" wrapText="1"/>
    </xf>
    <xf numFmtId="0" fontId="10" fillId="0" borderId="13" xfId="0" applyFont="1" applyBorder="1" applyAlignment="1">
      <alignment horizontal="center" vertical="center" wrapText="1"/>
    </xf>
    <xf numFmtId="0" fontId="19" fillId="0" borderId="10" xfId="0" applyFont="1" applyBorder="1" applyAlignment="1">
      <alignment horizontal="center" wrapText="1"/>
    </xf>
    <xf numFmtId="0" fontId="10" fillId="0" borderId="0" xfId="0" applyFont="1" applyAlignment="1">
      <alignment/>
    </xf>
    <xf numFmtId="0" fontId="0" fillId="0" borderId="0" xfId="0" applyFill="1" applyAlignment="1">
      <alignment/>
    </xf>
    <xf numFmtId="0" fontId="13" fillId="0" borderId="0" xfId="0" applyFont="1" applyAlignment="1">
      <alignment/>
    </xf>
    <xf numFmtId="0" fontId="15" fillId="0" borderId="0" xfId="0" applyFont="1" applyFill="1" applyAlignment="1">
      <alignment/>
    </xf>
    <xf numFmtId="0" fontId="4" fillId="0" borderId="0" xfId="0" applyFont="1" applyFill="1" applyAlignment="1">
      <alignment/>
    </xf>
    <xf numFmtId="0" fontId="21" fillId="0" borderId="0" xfId="0" applyFont="1" applyAlignment="1">
      <alignment/>
    </xf>
    <xf numFmtId="0" fontId="2" fillId="0" borderId="10" xfId="0" applyFont="1" applyBorder="1" applyAlignment="1">
      <alignment/>
    </xf>
    <xf numFmtId="0" fontId="2" fillId="0" borderId="10" xfId="0" applyFont="1" applyFill="1" applyBorder="1" applyAlignment="1">
      <alignment/>
    </xf>
    <xf numFmtId="0" fontId="84" fillId="0" borderId="10" xfId="53" applyFont="1" applyBorder="1">
      <alignment/>
      <protection/>
    </xf>
    <xf numFmtId="1" fontId="22" fillId="0" borderId="14" xfId="0" applyNumberFormat="1" applyFont="1" applyBorder="1" applyAlignment="1">
      <alignment horizontal="center" wrapText="1"/>
    </xf>
    <xf numFmtId="2" fontId="8" fillId="0" borderId="12" xfId="0" applyNumberFormat="1" applyFont="1" applyFill="1" applyBorder="1" applyAlignment="1">
      <alignment horizontal="center" wrapText="1"/>
    </xf>
    <xf numFmtId="1" fontId="1" fillId="0" borderId="10" xfId="0" applyNumberFormat="1" applyFont="1" applyBorder="1" applyAlignment="1">
      <alignment horizontal="center"/>
    </xf>
    <xf numFmtId="1" fontId="1" fillId="0" borderId="10" xfId="0" applyNumberFormat="1" applyFont="1" applyFill="1" applyBorder="1" applyAlignment="1">
      <alignment horizontal="center"/>
    </xf>
    <xf numFmtId="2" fontId="23" fillId="0" borderId="10" xfId="0" applyNumberFormat="1" applyFont="1" applyBorder="1" applyAlignment="1">
      <alignment horizontal="center" vertical="center" wrapText="1"/>
    </xf>
    <xf numFmtId="1" fontId="24"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24" fillId="0" borderId="10" xfId="0" applyNumberFormat="1" applyFont="1" applyFill="1" applyBorder="1" applyAlignment="1">
      <alignment horizontal="center" vertical="center" wrapText="1"/>
    </xf>
    <xf numFmtId="1" fontId="25" fillId="0" borderId="14" xfId="0" applyNumberFormat="1" applyFont="1" applyBorder="1" applyAlignment="1">
      <alignment horizontal="center" vertical="center" wrapText="1"/>
    </xf>
    <xf numFmtId="2" fontId="26" fillId="0" borderId="10" xfId="0" applyNumberFormat="1" applyFont="1" applyBorder="1" applyAlignment="1">
      <alignment horizontal="center" vertical="center" wrapText="1"/>
    </xf>
    <xf numFmtId="0" fontId="7" fillId="0" borderId="11" xfId="0" applyFont="1" applyFill="1" applyBorder="1" applyAlignment="1">
      <alignment/>
    </xf>
    <xf numFmtId="0" fontId="0" fillId="0" borderId="0" xfId="0" applyFont="1" applyAlignment="1">
      <alignment/>
    </xf>
    <xf numFmtId="0" fontId="0" fillId="0" borderId="0" xfId="0" applyFont="1" applyFill="1" applyAlignment="1">
      <alignment/>
    </xf>
    <xf numFmtId="0" fontId="9" fillId="0" borderId="0" xfId="0" applyFont="1" applyFill="1" applyAlignment="1">
      <alignment vertical="center" wrapText="1"/>
    </xf>
    <xf numFmtId="0" fontId="9" fillId="0" borderId="0" xfId="0" applyFont="1" applyAlignment="1">
      <alignment vertical="center" wrapText="1"/>
    </xf>
    <xf numFmtId="0" fontId="2" fillId="16" borderId="10" xfId="0" applyFont="1" applyFill="1" applyBorder="1" applyAlignment="1">
      <alignment/>
    </xf>
    <xf numFmtId="1" fontId="2" fillId="0" borderId="10" xfId="0" applyNumberFormat="1" applyFont="1" applyBorder="1" applyAlignment="1">
      <alignment horizontal="center"/>
    </xf>
    <xf numFmtId="14" fontId="0" fillId="0" borderId="11" xfId="0" applyNumberFormat="1" applyFont="1" applyBorder="1" applyAlignment="1">
      <alignment horizontal="center"/>
    </xf>
    <xf numFmtId="0" fontId="0" fillId="0" borderId="11" xfId="0" applyFont="1" applyBorder="1" applyAlignment="1">
      <alignment horizont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textRotation="90" wrapText="1"/>
    </xf>
    <xf numFmtId="0" fontId="10" fillId="0" borderId="12" xfId="0" applyFont="1" applyBorder="1" applyAlignment="1">
      <alignment horizontal="center" vertical="center" textRotation="90" wrapText="1"/>
    </xf>
    <xf numFmtId="0" fontId="10" fillId="0" borderId="18"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2" fillId="0" borderId="0" xfId="0" applyFont="1" applyAlignment="1">
      <alignment horizontal="center"/>
    </xf>
    <xf numFmtId="0" fontId="9" fillId="0" borderId="0" xfId="0" applyFont="1" applyAlignment="1">
      <alignment horizontal="center"/>
    </xf>
    <xf numFmtId="0" fontId="10" fillId="0" borderId="17" xfId="0" applyFont="1" applyBorder="1" applyAlignment="1">
      <alignment horizontal="left" vertical="center" textRotation="90" wrapText="1"/>
    </xf>
    <xf numFmtId="0" fontId="10" fillId="0" borderId="12" xfId="0" applyFont="1" applyBorder="1" applyAlignment="1">
      <alignment horizontal="left" vertical="center" textRotation="90" wrapText="1"/>
    </xf>
    <xf numFmtId="0" fontId="10" fillId="0" borderId="18" xfId="0" applyFont="1" applyBorder="1" applyAlignment="1">
      <alignment horizontal="left" vertical="center" textRotation="90" wrapText="1"/>
    </xf>
    <xf numFmtId="0" fontId="9" fillId="0" borderId="0" xfId="0" applyFont="1" applyBorder="1" applyAlignment="1">
      <alignment horizontal="center" vertical="center"/>
    </xf>
    <xf numFmtId="0" fontId="7" fillId="0" borderId="0" xfId="0" applyFont="1" applyBorder="1" applyAlignment="1">
      <alignment horizontal="center"/>
    </xf>
    <xf numFmtId="0" fontId="10" fillId="0" borderId="14" xfId="0" applyFont="1" applyBorder="1" applyAlignment="1">
      <alignment horizontal="center" vertical="center" textRotation="90" wrapText="1"/>
    </xf>
    <xf numFmtId="169" fontId="0" fillId="0" borderId="13" xfId="0" applyNumberFormat="1" applyFont="1" applyBorder="1" applyAlignment="1">
      <alignment horizontal="center" vertical="center" wrapText="1"/>
    </xf>
    <xf numFmtId="0" fontId="9" fillId="0" borderId="0" xfId="0" applyFont="1" applyAlignment="1">
      <alignment horizontal="left" vertical="center" wrapText="1"/>
    </xf>
    <xf numFmtId="0" fontId="11" fillId="0" borderId="18" xfId="0" applyFont="1" applyBorder="1" applyAlignment="1">
      <alignment horizontal="center" vertical="center" wrapText="1"/>
    </xf>
    <xf numFmtId="0" fontId="20" fillId="0" borderId="0" xfId="0" applyFont="1" applyAlignment="1">
      <alignment horizontal="center"/>
    </xf>
    <xf numFmtId="0" fontId="6" fillId="0" borderId="11" xfId="0" applyFont="1" applyBorder="1" applyAlignment="1">
      <alignment horizontal="center" vertical="center" wrapText="1"/>
    </xf>
    <xf numFmtId="0" fontId="13" fillId="0" borderId="14" xfId="0" applyFont="1" applyBorder="1" applyAlignment="1">
      <alignment horizontal="center" vertical="center" textRotation="90" wrapText="1"/>
    </xf>
    <xf numFmtId="0" fontId="10" fillId="0" borderId="19" xfId="0" applyFont="1" applyBorder="1" applyAlignment="1">
      <alignment horizontal="center" vertical="center" textRotation="90" wrapText="1"/>
    </xf>
    <xf numFmtId="0" fontId="10" fillId="0" borderId="20" xfId="0" applyFont="1" applyBorder="1" applyAlignment="1">
      <alignment horizontal="center" vertical="center" textRotation="90" wrapText="1"/>
    </xf>
    <xf numFmtId="0" fontId="10" fillId="0" borderId="21" xfId="0" applyFont="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0" fontId="10" fillId="0" borderId="17"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8" xfId="0" applyFont="1" applyFill="1"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2" xfId="0" applyFill="1" applyBorder="1" applyAlignment="1">
      <alignment horizontal="center" vertical="center" textRotation="90" wrapText="1"/>
    </xf>
    <xf numFmtId="0" fontId="0" fillId="0" borderId="18" xfId="0" applyFill="1" applyBorder="1" applyAlignment="1">
      <alignment horizontal="center" vertical="center" textRotation="90" wrapText="1"/>
    </xf>
    <xf numFmtId="0" fontId="0" fillId="0" borderId="13" xfId="0" applyBorder="1" applyAlignment="1">
      <alignment wrapText="1"/>
    </xf>
    <xf numFmtId="0" fontId="6" fillId="0" borderId="11" xfId="0" applyFont="1" applyBorder="1" applyAlignment="1">
      <alignment/>
    </xf>
    <xf numFmtId="0" fontId="1" fillId="0" borderId="11" xfId="0" applyFont="1" applyBorder="1" applyAlignment="1">
      <alignment/>
    </xf>
    <xf numFmtId="0" fontId="10" fillId="0" borderId="22" xfId="0" applyFont="1" applyFill="1" applyBorder="1" applyAlignment="1">
      <alignment horizontal="center" vertical="center" textRotation="90" wrapText="1"/>
    </xf>
    <xf numFmtId="0" fontId="10" fillId="0" borderId="23" xfId="0" applyFont="1" applyFill="1" applyBorder="1" applyAlignment="1">
      <alignment horizontal="center" vertical="center" textRotation="90" wrapText="1"/>
    </xf>
    <xf numFmtId="0" fontId="10" fillId="0" borderId="24" xfId="0" applyFont="1" applyFill="1" applyBorder="1" applyAlignment="1">
      <alignment horizontal="center" vertical="center" textRotation="90" wrapText="1"/>
    </xf>
    <xf numFmtId="0" fontId="10" fillId="0" borderId="17" xfId="0" applyFont="1" applyBorder="1" applyAlignment="1">
      <alignment horizontal="center" vertical="justify" textRotation="90" wrapText="1"/>
    </xf>
    <xf numFmtId="0" fontId="0" fillId="0" borderId="12" xfId="0" applyBorder="1" applyAlignment="1">
      <alignment horizontal="center" vertical="justify" textRotation="90" wrapText="1"/>
    </xf>
    <xf numFmtId="0" fontId="0" fillId="0" borderId="18" xfId="0" applyBorder="1" applyAlignment="1">
      <alignment horizontal="center" vertical="justify" textRotation="90" wrapText="1"/>
    </xf>
    <xf numFmtId="0" fontId="6" fillId="0" borderId="0" xfId="0" applyFont="1" applyAlignment="1">
      <alignment horizontal="center" vertical="center" wrapText="1"/>
    </xf>
    <xf numFmtId="0" fontId="10" fillId="0" borderId="12" xfId="0" applyFont="1" applyBorder="1" applyAlignment="1">
      <alignment horizontal="center" vertical="justify" textRotation="90" wrapText="1"/>
    </xf>
    <xf numFmtId="0" fontId="10" fillId="0" borderId="18" xfId="0" applyFont="1" applyBorder="1" applyAlignment="1">
      <alignment horizontal="center" vertical="justify" textRotation="90"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tabSelected="1" view="pageBreakPreview" zoomScaleSheetLayoutView="100" zoomScalePageLayoutView="0" workbookViewId="0" topLeftCell="A16">
      <selection activeCell="P10" sqref="P10:P12"/>
    </sheetView>
  </sheetViews>
  <sheetFormatPr defaultColWidth="9.00390625" defaultRowHeight="12.75"/>
  <cols>
    <col min="1" max="1" width="4.75390625" style="0" customWidth="1"/>
    <col min="2" max="2" width="7.25390625" style="0" customWidth="1"/>
    <col min="3" max="3" width="7.75390625" style="0" customWidth="1"/>
    <col min="4" max="5" width="7.875" style="0" customWidth="1"/>
    <col min="6" max="6" width="7.75390625" style="0" customWidth="1"/>
    <col min="7" max="7" width="8.00390625" style="0" customWidth="1"/>
    <col min="8" max="8" width="7.75390625" style="0" customWidth="1"/>
    <col min="9" max="9" width="7.625" style="0" customWidth="1"/>
    <col min="10" max="10" width="8.125" style="0" customWidth="1"/>
    <col min="11" max="11" width="7.375" style="0" customWidth="1"/>
    <col min="12" max="13" width="7.875" style="0" customWidth="1"/>
    <col min="14" max="14" width="7.25390625" style="0" customWidth="1"/>
    <col min="15" max="16" width="7.75390625" style="0" customWidth="1"/>
    <col min="17" max="18" width="7.375" style="0" customWidth="1"/>
    <col min="19" max="21" width="8.125" style="0" customWidth="1"/>
    <col min="22" max="23" width="7.625" style="0" customWidth="1"/>
    <col min="24" max="24" width="7.875" style="0" customWidth="1"/>
    <col min="25" max="25" width="8.625" style="0" customWidth="1"/>
    <col min="26" max="26" width="6.375" style="0" customWidth="1"/>
    <col min="27" max="28" width="9.125" style="0" customWidth="1"/>
    <col min="29" max="29" width="9.125" style="6" customWidth="1"/>
  </cols>
  <sheetData>
    <row r="1" spans="1:27" ht="12.75">
      <c r="A1" s="56" t="s">
        <v>30</v>
      </c>
      <c r="B1" s="56"/>
      <c r="C1" s="56"/>
      <c r="D1" s="56"/>
      <c r="E1" s="56"/>
      <c r="F1" s="56"/>
      <c r="H1" s="32"/>
      <c r="I1" s="32"/>
      <c r="J1" s="32"/>
      <c r="K1" s="32"/>
      <c r="L1" s="32"/>
      <c r="M1" s="32"/>
      <c r="N1" s="32"/>
      <c r="O1" s="32"/>
      <c r="P1" s="32"/>
      <c r="Q1" s="32"/>
      <c r="R1" s="32"/>
      <c r="S1" s="32"/>
      <c r="T1" s="32"/>
      <c r="U1" s="32"/>
      <c r="V1" s="32"/>
      <c r="W1" s="32"/>
      <c r="X1" s="32"/>
      <c r="Y1" s="32"/>
      <c r="Z1" s="32"/>
      <c r="AA1" s="32"/>
    </row>
    <row r="2" spans="1:27" ht="12.75">
      <c r="A2" s="56" t="s">
        <v>45</v>
      </c>
      <c r="B2" s="56"/>
      <c r="C2" s="56"/>
      <c r="D2" s="56"/>
      <c r="E2" s="56"/>
      <c r="F2" s="56"/>
      <c r="H2" s="32"/>
      <c r="I2" s="32"/>
      <c r="J2" s="32"/>
      <c r="K2" s="32"/>
      <c r="L2" s="32"/>
      <c r="M2" s="32"/>
      <c r="N2" s="32"/>
      <c r="O2" s="32"/>
      <c r="P2" s="32"/>
      <c r="Q2" s="32"/>
      <c r="R2" s="32"/>
      <c r="S2" s="32"/>
      <c r="T2" s="32"/>
      <c r="U2" s="32"/>
      <c r="V2" s="32"/>
      <c r="W2" s="32"/>
      <c r="X2" s="32"/>
      <c r="Y2" s="32"/>
      <c r="Z2" s="32"/>
      <c r="AA2" s="32"/>
    </row>
    <row r="3" spans="1:27" ht="12.75">
      <c r="A3" s="57" t="s">
        <v>46</v>
      </c>
      <c r="B3" s="56"/>
      <c r="C3" s="56"/>
      <c r="D3" s="56"/>
      <c r="E3" s="56"/>
      <c r="F3" s="56"/>
      <c r="H3" s="32"/>
      <c r="I3" s="36"/>
      <c r="J3" s="36"/>
      <c r="K3" s="36"/>
      <c r="L3" s="36"/>
      <c r="M3" s="36"/>
      <c r="N3" s="37"/>
      <c r="O3" s="37"/>
      <c r="P3" s="37"/>
      <c r="Q3" s="37"/>
      <c r="R3" s="37"/>
      <c r="S3" s="37"/>
      <c r="T3" s="37"/>
      <c r="U3" s="37"/>
      <c r="V3" s="37"/>
      <c r="W3" s="37"/>
      <c r="X3" s="37"/>
      <c r="Y3" s="37"/>
      <c r="Z3" s="37"/>
      <c r="AA3" s="37"/>
    </row>
    <row r="4" spans="1:27" ht="12.75">
      <c r="A4" s="56" t="s">
        <v>32</v>
      </c>
      <c r="B4" s="56"/>
      <c r="C4" s="56"/>
      <c r="D4" s="56"/>
      <c r="E4" s="56"/>
      <c r="F4" s="56"/>
      <c r="H4" s="32"/>
      <c r="I4" s="36"/>
      <c r="J4" s="36"/>
      <c r="K4" s="36"/>
      <c r="L4" s="36"/>
      <c r="M4" s="36"/>
      <c r="N4" s="37"/>
      <c r="O4" s="37"/>
      <c r="P4" s="37"/>
      <c r="Q4" s="37"/>
      <c r="R4" s="37"/>
      <c r="S4" s="37"/>
      <c r="T4" s="37"/>
      <c r="U4" s="37"/>
      <c r="V4" s="37"/>
      <c r="W4" s="37"/>
      <c r="X4" s="37"/>
      <c r="Y4" s="37"/>
      <c r="Z4" s="37"/>
      <c r="AA4" s="37"/>
    </row>
    <row r="5" spans="1:27" ht="12.75">
      <c r="A5" s="56" t="s">
        <v>47</v>
      </c>
      <c r="B5" s="56"/>
      <c r="C5" s="56"/>
      <c r="D5" s="56"/>
      <c r="E5" s="56"/>
      <c r="F5" s="56"/>
      <c r="H5" s="32"/>
      <c r="I5" s="36"/>
      <c r="J5" s="36"/>
      <c r="K5" s="36"/>
      <c r="L5" s="36"/>
      <c r="M5" s="36"/>
      <c r="N5" s="37"/>
      <c r="O5" s="37"/>
      <c r="P5" s="37"/>
      <c r="Q5" s="37"/>
      <c r="R5" s="37"/>
      <c r="S5" s="37"/>
      <c r="T5" s="37"/>
      <c r="U5" s="37"/>
      <c r="V5" s="37"/>
      <c r="W5" s="37"/>
      <c r="X5" s="37"/>
      <c r="Y5" s="37"/>
      <c r="Z5" s="37"/>
      <c r="AA5" s="37"/>
    </row>
    <row r="6" spans="1:27" ht="19.5" customHeight="1">
      <c r="A6" s="32"/>
      <c r="B6" s="98" t="s">
        <v>18</v>
      </c>
      <c r="C6" s="98"/>
      <c r="D6" s="98"/>
      <c r="E6" s="98"/>
      <c r="F6" s="98"/>
      <c r="G6" s="98"/>
      <c r="H6" s="98"/>
      <c r="I6" s="98"/>
      <c r="J6" s="98"/>
      <c r="K6" s="98"/>
      <c r="L6" s="98"/>
      <c r="M6" s="98"/>
      <c r="N6" s="98"/>
      <c r="O6" s="98"/>
      <c r="P6" s="98"/>
      <c r="Q6" s="98"/>
      <c r="R6" s="98"/>
      <c r="S6" s="98"/>
      <c r="T6" s="98"/>
      <c r="U6" s="98"/>
      <c r="V6" s="98"/>
      <c r="W6" s="98"/>
      <c r="X6" s="98"/>
      <c r="Y6" s="98"/>
      <c r="Z6" s="98"/>
      <c r="AA6" s="99"/>
    </row>
    <row r="7" spans="1:27" ht="81.75" customHeight="1">
      <c r="A7" s="107" t="s">
        <v>54</v>
      </c>
      <c r="B7" s="107"/>
      <c r="C7" s="107"/>
      <c r="D7" s="107"/>
      <c r="E7" s="107"/>
      <c r="F7" s="107"/>
      <c r="G7" s="107"/>
      <c r="H7" s="107"/>
      <c r="I7" s="107"/>
      <c r="J7" s="107"/>
      <c r="K7" s="107"/>
      <c r="L7" s="107"/>
      <c r="M7" s="107"/>
      <c r="N7" s="107"/>
      <c r="O7" s="107"/>
      <c r="P7" s="107"/>
      <c r="Q7" s="107"/>
      <c r="R7" s="107"/>
      <c r="S7" s="107"/>
      <c r="T7" s="107"/>
      <c r="U7" s="107"/>
      <c r="V7" s="107"/>
      <c r="W7" s="107"/>
      <c r="X7" s="107"/>
      <c r="Y7" s="107"/>
      <c r="Z7" s="37"/>
      <c r="AA7" s="37"/>
    </row>
    <row r="8" spans="1:27" ht="15" customHeight="1">
      <c r="A8" s="103" t="s">
        <v>50</v>
      </c>
      <c r="B8" s="104"/>
      <c r="C8" s="104"/>
      <c r="D8" s="104"/>
      <c r="E8" s="104"/>
      <c r="F8" s="104"/>
      <c r="G8" s="104"/>
      <c r="H8" s="104"/>
      <c r="I8" s="104"/>
      <c r="J8" s="104"/>
      <c r="K8" s="104"/>
      <c r="L8" s="104"/>
      <c r="M8" s="104"/>
      <c r="N8" s="104"/>
      <c r="O8" s="104"/>
      <c r="P8" s="104"/>
      <c r="Q8" s="104"/>
      <c r="R8" s="104"/>
      <c r="S8" s="104"/>
      <c r="T8" s="104"/>
      <c r="U8" s="104"/>
      <c r="V8" s="104"/>
      <c r="W8" s="104"/>
      <c r="X8" s="104"/>
      <c r="Y8" s="104"/>
      <c r="Z8" s="37"/>
      <c r="AA8" s="37"/>
    </row>
    <row r="9" spans="1:29" ht="21" customHeight="1">
      <c r="A9" s="94" t="s">
        <v>26</v>
      </c>
      <c r="B9" s="91" t="s">
        <v>17</v>
      </c>
      <c r="C9" s="92"/>
      <c r="D9" s="92"/>
      <c r="E9" s="92"/>
      <c r="F9" s="92"/>
      <c r="G9" s="92"/>
      <c r="H9" s="92"/>
      <c r="I9" s="92"/>
      <c r="J9" s="92"/>
      <c r="K9" s="92"/>
      <c r="L9" s="92"/>
      <c r="M9" s="93"/>
      <c r="N9" s="91" t="s">
        <v>6</v>
      </c>
      <c r="O9" s="92"/>
      <c r="P9" s="92"/>
      <c r="Q9" s="92"/>
      <c r="R9" s="92"/>
      <c r="S9" s="92"/>
      <c r="T9" s="61"/>
      <c r="U9" s="100" t="s">
        <v>22</v>
      </c>
      <c r="V9" s="94" t="s">
        <v>23</v>
      </c>
      <c r="W9" s="94" t="s">
        <v>35</v>
      </c>
      <c r="X9" s="94" t="s">
        <v>25</v>
      </c>
      <c r="Y9" s="94" t="s">
        <v>24</v>
      </c>
      <c r="Z9" s="3"/>
      <c r="AB9" s="6"/>
      <c r="AC9"/>
    </row>
    <row r="10" spans="1:29" ht="48.75" customHeight="1">
      <c r="A10" s="95"/>
      <c r="B10" s="105" t="s">
        <v>2</v>
      </c>
      <c r="C10" s="97" t="s">
        <v>3</v>
      </c>
      <c r="D10" s="97" t="s">
        <v>4</v>
      </c>
      <c r="E10" s="97" t="s">
        <v>5</v>
      </c>
      <c r="F10" s="97" t="s">
        <v>8</v>
      </c>
      <c r="G10" s="97" t="s">
        <v>9</v>
      </c>
      <c r="H10" s="97" t="s">
        <v>10</v>
      </c>
      <c r="I10" s="97" t="s">
        <v>11</v>
      </c>
      <c r="J10" s="97" t="s">
        <v>12</v>
      </c>
      <c r="K10" s="97" t="s">
        <v>13</v>
      </c>
      <c r="L10" s="94" t="s">
        <v>14</v>
      </c>
      <c r="M10" s="94" t="s">
        <v>15</v>
      </c>
      <c r="N10" s="94" t="s">
        <v>7</v>
      </c>
      <c r="O10" s="94" t="s">
        <v>19</v>
      </c>
      <c r="P10" s="94" t="s">
        <v>33</v>
      </c>
      <c r="Q10" s="94" t="s">
        <v>20</v>
      </c>
      <c r="R10" s="94" t="s">
        <v>48</v>
      </c>
      <c r="S10" s="94" t="s">
        <v>21</v>
      </c>
      <c r="T10" s="94" t="s">
        <v>49</v>
      </c>
      <c r="U10" s="101"/>
      <c r="V10" s="95"/>
      <c r="W10" s="95"/>
      <c r="X10" s="95"/>
      <c r="Y10" s="95"/>
      <c r="Z10" s="3"/>
      <c r="AB10" s="6"/>
      <c r="AC10"/>
    </row>
    <row r="11" spans="1:29" ht="15.75" customHeight="1">
      <c r="A11" s="95"/>
      <c r="B11" s="105"/>
      <c r="C11" s="97"/>
      <c r="D11" s="97"/>
      <c r="E11" s="97"/>
      <c r="F11" s="97"/>
      <c r="G11" s="97"/>
      <c r="H11" s="97"/>
      <c r="I11" s="97"/>
      <c r="J11" s="97"/>
      <c r="K11" s="97"/>
      <c r="L11" s="95"/>
      <c r="M11" s="95"/>
      <c r="N11" s="95"/>
      <c r="O11" s="95"/>
      <c r="P11" s="95"/>
      <c r="Q11" s="95"/>
      <c r="R11" s="95"/>
      <c r="S11" s="95"/>
      <c r="T11" s="95"/>
      <c r="U11" s="101"/>
      <c r="V11" s="95"/>
      <c r="W11" s="95"/>
      <c r="X11" s="95"/>
      <c r="Y11" s="95"/>
      <c r="Z11" s="3"/>
      <c r="AB11" s="6"/>
      <c r="AC11"/>
    </row>
    <row r="12" spans="1:29" ht="21.75" customHeight="1">
      <c r="A12" s="108"/>
      <c r="B12" s="105"/>
      <c r="C12" s="97"/>
      <c r="D12" s="97"/>
      <c r="E12" s="97"/>
      <c r="F12" s="97"/>
      <c r="G12" s="97"/>
      <c r="H12" s="97"/>
      <c r="I12" s="97"/>
      <c r="J12" s="97"/>
      <c r="K12" s="97"/>
      <c r="L12" s="96"/>
      <c r="M12" s="96"/>
      <c r="N12" s="96"/>
      <c r="O12" s="96"/>
      <c r="P12" s="96"/>
      <c r="Q12" s="96"/>
      <c r="R12" s="96"/>
      <c r="S12" s="96"/>
      <c r="T12" s="96"/>
      <c r="U12" s="102"/>
      <c r="V12" s="96"/>
      <c r="W12" s="96"/>
      <c r="X12" s="96"/>
      <c r="Y12" s="96"/>
      <c r="Z12" s="3"/>
      <c r="AB12" s="6"/>
      <c r="AC12"/>
    </row>
    <row r="13" spans="1:29" ht="13.5" customHeight="1">
      <c r="A13" s="16">
        <v>1</v>
      </c>
      <c r="B13" s="8">
        <v>94.32</v>
      </c>
      <c r="C13" s="8">
        <v>2.948</v>
      </c>
      <c r="D13" s="8">
        <v>0.819</v>
      </c>
      <c r="E13" s="8">
        <v>0.112</v>
      </c>
      <c r="F13" s="8">
        <v>0.137</v>
      </c>
      <c r="G13" s="8">
        <v>0.002</v>
      </c>
      <c r="H13" s="8">
        <v>0.032</v>
      </c>
      <c r="I13" s="8">
        <v>0.027</v>
      </c>
      <c r="J13" s="8">
        <v>0.043</v>
      </c>
      <c r="K13" s="8">
        <v>0.006</v>
      </c>
      <c r="L13" s="8">
        <v>1.339</v>
      </c>
      <c r="M13" s="8">
        <v>0.214</v>
      </c>
      <c r="N13" s="45">
        <v>0.7116</v>
      </c>
      <c r="O13" s="50">
        <f>P13*0.0041868</f>
        <v>34.4029356</v>
      </c>
      <c r="P13" s="48">
        <v>8217</v>
      </c>
      <c r="Q13" s="50">
        <f>R13*0.0041868</f>
        <v>38.1375612</v>
      </c>
      <c r="R13" s="49">
        <v>9109</v>
      </c>
      <c r="S13" s="50">
        <f>T13*0.0041868</f>
        <v>49.6303272</v>
      </c>
      <c r="T13" s="51">
        <v>11854</v>
      </c>
      <c r="U13" s="51">
        <v>-11.8</v>
      </c>
      <c r="V13" s="51">
        <v>-4.6</v>
      </c>
      <c r="W13" s="38"/>
      <c r="X13" s="62" t="s">
        <v>52</v>
      </c>
      <c r="Y13" s="62" t="s">
        <v>53</v>
      </c>
      <c r="AA13" s="4">
        <f aca="true" t="shared" si="0" ref="AA13:AA43">SUM(B13:M13)</f>
        <v>99.99899999999998</v>
      </c>
      <c r="AB13" s="31" t="str">
        <f>IF(AA13=100,"ОК"," ")</f>
        <v> </v>
      </c>
      <c r="AC13"/>
    </row>
    <row r="14" spans="1:29" ht="13.5" customHeight="1">
      <c r="A14" s="16">
        <v>2</v>
      </c>
      <c r="B14" s="8">
        <v>95.132</v>
      </c>
      <c r="C14" s="8">
        <v>2.654</v>
      </c>
      <c r="D14" s="8">
        <v>0.769</v>
      </c>
      <c r="E14" s="8">
        <v>0.113</v>
      </c>
      <c r="F14" s="8">
        <v>0.127</v>
      </c>
      <c r="G14" s="8">
        <v>0.002</v>
      </c>
      <c r="H14" s="8">
        <v>0.029</v>
      </c>
      <c r="I14" s="8">
        <v>0.022</v>
      </c>
      <c r="J14" s="8">
        <v>0.036</v>
      </c>
      <c r="K14" s="8">
        <v>0.007</v>
      </c>
      <c r="L14" s="8">
        <v>0.908</v>
      </c>
      <c r="M14" s="8">
        <v>0.2</v>
      </c>
      <c r="N14" s="45">
        <v>0.7064</v>
      </c>
      <c r="O14" s="50">
        <f>P14*0.0041868</f>
        <v>34.4238696</v>
      </c>
      <c r="P14" s="48">
        <v>8222</v>
      </c>
      <c r="Q14" s="50">
        <f>R14*0.0041868</f>
        <v>38.1668688</v>
      </c>
      <c r="R14" s="49">
        <v>9116</v>
      </c>
      <c r="S14" s="50">
        <f>T14*0.0041868</f>
        <v>49.8480408</v>
      </c>
      <c r="T14" s="51">
        <v>11906</v>
      </c>
      <c r="U14" s="51"/>
      <c r="V14" s="51"/>
      <c r="W14" s="38"/>
      <c r="X14" s="38"/>
      <c r="Y14" s="17"/>
      <c r="AA14" s="4">
        <f t="shared" si="0"/>
        <v>99.99900000000001</v>
      </c>
      <c r="AB14" s="31" t="str">
        <f>IF(AA14=100,"ОК"," ")</f>
        <v> </v>
      </c>
      <c r="AC14"/>
    </row>
    <row r="15" spans="1:29" ht="13.5" customHeight="1">
      <c r="A15" s="16">
        <v>3</v>
      </c>
      <c r="B15" s="46">
        <v>95.2</v>
      </c>
      <c r="C15" s="46">
        <v>2.622</v>
      </c>
      <c r="D15" s="46">
        <v>0.768</v>
      </c>
      <c r="E15" s="46">
        <v>0.112</v>
      </c>
      <c r="F15" s="46">
        <v>0.126</v>
      </c>
      <c r="G15" s="46">
        <v>0.002</v>
      </c>
      <c r="H15" s="46">
        <v>0.028</v>
      </c>
      <c r="I15" s="46">
        <v>0.022</v>
      </c>
      <c r="J15" s="46">
        <v>0.035</v>
      </c>
      <c r="K15" s="46">
        <v>0.007</v>
      </c>
      <c r="L15" s="46">
        <v>0.883</v>
      </c>
      <c r="M15" s="46">
        <v>0.196</v>
      </c>
      <c r="N15" s="45">
        <v>0.7059</v>
      </c>
      <c r="O15" s="50">
        <f>P15*0.0041868</f>
        <v>34.419682800000004</v>
      </c>
      <c r="P15" s="48">
        <v>8221</v>
      </c>
      <c r="Q15" s="50">
        <f>R15*0.0041868</f>
        <v>38.162682000000004</v>
      </c>
      <c r="R15" s="49">
        <v>9115</v>
      </c>
      <c r="S15" s="50">
        <f>T15*0.0041868</f>
        <v>49.8606012</v>
      </c>
      <c r="T15" s="51">
        <v>11909</v>
      </c>
      <c r="U15" s="51"/>
      <c r="V15" s="51"/>
      <c r="W15" s="38"/>
      <c r="X15" s="17"/>
      <c r="Y15" s="17"/>
      <c r="AA15" s="4">
        <f t="shared" si="0"/>
        <v>100.001</v>
      </c>
      <c r="AB15" s="31" t="str">
        <f>IF(AA15=100,"ОК"," ")</f>
        <v> </v>
      </c>
      <c r="AC15"/>
    </row>
    <row r="16" spans="1:29" ht="13.5" customHeight="1">
      <c r="A16" s="16">
        <v>4</v>
      </c>
      <c r="B16" s="46">
        <v>95.304</v>
      </c>
      <c r="C16" s="46">
        <v>2.588</v>
      </c>
      <c r="D16" s="46">
        <v>0.758</v>
      </c>
      <c r="E16" s="46">
        <v>0.109</v>
      </c>
      <c r="F16" s="46">
        <v>0.122</v>
      </c>
      <c r="G16" s="46">
        <v>0.002</v>
      </c>
      <c r="H16" s="46">
        <v>0.027</v>
      </c>
      <c r="I16" s="46">
        <v>0.021</v>
      </c>
      <c r="J16" s="46">
        <v>0.033</v>
      </c>
      <c r="K16" s="46">
        <v>0.007</v>
      </c>
      <c r="L16" s="46">
        <v>0.839</v>
      </c>
      <c r="M16" s="46">
        <v>0.19</v>
      </c>
      <c r="N16" s="45">
        <v>0.7051</v>
      </c>
      <c r="O16" s="50">
        <f aca="true" t="shared" si="1" ref="O16:O32">P16*0.0041868</f>
        <v>34.415496</v>
      </c>
      <c r="P16" s="48">
        <v>8220</v>
      </c>
      <c r="Q16" s="50">
        <f aca="true" t="shared" si="2" ref="Q16:Q32">R16*0.0041868</f>
        <v>38.1543084</v>
      </c>
      <c r="R16" s="49">
        <v>9113</v>
      </c>
      <c r="S16" s="50">
        <f aca="true" t="shared" si="3" ref="S16:S38">T16*0.0041868</f>
        <v>49.8815352</v>
      </c>
      <c r="T16" s="51">
        <v>11914</v>
      </c>
      <c r="U16" s="51">
        <v>-13.6</v>
      </c>
      <c r="V16" s="51">
        <v>-6.2</v>
      </c>
      <c r="W16" s="38"/>
      <c r="X16" s="38"/>
      <c r="Y16" s="17"/>
      <c r="AA16" s="4">
        <f t="shared" si="0"/>
        <v>99.99999999999999</v>
      </c>
      <c r="AB16" s="31" t="str">
        <f aca="true" t="shared" si="4" ref="AB16:AB43">IF(AA16=100,"ОК"," ")</f>
        <v>ОК</v>
      </c>
      <c r="AC16"/>
    </row>
    <row r="17" spans="1:29" ht="13.5" customHeight="1">
      <c r="A17" s="16">
        <v>5</v>
      </c>
      <c r="B17" s="46">
        <v>95.195</v>
      </c>
      <c r="C17" s="46">
        <v>2.647</v>
      </c>
      <c r="D17" s="46">
        <v>0.757</v>
      </c>
      <c r="E17" s="46">
        <v>0.109</v>
      </c>
      <c r="F17" s="46">
        <v>0.121</v>
      </c>
      <c r="G17" s="46">
        <v>0.002</v>
      </c>
      <c r="H17" s="46">
        <v>0.027</v>
      </c>
      <c r="I17" s="46">
        <v>0.021</v>
      </c>
      <c r="J17" s="46">
        <v>0.035</v>
      </c>
      <c r="K17" s="46">
        <v>0.007</v>
      </c>
      <c r="L17" s="46">
        <v>0.886</v>
      </c>
      <c r="M17" s="46">
        <v>0.193</v>
      </c>
      <c r="N17" s="45">
        <v>0.7058</v>
      </c>
      <c r="O17" s="50">
        <f t="shared" si="1"/>
        <v>34.415496</v>
      </c>
      <c r="P17" s="48">
        <v>8220</v>
      </c>
      <c r="Q17" s="50">
        <f t="shared" si="2"/>
        <v>38.1584952</v>
      </c>
      <c r="R17" s="49">
        <v>9114</v>
      </c>
      <c r="S17" s="50">
        <f t="shared" si="3"/>
        <v>49.8564144</v>
      </c>
      <c r="T17" s="51">
        <v>11908</v>
      </c>
      <c r="U17" s="51">
        <v>-12.9</v>
      </c>
      <c r="V17" s="51">
        <v>-5.5</v>
      </c>
      <c r="W17" s="38"/>
      <c r="X17" s="38"/>
      <c r="Y17" s="17"/>
      <c r="AA17" s="4">
        <f t="shared" si="0"/>
        <v>99.99999999999999</v>
      </c>
      <c r="AB17" s="31" t="str">
        <f t="shared" si="4"/>
        <v>ОК</v>
      </c>
      <c r="AC17"/>
    </row>
    <row r="18" spans="1:29" ht="13.5" customHeight="1">
      <c r="A18" s="16">
        <v>6</v>
      </c>
      <c r="B18" s="46">
        <v>95.226</v>
      </c>
      <c r="C18" s="46">
        <v>2.61</v>
      </c>
      <c r="D18" s="46">
        <v>0.755</v>
      </c>
      <c r="E18" s="46">
        <v>0.107</v>
      </c>
      <c r="F18" s="46">
        <v>0.121</v>
      </c>
      <c r="G18" s="46">
        <v>0.002</v>
      </c>
      <c r="H18" s="46">
        <v>0.027</v>
      </c>
      <c r="I18" s="46">
        <v>0.021</v>
      </c>
      <c r="J18" s="46">
        <v>0.036</v>
      </c>
      <c r="K18" s="46">
        <v>0.007</v>
      </c>
      <c r="L18" s="46">
        <v>0.898</v>
      </c>
      <c r="M18" s="46">
        <v>0.19</v>
      </c>
      <c r="N18" s="45">
        <v>0.7055</v>
      </c>
      <c r="O18" s="50">
        <f t="shared" si="1"/>
        <v>34.3987488</v>
      </c>
      <c r="P18" s="48">
        <v>8216</v>
      </c>
      <c r="Q18" s="50">
        <f t="shared" si="2"/>
        <v>38.1375612</v>
      </c>
      <c r="R18" s="49">
        <v>9109</v>
      </c>
      <c r="S18" s="50">
        <f t="shared" si="3"/>
        <v>49.843854</v>
      </c>
      <c r="T18" s="51">
        <v>11905</v>
      </c>
      <c r="U18" s="51">
        <v>-11.9</v>
      </c>
      <c r="V18" s="51">
        <v>-5.4</v>
      </c>
      <c r="W18" s="38"/>
      <c r="X18" s="38"/>
      <c r="Y18" s="17"/>
      <c r="AA18" s="4">
        <f t="shared" si="0"/>
        <v>99.99999999999999</v>
      </c>
      <c r="AB18" s="31" t="str">
        <f t="shared" si="4"/>
        <v>ОК</v>
      </c>
      <c r="AC18"/>
    </row>
    <row r="19" spans="1:29" ht="13.5" customHeight="1">
      <c r="A19" s="16">
        <v>7</v>
      </c>
      <c r="B19" s="46">
        <v>95.253</v>
      </c>
      <c r="C19" s="46">
        <v>2.573</v>
      </c>
      <c r="D19" s="46">
        <v>0.723</v>
      </c>
      <c r="E19" s="46">
        <v>0.104</v>
      </c>
      <c r="F19" s="46">
        <v>0.118</v>
      </c>
      <c r="G19" s="46">
        <v>0.002</v>
      </c>
      <c r="H19" s="46">
        <v>0.027</v>
      </c>
      <c r="I19" s="46">
        <v>0.021</v>
      </c>
      <c r="J19" s="46">
        <v>0.037</v>
      </c>
      <c r="K19" s="47">
        <v>0.007</v>
      </c>
      <c r="L19" s="46">
        <v>0.952</v>
      </c>
      <c r="M19" s="46">
        <v>0.183</v>
      </c>
      <c r="N19" s="45">
        <v>0.705</v>
      </c>
      <c r="O19" s="50">
        <f t="shared" si="1"/>
        <v>34.352694</v>
      </c>
      <c r="P19" s="48">
        <v>8205</v>
      </c>
      <c r="Q19" s="50">
        <f t="shared" si="2"/>
        <v>38.0915064</v>
      </c>
      <c r="R19" s="49">
        <v>9098</v>
      </c>
      <c r="S19" s="50">
        <f t="shared" si="3"/>
        <v>49.7977992</v>
      </c>
      <c r="T19" s="51">
        <v>11894</v>
      </c>
      <c r="U19" s="51">
        <v>-12.2</v>
      </c>
      <c r="V19" s="51">
        <v>-5.3</v>
      </c>
      <c r="W19" s="53" t="s">
        <v>36</v>
      </c>
      <c r="X19" s="38"/>
      <c r="Y19" s="17"/>
      <c r="AA19" s="4">
        <f t="shared" si="0"/>
        <v>100</v>
      </c>
      <c r="AB19" s="31" t="str">
        <f t="shared" si="4"/>
        <v>ОК</v>
      </c>
      <c r="AC19"/>
    </row>
    <row r="20" spans="1:29" ht="13.5" customHeight="1">
      <c r="A20" s="16">
        <v>8</v>
      </c>
      <c r="B20" s="46">
        <v>95.174</v>
      </c>
      <c r="C20" s="46">
        <v>2.628</v>
      </c>
      <c r="D20" s="46">
        <v>0.781</v>
      </c>
      <c r="E20" s="46">
        <v>0.107</v>
      </c>
      <c r="F20" s="46">
        <v>0.122</v>
      </c>
      <c r="G20" s="46">
        <v>0.002</v>
      </c>
      <c r="H20" s="46">
        <v>0.027</v>
      </c>
      <c r="I20" s="46">
        <v>0.022</v>
      </c>
      <c r="J20" s="46">
        <v>0.036</v>
      </c>
      <c r="K20" s="46">
        <v>0.007</v>
      </c>
      <c r="L20" s="46">
        <v>0.908</v>
      </c>
      <c r="M20" s="46">
        <v>0.185</v>
      </c>
      <c r="N20" s="45">
        <v>0.706</v>
      </c>
      <c r="O20" s="50">
        <f t="shared" si="1"/>
        <v>34.419682800000004</v>
      </c>
      <c r="P20" s="48">
        <v>8221</v>
      </c>
      <c r="Q20" s="50">
        <f t="shared" si="2"/>
        <v>38.1584952</v>
      </c>
      <c r="R20" s="49">
        <v>9114</v>
      </c>
      <c r="S20" s="50">
        <f t="shared" si="3"/>
        <v>49.8564144</v>
      </c>
      <c r="T20" s="51">
        <v>11908</v>
      </c>
      <c r="U20" s="51">
        <v>-11.6</v>
      </c>
      <c r="V20" s="51">
        <v>-5.1</v>
      </c>
      <c r="W20" s="38"/>
      <c r="X20" s="38"/>
      <c r="Y20" s="17"/>
      <c r="AA20" s="4">
        <f t="shared" si="0"/>
        <v>99.99900000000002</v>
      </c>
      <c r="AB20" s="31" t="str">
        <f t="shared" si="4"/>
        <v> </v>
      </c>
      <c r="AC20"/>
    </row>
    <row r="21" spans="1:29" ht="13.5" customHeight="1">
      <c r="A21" s="16">
        <v>9</v>
      </c>
      <c r="B21" s="46">
        <v>95.028</v>
      </c>
      <c r="C21" s="46">
        <v>2.715</v>
      </c>
      <c r="D21" s="46">
        <v>0.781</v>
      </c>
      <c r="E21" s="46">
        <v>0.11</v>
      </c>
      <c r="F21" s="46">
        <v>0.13</v>
      </c>
      <c r="G21" s="46">
        <v>0.003</v>
      </c>
      <c r="H21" s="46">
        <v>0.029</v>
      </c>
      <c r="I21" s="46">
        <v>0.023</v>
      </c>
      <c r="J21" s="46">
        <v>0.041</v>
      </c>
      <c r="K21" s="46">
        <v>0.007</v>
      </c>
      <c r="L21" s="46">
        <v>0.94</v>
      </c>
      <c r="M21" s="46">
        <v>0.193</v>
      </c>
      <c r="N21" s="45">
        <v>0.7072</v>
      </c>
      <c r="O21" s="50">
        <f t="shared" si="1"/>
        <v>34.4448036</v>
      </c>
      <c r="P21" s="48">
        <v>8227</v>
      </c>
      <c r="Q21" s="50">
        <f t="shared" si="2"/>
        <v>38.1878028</v>
      </c>
      <c r="R21" s="49">
        <v>9121</v>
      </c>
      <c r="S21" s="50">
        <f t="shared" si="3"/>
        <v>49.8522276</v>
      </c>
      <c r="T21" s="51">
        <v>11907</v>
      </c>
      <c r="U21" s="51"/>
      <c r="V21" s="51"/>
      <c r="W21" s="42"/>
      <c r="X21" s="42"/>
      <c r="Y21" s="42"/>
      <c r="AA21" s="4">
        <f t="shared" si="0"/>
        <v>100</v>
      </c>
      <c r="AB21" s="31" t="str">
        <f t="shared" si="4"/>
        <v>ОК</v>
      </c>
      <c r="AC21"/>
    </row>
    <row r="22" spans="1:29" ht="13.5" customHeight="1">
      <c r="A22" s="16">
        <v>10</v>
      </c>
      <c r="B22" s="46">
        <v>94.994</v>
      </c>
      <c r="C22" s="46">
        <v>2.744</v>
      </c>
      <c r="D22" s="46">
        <v>0.793</v>
      </c>
      <c r="E22" s="46">
        <v>0.114</v>
      </c>
      <c r="F22" s="46">
        <v>0.132</v>
      </c>
      <c r="G22" s="46">
        <v>0.003</v>
      </c>
      <c r="H22" s="46">
        <v>0.03</v>
      </c>
      <c r="I22" s="46">
        <v>0.024</v>
      </c>
      <c r="J22" s="46">
        <v>0.04</v>
      </c>
      <c r="K22" s="46">
        <v>0.008</v>
      </c>
      <c r="L22" s="46">
        <v>0.921</v>
      </c>
      <c r="M22" s="46">
        <v>0.197</v>
      </c>
      <c r="N22" s="45">
        <v>0.7075</v>
      </c>
      <c r="O22" s="50">
        <f t="shared" si="1"/>
        <v>34.469924400000004</v>
      </c>
      <c r="P22" s="48">
        <v>8233</v>
      </c>
      <c r="Q22" s="50">
        <f t="shared" si="2"/>
        <v>38.2129236</v>
      </c>
      <c r="R22" s="49">
        <v>9127</v>
      </c>
      <c r="S22" s="50">
        <f t="shared" si="3"/>
        <v>49.8731616</v>
      </c>
      <c r="T22" s="51">
        <v>11912</v>
      </c>
      <c r="U22" s="51"/>
      <c r="V22" s="51"/>
      <c r="W22" s="38"/>
      <c r="X22" s="38"/>
      <c r="Y22" s="17"/>
      <c r="AA22" s="4">
        <f t="shared" si="0"/>
        <v>100.00000000000003</v>
      </c>
      <c r="AB22" s="31" t="str">
        <f t="shared" si="4"/>
        <v>ОК</v>
      </c>
      <c r="AC22"/>
    </row>
    <row r="23" spans="1:29" ht="13.5" customHeight="1">
      <c r="A23" s="16">
        <v>11</v>
      </c>
      <c r="B23" s="46">
        <v>94.786</v>
      </c>
      <c r="C23" s="46">
        <v>2.932</v>
      </c>
      <c r="D23" s="46">
        <v>0.874</v>
      </c>
      <c r="E23" s="46">
        <v>0.128</v>
      </c>
      <c r="F23" s="46">
        <v>0.142</v>
      </c>
      <c r="G23" s="46">
        <v>0.003</v>
      </c>
      <c r="H23" s="46">
        <v>0.032</v>
      </c>
      <c r="I23" s="46">
        <v>0.025</v>
      </c>
      <c r="J23" s="46">
        <v>0.042</v>
      </c>
      <c r="K23" s="46">
        <v>0.008</v>
      </c>
      <c r="L23" s="46">
        <v>0.815</v>
      </c>
      <c r="M23" s="46">
        <v>0.214</v>
      </c>
      <c r="N23" s="45">
        <v>0.7098</v>
      </c>
      <c r="O23" s="50">
        <f t="shared" si="1"/>
        <v>34.6164624</v>
      </c>
      <c r="P23" s="48">
        <v>8268</v>
      </c>
      <c r="Q23" s="50">
        <f t="shared" si="2"/>
        <v>38.372022</v>
      </c>
      <c r="R23" s="49">
        <v>9165</v>
      </c>
      <c r="S23" s="50">
        <f t="shared" si="3"/>
        <v>49.9945788</v>
      </c>
      <c r="T23" s="51">
        <v>11941</v>
      </c>
      <c r="U23" s="51">
        <v>-12.8</v>
      </c>
      <c r="V23" s="52">
        <v>-5.1</v>
      </c>
      <c r="W23" s="38"/>
      <c r="X23" s="38"/>
      <c r="Y23" s="17"/>
      <c r="AA23" s="4">
        <f t="shared" si="0"/>
        <v>100.00099999999999</v>
      </c>
      <c r="AB23" s="31" t="str">
        <f t="shared" si="4"/>
        <v> </v>
      </c>
      <c r="AC23"/>
    </row>
    <row r="24" spans="1:29" ht="13.5" customHeight="1">
      <c r="A24" s="16">
        <v>12</v>
      </c>
      <c r="B24" s="46">
        <v>94.614</v>
      </c>
      <c r="C24" s="46">
        <v>3.046</v>
      </c>
      <c r="D24" s="46">
        <v>0.932</v>
      </c>
      <c r="E24" s="46">
        <v>0.135</v>
      </c>
      <c r="F24" s="46">
        <v>0.152</v>
      </c>
      <c r="G24" s="46">
        <v>0.003</v>
      </c>
      <c r="H24" s="46">
        <v>0.034</v>
      </c>
      <c r="I24" s="46">
        <v>0.027</v>
      </c>
      <c r="J24" s="46">
        <v>0.044</v>
      </c>
      <c r="K24" s="46">
        <v>0.008</v>
      </c>
      <c r="L24" s="46">
        <v>0.783</v>
      </c>
      <c r="M24" s="46">
        <v>0.222</v>
      </c>
      <c r="N24" s="45">
        <v>0.7116</v>
      </c>
      <c r="O24" s="50">
        <f t="shared" si="1"/>
        <v>34.7043852</v>
      </c>
      <c r="P24" s="48">
        <v>8289</v>
      </c>
      <c r="Q24" s="50">
        <f t="shared" si="2"/>
        <v>38.4180768</v>
      </c>
      <c r="R24" s="49">
        <v>9176</v>
      </c>
      <c r="S24" s="50">
        <f t="shared" si="3"/>
        <v>50.057380800000004</v>
      </c>
      <c r="T24" s="51">
        <v>11956</v>
      </c>
      <c r="U24" s="52">
        <v>-9.6</v>
      </c>
      <c r="V24" s="52">
        <v>-2.7</v>
      </c>
      <c r="X24" s="38"/>
      <c r="Y24" s="17"/>
      <c r="AA24" s="4">
        <f t="shared" si="0"/>
        <v>100.00000000000001</v>
      </c>
      <c r="AB24" s="31" t="str">
        <f t="shared" si="4"/>
        <v>ОК</v>
      </c>
      <c r="AC24"/>
    </row>
    <row r="25" spans="1:29" ht="13.5" customHeight="1">
      <c r="A25" s="16">
        <v>13</v>
      </c>
      <c r="B25" s="46">
        <v>94.393</v>
      </c>
      <c r="C25" s="46">
        <v>3.148</v>
      </c>
      <c r="D25" s="46">
        <v>0.968</v>
      </c>
      <c r="E25" s="46">
        <v>0.142</v>
      </c>
      <c r="F25" s="46">
        <v>0.167</v>
      </c>
      <c r="G25" s="46">
        <v>0.003</v>
      </c>
      <c r="H25" s="46">
        <v>0.038</v>
      </c>
      <c r="I25" s="46">
        <v>0.03</v>
      </c>
      <c r="J25" s="46">
        <v>0.049</v>
      </c>
      <c r="K25" s="46">
        <v>0</v>
      </c>
      <c r="L25" s="46">
        <v>0.82</v>
      </c>
      <c r="M25" s="46">
        <v>0.242</v>
      </c>
      <c r="N25" s="45">
        <v>0.7137</v>
      </c>
      <c r="O25" s="50">
        <f t="shared" si="1"/>
        <v>34.7671872</v>
      </c>
      <c r="P25" s="48">
        <v>8304</v>
      </c>
      <c r="Q25" s="50">
        <f t="shared" si="2"/>
        <v>38.5311204</v>
      </c>
      <c r="R25" s="49">
        <v>9203</v>
      </c>
      <c r="S25" s="50">
        <f t="shared" si="3"/>
        <v>50.0699412</v>
      </c>
      <c r="T25" s="51">
        <v>11959</v>
      </c>
      <c r="U25" s="51">
        <v>-12.6</v>
      </c>
      <c r="V25" s="51">
        <v>-3.5</v>
      </c>
      <c r="W25" s="38"/>
      <c r="X25" s="38"/>
      <c r="Y25" s="17"/>
      <c r="AA25" s="4">
        <f t="shared" si="0"/>
        <v>100</v>
      </c>
      <c r="AB25" s="31" t="str">
        <f t="shared" si="4"/>
        <v>ОК</v>
      </c>
      <c r="AC25"/>
    </row>
    <row r="26" spans="1:29" ht="13.5" customHeight="1">
      <c r="A26" s="16">
        <v>14</v>
      </c>
      <c r="B26" s="46">
        <v>94.295</v>
      </c>
      <c r="C26" s="46">
        <v>3.219</v>
      </c>
      <c r="D26" s="46">
        <v>0.983</v>
      </c>
      <c r="E26" s="46">
        <v>0.144</v>
      </c>
      <c r="F26" s="46">
        <v>0.166</v>
      </c>
      <c r="G26" s="46">
        <v>0.003</v>
      </c>
      <c r="H26" s="46">
        <v>0.038</v>
      </c>
      <c r="I26" s="46">
        <v>0.031</v>
      </c>
      <c r="J26" s="46">
        <v>0.051</v>
      </c>
      <c r="K26" s="46">
        <v>0.003</v>
      </c>
      <c r="L26" s="46">
        <v>0.813</v>
      </c>
      <c r="M26" s="46">
        <v>0.254</v>
      </c>
      <c r="N26" s="45">
        <v>0.7145</v>
      </c>
      <c r="O26" s="50">
        <f t="shared" si="1"/>
        <v>34.792308</v>
      </c>
      <c r="P26" s="48">
        <v>8310</v>
      </c>
      <c r="Q26" s="50">
        <f t="shared" si="2"/>
        <v>38.560428</v>
      </c>
      <c r="R26" s="49">
        <v>9210</v>
      </c>
      <c r="S26" s="50">
        <f t="shared" si="3"/>
        <v>50.0783148</v>
      </c>
      <c r="T26" s="51">
        <v>11961</v>
      </c>
      <c r="U26" s="51">
        <v>-6.9</v>
      </c>
      <c r="V26" s="51">
        <v>-0.7</v>
      </c>
      <c r="W26" s="38"/>
      <c r="X26" s="38"/>
      <c r="Y26" s="17"/>
      <c r="AA26" s="4">
        <f t="shared" si="0"/>
        <v>100.00000000000001</v>
      </c>
      <c r="AB26" s="31" t="str">
        <f t="shared" si="4"/>
        <v>ОК</v>
      </c>
      <c r="AC26"/>
    </row>
    <row r="27" spans="1:29" ht="13.5" customHeight="1">
      <c r="A27" s="16">
        <v>15</v>
      </c>
      <c r="B27" s="46">
        <v>94.275</v>
      </c>
      <c r="C27" s="46">
        <v>3.214</v>
      </c>
      <c r="D27" s="46">
        <v>0.965</v>
      </c>
      <c r="E27" s="46">
        <v>0.143</v>
      </c>
      <c r="F27" s="46">
        <v>0.168</v>
      </c>
      <c r="G27" s="46">
        <v>0.003</v>
      </c>
      <c r="H27" s="46">
        <v>0.039</v>
      </c>
      <c r="I27" s="46">
        <v>0.032</v>
      </c>
      <c r="J27" s="46">
        <v>0.053</v>
      </c>
      <c r="K27" s="46">
        <v>0.004</v>
      </c>
      <c r="L27" s="46">
        <v>0.847</v>
      </c>
      <c r="M27" s="46">
        <v>0.256</v>
      </c>
      <c r="N27" s="45">
        <v>0.7146</v>
      </c>
      <c r="O27" s="50">
        <f t="shared" si="1"/>
        <v>34.7755608</v>
      </c>
      <c r="P27" s="48">
        <v>8306</v>
      </c>
      <c r="Q27" s="50">
        <f t="shared" si="2"/>
        <v>38.539494</v>
      </c>
      <c r="R27" s="49">
        <v>9205</v>
      </c>
      <c r="S27" s="50">
        <f t="shared" si="3"/>
        <v>50.0490072</v>
      </c>
      <c r="T27" s="51">
        <v>11954</v>
      </c>
      <c r="U27" s="52">
        <v>-8</v>
      </c>
      <c r="V27" s="51">
        <v>-1.1</v>
      </c>
      <c r="W27" s="38"/>
      <c r="X27" s="38"/>
      <c r="Y27" s="17"/>
      <c r="AA27" s="4">
        <f t="shared" si="0"/>
        <v>99.99900000000001</v>
      </c>
      <c r="AB27" s="31" t="str">
        <f t="shared" si="4"/>
        <v> </v>
      </c>
      <c r="AC27"/>
    </row>
    <row r="28" spans="1:29" ht="13.5" customHeight="1">
      <c r="A28" s="18">
        <v>16</v>
      </c>
      <c r="B28" s="46">
        <v>94.804</v>
      </c>
      <c r="C28" s="46">
        <v>2.893</v>
      </c>
      <c r="D28" s="46">
        <v>0.921</v>
      </c>
      <c r="E28" s="46">
        <v>0.137</v>
      </c>
      <c r="F28" s="46">
        <v>0.15</v>
      </c>
      <c r="G28" s="46">
        <v>0.002</v>
      </c>
      <c r="H28" s="46">
        <v>0.033</v>
      </c>
      <c r="I28" s="46">
        <v>0.025</v>
      </c>
      <c r="J28" s="46">
        <v>0.039</v>
      </c>
      <c r="K28" s="46">
        <v>0.005</v>
      </c>
      <c r="L28" s="46">
        <v>0.755</v>
      </c>
      <c r="M28" s="46">
        <v>0.236</v>
      </c>
      <c r="N28" s="45">
        <v>0.7103</v>
      </c>
      <c r="O28" s="50">
        <f t="shared" si="1"/>
        <v>34.6541436</v>
      </c>
      <c r="P28" s="48">
        <v>8277</v>
      </c>
      <c r="Q28" s="50">
        <f t="shared" si="2"/>
        <v>38.41389</v>
      </c>
      <c r="R28" s="49">
        <v>9175</v>
      </c>
      <c r="S28" s="50">
        <f t="shared" si="3"/>
        <v>50.03226</v>
      </c>
      <c r="T28" s="51">
        <v>11950</v>
      </c>
      <c r="U28" s="52"/>
      <c r="V28" s="52"/>
      <c r="W28" s="38"/>
      <c r="X28" s="38"/>
      <c r="Y28" s="17"/>
      <c r="AA28" s="4">
        <f t="shared" si="0"/>
        <v>100.00000000000001</v>
      </c>
      <c r="AB28" s="31" t="str">
        <f t="shared" si="4"/>
        <v>ОК</v>
      </c>
      <c r="AC28"/>
    </row>
    <row r="29" spans="1:29" ht="13.5" customHeight="1">
      <c r="A29" s="18">
        <v>17</v>
      </c>
      <c r="B29" s="46">
        <v>94.874</v>
      </c>
      <c r="C29" s="46">
        <v>2.884</v>
      </c>
      <c r="D29" s="46">
        <v>0.944</v>
      </c>
      <c r="E29" s="46">
        <v>0.143</v>
      </c>
      <c r="F29" s="46">
        <v>0.15</v>
      </c>
      <c r="G29" s="46">
        <v>0.002</v>
      </c>
      <c r="H29" s="46">
        <v>0.032</v>
      </c>
      <c r="I29" s="46">
        <v>0.025</v>
      </c>
      <c r="J29" s="46">
        <v>0.027</v>
      </c>
      <c r="K29" s="46">
        <v>0.01</v>
      </c>
      <c r="L29" s="46">
        <v>0.674</v>
      </c>
      <c r="M29" s="46">
        <v>0.235</v>
      </c>
      <c r="N29" s="45">
        <v>0.7099</v>
      </c>
      <c r="O29" s="50">
        <f t="shared" si="1"/>
        <v>34.6792644</v>
      </c>
      <c r="P29" s="48">
        <v>8283</v>
      </c>
      <c r="Q29" s="50">
        <f t="shared" si="2"/>
        <v>38.4390108</v>
      </c>
      <c r="R29" s="49">
        <v>9181</v>
      </c>
      <c r="S29" s="50">
        <f t="shared" si="3"/>
        <v>50.0825016</v>
      </c>
      <c r="T29" s="51">
        <v>11962</v>
      </c>
      <c r="U29" s="52"/>
      <c r="V29" s="52"/>
      <c r="W29" s="38"/>
      <c r="X29" s="38"/>
      <c r="Y29" s="17"/>
      <c r="AA29" s="4">
        <f t="shared" si="0"/>
        <v>100.00000000000001</v>
      </c>
      <c r="AB29" s="31" t="str">
        <f t="shared" si="4"/>
        <v>ОК</v>
      </c>
      <c r="AC29"/>
    </row>
    <row r="30" spans="1:29" ht="13.5" customHeight="1">
      <c r="A30" s="18">
        <v>18</v>
      </c>
      <c r="B30" s="46">
        <v>94.788</v>
      </c>
      <c r="C30" s="46">
        <v>2.951</v>
      </c>
      <c r="D30" s="46">
        <v>0.944</v>
      </c>
      <c r="E30" s="46">
        <v>0.145</v>
      </c>
      <c r="F30" s="46">
        <v>0.147</v>
      </c>
      <c r="G30" s="46">
        <v>0.001</v>
      </c>
      <c r="H30" s="46">
        <v>0.032</v>
      </c>
      <c r="I30" s="46">
        <v>0.025</v>
      </c>
      <c r="J30" s="46">
        <v>0.027</v>
      </c>
      <c r="K30" s="46">
        <v>0</v>
      </c>
      <c r="L30" s="46">
        <v>0.689</v>
      </c>
      <c r="M30" s="46">
        <v>0.251</v>
      </c>
      <c r="N30" s="45">
        <v>0.7105</v>
      </c>
      <c r="O30" s="50">
        <f t="shared" si="1"/>
        <v>34.687638</v>
      </c>
      <c r="P30" s="48">
        <v>8285</v>
      </c>
      <c r="Q30" s="50">
        <f t="shared" si="2"/>
        <v>38.451571200000004</v>
      </c>
      <c r="R30" s="49">
        <v>9184</v>
      </c>
      <c r="S30" s="50">
        <f t="shared" si="3"/>
        <v>50.074128</v>
      </c>
      <c r="T30" s="51">
        <v>11960</v>
      </c>
      <c r="U30" s="51">
        <v>-10.5</v>
      </c>
      <c r="V30" s="51">
        <v>-4.5</v>
      </c>
      <c r="W30" s="38"/>
      <c r="X30" s="38"/>
      <c r="Y30" s="17"/>
      <c r="AA30" s="4">
        <f t="shared" si="0"/>
        <v>100</v>
      </c>
      <c r="AB30" s="31" t="str">
        <f t="shared" si="4"/>
        <v>ОК</v>
      </c>
      <c r="AC30"/>
    </row>
    <row r="31" spans="1:29" ht="13.5" customHeight="1">
      <c r="A31" s="18">
        <v>19</v>
      </c>
      <c r="B31" s="46">
        <v>94.895</v>
      </c>
      <c r="C31" s="46">
        <v>2.903</v>
      </c>
      <c r="D31" s="46">
        <v>0.92</v>
      </c>
      <c r="E31" s="46">
        <v>0.145</v>
      </c>
      <c r="F31" s="46">
        <v>0.146</v>
      </c>
      <c r="G31" s="46">
        <v>0.001</v>
      </c>
      <c r="H31" s="46">
        <v>0.032</v>
      </c>
      <c r="I31" s="46">
        <v>0.026</v>
      </c>
      <c r="J31" s="46">
        <v>0.025</v>
      </c>
      <c r="K31" s="46">
        <v>0</v>
      </c>
      <c r="L31" s="46">
        <v>0.672</v>
      </c>
      <c r="M31" s="46">
        <v>0.236</v>
      </c>
      <c r="N31" s="45">
        <v>0.7096</v>
      </c>
      <c r="O31" s="50">
        <f t="shared" si="1"/>
        <v>34.6708908</v>
      </c>
      <c r="P31" s="48">
        <v>8281</v>
      </c>
      <c r="Q31" s="50">
        <f t="shared" si="2"/>
        <v>38.4306372</v>
      </c>
      <c r="R31" s="49">
        <v>9179</v>
      </c>
      <c r="S31" s="50">
        <f t="shared" si="3"/>
        <v>50.0825016</v>
      </c>
      <c r="T31" s="51">
        <v>11962</v>
      </c>
      <c r="U31" s="51">
        <v>-11.1</v>
      </c>
      <c r="V31" s="51">
        <v>-3.5</v>
      </c>
      <c r="W31" s="38"/>
      <c r="X31" s="38"/>
      <c r="Y31" s="17"/>
      <c r="AA31" s="4">
        <f t="shared" si="0"/>
        <v>100.001</v>
      </c>
      <c r="AB31" s="31" t="str">
        <f t="shared" si="4"/>
        <v> </v>
      </c>
      <c r="AC31"/>
    </row>
    <row r="32" spans="1:29" ht="13.5" customHeight="1">
      <c r="A32" s="18">
        <v>20</v>
      </c>
      <c r="B32" s="46">
        <v>94.957</v>
      </c>
      <c r="C32" s="46">
        <v>2.846</v>
      </c>
      <c r="D32" s="46">
        <v>0.892</v>
      </c>
      <c r="E32" s="46">
        <v>0.142</v>
      </c>
      <c r="F32" s="46">
        <v>0.151</v>
      </c>
      <c r="G32" s="46">
        <v>0.002</v>
      </c>
      <c r="H32" s="46">
        <v>0.033</v>
      </c>
      <c r="I32" s="46">
        <v>0.026</v>
      </c>
      <c r="J32" s="46">
        <v>0.026</v>
      </c>
      <c r="K32" s="46">
        <v>0.003</v>
      </c>
      <c r="L32" s="46">
        <v>0.688</v>
      </c>
      <c r="M32" s="46">
        <v>0.233</v>
      </c>
      <c r="N32" s="45">
        <v>0.7091</v>
      </c>
      <c r="O32" s="50">
        <f t="shared" si="1"/>
        <v>34.6415832</v>
      </c>
      <c r="P32" s="48">
        <v>8274</v>
      </c>
      <c r="Q32" s="50">
        <f t="shared" si="2"/>
        <v>38.401329600000004</v>
      </c>
      <c r="R32" s="49">
        <v>9172</v>
      </c>
      <c r="S32" s="50">
        <f t="shared" si="3"/>
        <v>50.057380800000004</v>
      </c>
      <c r="T32" s="51">
        <v>11956</v>
      </c>
      <c r="U32" s="51">
        <v>-13.1</v>
      </c>
      <c r="V32" s="51">
        <v>-5.3</v>
      </c>
      <c r="W32" s="38"/>
      <c r="X32" s="38"/>
      <c r="Y32" s="17"/>
      <c r="AA32" s="4">
        <f t="shared" si="0"/>
        <v>99.99899999999998</v>
      </c>
      <c r="AB32" s="31" t="str">
        <f t="shared" si="4"/>
        <v> </v>
      </c>
      <c r="AC32"/>
    </row>
    <row r="33" spans="1:29" ht="13.5" customHeight="1">
      <c r="A33" s="18">
        <v>21</v>
      </c>
      <c r="B33" s="46">
        <v>95.169</v>
      </c>
      <c r="C33" s="46">
        <v>2.686</v>
      </c>
      <c r="D33" s="46">
        <v>0.858</v>
      </c>
      <c r="E33" s="46">
        <v>0.135</v>
      </c>
      <c r="F33" s="46">
        <v>0.145</v>
      </c>
      <c r="G33" s="46">
        <v>0.001</v>
      </c>
      <c r="H33" s="46">
        <v>0.031</v>
      </c>
      <c r="I33" s="46">
        <v>0.024</v>
      </c>
      <c r="J33" s="46">
        <v>0.025</v>
      </c>
      <c r="K33" s="46">
        <v>0.008</v>
      </c>
      <c r="L33" s="46">
        <v>0.699</v>
      </c>
      <c r="M33" s="46">
        <v>0.218</v>
      </c>
      <c r="N33" s="45">
        <v>0.7073</v>
      </c>
      <c r="O33" s="50">
        <v>34.5662208</v>
      </c>
      <c r="P33" s="59">
        <v>8256</v>
      </c>
      <c r="Q33" s="60">
        <v>38.3217804</v>
      </c>
      <c r="R33" s="59">
        <v>9153</v>
      </c>
      <c r="S33" s="50">
        <f t="shared" si="3"/>
        <v>50.0155128</v>
      </c>
      <c r="T33" s="51">
        <v>11946</v>
      </c>
      <c r="U33" s="9">
        <v>-14.9</v>
      </c>
      <c r="V33" s="9">
        <v>-8.8</v>
      </c>
      <c r="W33" s="53" t="s">
        <v>36</v>
      </c>
      <c r="X33" s="38"/>
      <c r="Y33" s="17"/>
      <c r="AA33" s="4">
        <f t="shared" si="0"/>
        <v>99.99900000000001</v>
      </c>
      <c r="AB33" s="31" t="str">
        <f t="shared" si="4"/>
        <v> </v>
      </c>
      <c r="AC33"/>
    </row>
    <row r="34" spans="1:29" ht="13.5" customHeight="1">
      <c r="A34" s="18">
        <v>22</v>
      </c>
      <c r="B34" s="46">
        <v>94.981</v>
      </c>
      <c r="C34" s="46">
        <v>2.835</v>
      </c>
      <c r="D34" s="46">
        <v>0.921</v>
      </c>
      <c r="E34" s="46">
        <v>0.143</v>
      </c>
      <c r="F34" s="46">
        <v>0.151</v>
      </c>
      <c r="G34" s="46">
        <v>0.002</v>
      </c>
      <c r="H34" s="46">
        <v>0.031</v>
      </c>
      <c r="I34" s="46">
        <v>0.024</v>
      </c>
      <c r="J34" s="46">
        <v>0.023</v>
      </c>
      <c r="K34" s="46">
        <v>0.007</v>
      </c>
      <c r="L34" s="46">
        <v>0.656</v>
      </c>
      <c r="M34" s="46">
        <v>0.228</v>
      </c>
      <c r="N34" s="45">
        <v>0.709</v>
      </c>
      <c r="O34" s="50">
        <v>34.658330400000004</v>
      </c>
      <c r="P34" s="59">
        <v>8278</v>
      </c>
      <c r="Q34" s="60">
        <v>38.4180768</v>
      </c>
      <c r="R34" s="59">
        <v>9176</v>
      </c>
      <c r="S34" s="50">
        <f t="shared" si="3"/>
        <v>50.0825016</v>
      </c>
      <c r="T34" s="51">
        <v>11962</v>
      </c>
      <c r="U34" s="9">
        <v>-15.4</v>
      </c>
      <c r="V34" s="9">
        <v>-9.6</v>
      </c>
      <c r="W34" s="53"/>
      <c r="X34" s="38"/>
      <c r="Y34" s="17"/>
      <c r="AA34" s="4">
        <f t="shared" si="0"/>
        <v>100.002</v>
      </c>
      <c r="AB34" s="31" t="str">
        <f t="shared" si="4"/>
        <v> </v>
      </c>
      <c r="AC34"/>
    </row>
    <row r="35" spans="1:29" ht="13.5" customHeight="1">
      <c r="A35" s="18">
        <v>23</v>
      </c>
      <c r="B35" s="46">
        <v>94.798</v>
      </c>
      <c r="C35" s="46">
        <v>2.955</v>
      </c>
      <c r="D35" s="46">
        <v>0.964</v>
      </c>
      <c r="E35" s="46">
        <v>0.149</v>
      </c>
      <c r="F35" s="46">
        <v>0.155</v>
      </c>
      <c r="G35" s="46">
        <v>0.002</v>
      </c>
      <c r="H35" s="46">
        <v>0.031</v>
      </c>
      <c r="I35" s="46">
        <v>0.024</v>
      </c>
      <c r="J35" s="46">
        <v>0.022</v>
      </c>
      <c r="K35" s="46">
        <v>0.007</v>
      </c>
      <c r="L35" s="46">
        <v>0.651</v>
      </c>
      <c r="M35" s="46">
        <v>0.242</v>
      </c>
      <c r="N35" s="45">
        <v>0.7105</v>
      </c>
      <c r="O35" s="50">
        <v>34.7169456</v>
      </c>
      <c r="P35" s="59">
        <v>8292</v>
      </c>
      <c r="Q35" s="60">
        <v>38.4808788</v>
      </c>
      <c r="R35" s="59">
        <v>9191</v>
      </c>
      <c r="S35" s="50">
        <f t="shared" si="3"/>
        <v>50.1118092</v>
      </c>
      <c r="T35" s="51">
        <v>11969</v>
      </c>
      <c r="U35" s="9"/>
      <c r="V35" s="9"/>
      <c r="W35" s="53"/>
      <c r="X35" s="38"/>
      <c r="Y35" s="17"/>
      <c r="AA35" s="4">
        <f t="shared" si="0"/>
        <v>100.00000000000001</v>
      </c>
      <c r="AB35" s="31" t="str">
        <f t="shared" si="4"/>
        <v>ОК</v>
      </c>
      <c r="AC35"/>
    </row>
    <row r="36" spans="1:29" ht="13.5" customHeight="1">
      <c r="A36" s="18">
        <v>24</v>
      </c>
      <c r="B36" s="46">
        <v>94.694</v>
      </c>
      <c r="C36" s="46">
        <v>3.018</v>
      </c>
      <c r="D36" s="46">
        <v>0.986</v>
      </c>
      <c r="E36" s="46">
        <v>0.152</v>
      </c>
      <c r="F36" s="46">
        <v>0.16</v>
      </c>
      <c r="G36" s="46">
        <v>0.002</v>
      </c>
      <c r="H36" s="46">
        <v>0.032</v>
      </c>
      <c r="I36" s="46">
        <v>0.024</v>
      </c>
      <c r="J36" s="46">
        <v>0.023</v>
      </c>
      <c r="K36" s="46">
        <v>0.007</v>
      </c>
      <c r="L36" s="46">
        <v>0.651</v>
      </c>
      <c r="M36" s="46">
        <v>0.251</v>
      </c>
      <c r="N36" s="45">
        <v>0.7115</v>
      </c>
      <c r="O36" s="50">
        <v>34.75044</v>
      </c>
      <c r="P36" s="59">
        <v>8300</v>
      </c>
      <c r="Q36" s="60">
        <v>38.5143732</v>
      </c>
      <c r="R36" s="59">
        <v>9199</v>
      </c>
      <c r="S36" s="50">
        <f t="shared" si="3"/>
        <v>50.1243696</v>
      </c>
      <c r="T36" s="51">
        <v>11972</v>
      </c>
      <c r="U36" s="9"/>
      <c r="V36" s="9"/>
      <c r="W36" s="53"/>
      <c r="X36" s="42"/>
      <c r="Y36" s="42"/>
      <c r="AA36" s="4">
        <f t="shared" si="0"/>
        <v>100</v>
      </c>
      <c r="AB36" s="31" t="str">
        <f t="shared" si="4"/>
        <v>ОК</v>
      </c>
      <c r="AC36"/>
    </row>
    <row r="37" spans="1:29" ht="13.5" customHeight="1">
      <c r="A37" s="18">
        <v>25</v>
      </c>
      <c r="B37" s="46">
        <v>94.577</v>
      </c>
      <c r="C37" s="46">
        <v>3.072</v>
      </c>
      <c r="D37" s="46">
        <v>1.006</v>
      </c>
      <c r="E37" s="46">
        <v>0.156</v>
      </c>
      <c r="F37" s="46">
        <v>0.166</v>
      </c>
      <c r="G37" s="46">
        <v>0.002</v>
      </c>
      <c r="H37" s="46">
        <v>0.034</v>
      </c>
      <c r="I37" s="46">
        <v>0.026</v>
      </c>
      <c r="J37" s="46">
        <v>0.025</v>
      </c>
      <c r="K37" s="46">
        <v>0.007</v>
      </c>
      <c r="L37" s="46">
        <v>0.671</v>
      </c>
      <c r="M37" s="46">
        <v>0.257</v>
      </c>
      <c r="N37" s="45">
        <v>0.7125</v>
      </c>
      <c r="O37" s="50">
        <v>34.7797476</v>
      </c>
      <c r="P37" s="59">
        <v>8307</v>
      </c>
      <c r="Q37" s="60">
        <v>38.547867600000004</v>
      </c>
      <c r="R37" s="59">
        <v>9207</v>
      </c>
      <c r="S37" s="50">
        <f t="shared" si="3"/>
        <v>50.1285564</v>
      </c>
      <c r="T37" s="51">
        <v>11973</v>
      </c>
      <c r="U37" s="9">
        <v>-10.5</v>
      </c>
      <c r="V37" s="9">
        <v>-7.3</v>
      </c>
      <c r="W37" s="53"/>
      <c r="X37" s="38"/>
      <c r="Y37" s="17"/>
      <c r="AA37" s="4">
        <f t="shared" si="0"/>
        <v>99.99900000000002</v>
      </c>
      <c r="AB37" s="31" t="str">
        <f t="shared" si="4"/>
        <v> </v>
      </c>
      <c r="AC37"/>
    </row>
    <row r="38" spans="1:29" ht="13.5" customHeight="1">
      <c r="A38" s="18">
        <v>26</v>
      </c>
      <c r="B38" s="46">
        <v>94.622</v>
      </c>
      <c r="C38" s="46">
        <v>3.024</v>
      </c>
      <c r="D38" s="46">
        <v>0.992</v>
      </c>
      <c r="E38" s="46">
        <v>0.154</v>
      </c>
      <c r="F38" s="46">
        <v>0.167</v>
      </c>
      <c r="G38" s="46">
        <v>0.002</v>
      </c>
      <c r="H38" s="46">
        <v>0.035</v>
      </c>
      <c r="I38" s="46">
        <v>0.027</v>
      </c>
      <c r="J38" s="46">
        <v>0.026</v>
      </c>
      <c r="K38" s="46">
        <v>0.007</v>
      </c>
      <c r="L38" s="46">
        <v>0.689</v>
      </c>
      <c r="M38" s="46">
        <v>0.256</v>
      </c>
      <c r="N38" s="45">
        <v>0.7122</v>
      </c>
      <c r="O38" s="50">
        <v>34.754626800000004</v>
      </c>
      <c r="P38" s="59">
        <v>8301</v>
      </c>
      <c r="Q38" s="60">
        <v>38.5227468</v>
      </c>
      <c r="R38" s="59">
        <v>9201</v>
      </c>
      <c r="S38" s="50">
        <f t="shared" si="3"/>
        <v>50.107622400000004</v>
      </c>
      <c r="T38" s="51">
        <v>11968</v>
      </c>
      <c r="U38" s="9">
        <v>-11.4</v>
      </c>
      <c r="V38" s="9">
        <v>-7.6</v>
      </c>
      <c r="W38" s="53"/>
      <c r="X38" s="38"/>
      <c r="Y38" s="17"/>
      <c r="AA38" s="4">
        <f t="shared" si="0"/>
        <v>100.00099999999999</v>
      </c>
      <c r="AB38" s="31" t="str">
        <f t="shared" si="4"/>
        <v> </v>
      </c>
      <c r="AC38"/>
    </row>
    <row r="39" spans="1:29" ht="13.5" customHeight="1">
      <c r="A39" s="18">
        <v>27</v>
      </c>
      <c r="B39" s="17"/>
      <c r="C39" s="38"/>
      <c r="D39" s="38"/>
      <c r="E39" s="38"/>
      <c r="F39" s="38"/>
      <c r="G39" s="38"/>
      <c r="H39" s="38"/>
      <c r="I39" s="38"/>
      <c r="J39" s="38"/>
      <c r="K39" s="38"/>
      <c r="L39" s="38"/>
      <c r="M39" s="38"/>
      <c r="N39" s="38"/>
      <c r="O39" s="39"/>
      <c r="P39" s="40"/>
      <c r="Q39" s="39"/>
      <c r="R39" s="40"/>
      <c r="S39" s="39"/>
      <c r="T39" s="39"/>
      <c r="U39" s="41"/>
      <c r="V39" s="41"/>
      <c r="W39" s="38"/>
      <c r="X39" s="38"/>
      <c r="Y39" s="17"/>
      <c r="AA39" s="4">
        <f t="shared" si="0"/>
        <v>0</v>
      </c>
      <c r="AB39" s="31" t="str">
        <f t="shared" si="4"/>
        <v> </v>
      </c>
      <c r="AC39"/>
    </row>
    <row r="40" spans="1:29" ht="13.5" customHeight="1">
      <c r="A40" s="18">
        <v>28</v>
      </c>
      <c r="B40" s="17"/>
      <c r="C40" s="38"/>
      <c r="D40" s="38"/>
      <c r="E40" s="38"/>
      <c r="F40" s="38"/>
      <c r="G40" s="38"/>
      <c r="H40" s="38"/>
      <c r="I40" s="38"/>
      <c r="J40" s="38"/>
      <c r="K40" s="38"/>
      <c r="L40" s="38"/>
      <c r="M40" s="38"/>
      <c r="N40" s="38"/>
      <c r="O40" s="39"/>
      <c r="P40" s="40"/>
      <c r="Q40" s="39"/>
      <c r="R40" s="40"/>
      <c r="S40" s="39"/>
      <c r="T40" s="39"/>
      <c r="U40" s="41"/>
      <c r="V40" s="41"/>
      <c r="W40" s="38"/>
      <c r="X40" s="38"/>
      <c r="Y40" s="17"/>
      <c r="AA40" s="4">
        <f t="shared" si="0"/>
        <v>0</v>
      </c>
      <c r="AB40" s="31" t="str">
        <f t="shared" si="4"/>
        <v> </v>
      </c>
      <c r="AC40"/>
    </row>
    <row r="41" spans="1:29" ht="13.5" customHeight="1">
      <c r="A41" s="18">
        <v>29</v>
      </c>
      <c r="B41" s="17"/>
      <c r="C41" s="38"/>
      <c r="D41" s="38"/>
      <c r="E41" s="38"/>
      <c r="F41" s="38"/>
      <c r="G41" s="38"/>
      <c r="H41" s="38"/>
      <c r="I41" s="38"/>
      <c r="J41" s="38"/>
      <c r="K41" s="38"/>
      <c r="L41" s="38"/>
      <c r="M41" s="38"/>
      <c r="N41" s="38"/>
      <c r="O41" s="39"/>
      <c r="P41" s="40"/>
      <c r="Q41" s="39"/>
      <c r="R41" s="40"/>
      <c r="S41" s="39"/>
      <c r="T41" s="39"/>
      <c r="U41" s="41"/>
      <c r="V41" s="41"/>
      <c r="W41" s="38"/>
      <c r="X41" s="38"/>
      <c r="Y41" s="17"/>
      <c r="AA41" s="4">
        <f t="shared" si="0"/>
        <v>0</v>
      </c>
      <c r="AB41" s="31" t="str">
        <f t="shared" si="4"/>
        <v> </v>
      </c>
      <c r="AC41"/>
    </row>
    <row r="42" spans="1:29" ht="13.5" customHeight="1">
      <c r="A42" s="18">
        <v>30</v>
      </c>
      <c r="B42" s="17"/>
      <c r="C42" s="38"/>
      <c r="D42" s="38"/>
      <c r="E42" s="38"/>
      <c r="F42" s="38"/>
      <c r="G42" s="38"/>
      <c r="H42" s="38"/>
      <c r="I42" s="38"/>
      <c r="J42" s="38"/>
      <c r="K42" s="38"/>
      <c r="L42" s="38"/>
      <c r="M42" s="38"/>
      <c r="N42" s="38"/>
      <c r="O42" s="39"/>
      <c r="P42" s="40"/>
      <c r="Q42" s="39"/>
      <c r="R42" s="40"/>
      <c r="S42" s="43"/>
      <c r="T42" s="43"/>
      <c r="U42" s="41"/>
      <c r="V42" s="41"/>
      <c r="W42" s="38"/>
      <c r="X42" s="38"/>
      <c r="Y42" s="17"/>
      <c r="AA42" s="4">
        <f t="shared" si="0"/>
        <v>0</v>
      </c>
      <c r="AB42" s="31" t="str">
        <f t="shared" si="4"/>
        <v> </v>
      </c>
      <c r="AC42"/>
    </row>
    <row r="43" spans="1:29" ht="12.75" customHeight="1" hidden="1">
      <c r="A43" s="18">
        <v>31</v>
      </c>
      <c r="B43" s="17"/>
      <c r="C43" s="38"/>
      <c r="D43" s="38"/>
      <c r="E43" s="38"/>
      <c r="F43" s="38"/>
      <c r="G43" s="38"/>
      <c r="H43" s="38"/>
      <c r="I43" s="38"/>
      <c r="J43" s="38"/>
      <c r="K43" s="38"/>
      <c r="L43" s="38"/>
      <c r="M43" s="38"/>
      <c r="N43" s="38"/>
      <c r="O43" s="39"/>
      <c r="P43" s="40"/>
      <c r="Q43" s="39"/>
      <c r="R43" s="40"/>
      <c r="S43" s="39"/>
      <c r="T43" s="39"/>
      <c r="U43" s="41"/>
      <c r="V43" s="41"/>
      <c r="W43" s="38"/>
      <c r="X43" s="38"/>
      <c r="Y43" s="17"/>
      <c r="AA43" s="4">
        <f t="shared" si="0"/>
        <v>0</v>
      </c>
      <c r="AB43" s="31" t="str">
        <f t="shared" si="4"/>
        <v> </v>
      </c>
      <c r="AC43"/>
    </row>
    <row r="44" spans="2:29" ht="14.25" customHeight="1">
      <c r="B44" s="106" t="s">
        <v>51</v>
      </c>
      <c r="C44" s="106"/>
      <c r="D44" s="106"/>
      <c r="E44" s="106"/>
      <c r="F44" s="106"/>
      <c r="G44" s="106"/>
      <c r="H44" s="106"/>
      <c r="I44" s="106"/>
      <c r="J44" s="106"/>
      <c r="K44" s="106"/>
      <c r="L44" s="58"/>
      <c r="M44" s="58"/>
      <c r="N44" s="58"/>
      <c r="O44" s="58"/>
      <c r="P44" s="58"/>
      <c r="Q44" s="58"/>
      <c r="R44" s="58"/>
      <c r="S44" s="58"/>
      <c r="T44" s="58"/>
      <c r="U44" s="58"/>
      <c r="V44" s="58"/>
      <c r="W44" s="58"/>
      <c r="X44" s="58"/>
      <c r="Y44" s="58"/>
      <c r="AA44" s="4"/>
      <c r="AB44" s="5"/>
      <c r="AC44"/>
    </row>
    <row r="45" spans="2:25" ht="18.75" customHeight="1">
      <c r="B45" s="11" t="s">
        <v>42</v>
      </c>
      <c r="C45" s="11"/>
      <c r="D45" s="12"/>
      <c r="E45" s="12"/>
      <c r="F45" s="12"/>
      <c r="G45" s="12"/>
      <c r="H45" s="12"/>
      <c r="I45" s="12"/>
      <c r="J45" s="12"/>
      <c r="K45" s="12"/>
      <c r="L45" s="12"/>
      <c r="M45" s="12"/>
      <c r="N45" s="12"/>
      <c r="O45" s="12" t="s">
        <v>43</v>
      </c>
      <c r="P45" s="12"/>
      <c r="Q45" s="12"/>
      <c r="R45" s="12"/>
      <c r="S45" s="54"/>
      <c r="T45" s="54"/>
      <c r="U45" s="55"/>
      <c r="V45" s="55"/>
      <c r="W45" s="89">
        <v>42494</v>
      </c>
      <c r="X45" s="90"/>
      <c r="Y45" s="13"/>
    </row>
    <row r="46" spans="2:24" ht="12.75">
      <c r="B46" s="1"/>
      <c r="C46" s="1" t="s">
        <v>27</v>
      </c>
      <c r="N46" s="2"/>
      <c r="O46" s="15" t="s">
        <v>29</v>
      </c>
      <c r="P46" s="15"/>
      <c r="S46" s="2"/>
      <c r="T46" s="2"/>
      <c r="U46" s="14" t="s">
        <v>0</v>
      </c>
      <c r="W46" s="2"/>
      <c r="X46" s="14" t="s">
        <v>16</v>
      </c>
    </row>
    <row r="47" spans="2:25" ht="18" customHeight="1">
      <c r="B47" s="11" t="s">
        <v>34</v>
      </c>
      <c r="C47" s="33"/>
      <c r="D47" s="34"/>
      <c r="E47" s="34"/>
      <c r="F47" s="34"/>
      <c r="G47" s="34"/>
      <c r="H47" s="34"/>
      <c r="I47" s="34"/>
      <c r="J47" s="34"/>
      <c r="K47" s="34"/>
      <c r="L47" s="34"/>
      <c r="M47" s="34"/>
      <c r="N47" s="34" t="s">
        <v>1</v>
      </c>
      <c r="O47" s="12" t="s">
        <v>44</v>
      </c>
      <c r="P47" s="34"/>
      <c r="Q47" s="34"/>
      <c r="R47" s="34"/>
      <c r="S47" s="34"/>
      <c r="T47" s="34"/>
      <c r="U47" s="35"/>
      <c r="V47" s="35"/>
      <c r="W47" s="89">
        <v>42494</v>
      </c>
      <c r="X47" s="90"/>
      <c r="Y47" s="12"/>
    </row>
    <row r="48" spans="2:24" ht="12.75">
      <c r="B48" s="1"/>
      <c r="C48" s="1" t="s">
        <v>28</v>
      </c>
      <c r="N48" s="2"/>
      <c r="O48" s="14" t="s">
        <v>29</v>
      </c>
      <c r="P48" s="14"/>
      <c r="S48" s="2"/>
      <c r="T48" s="2"/>
      <c r="U48" s="14" t="s">
        <v>0</v>
      </c>
      <c r="W48" s="2"/>
      <c r="X48" t="s">
        <v>16</v>
      </c>
    </row>
    <row r="52" spans="2:9" ht="12.75">
      <c r="B52" s="44"/>
      <c r="C52" s="32" t="s">
        <v>41</v>
      </c>
      <c r="D52" s="32"/>
      <c r="E52" s="32"/>
      <c r="F52" s="32"/>
      <c r="G52" s="32"/>
      <c r="H52" s="32"/>
      <c r="I52" s="32"/>
    </row>
  </sheetData>
  <sheetProtection/>
  <mergeCells count="33">
    <mergeCell ref="A7:Y7"/>
    <mergeCell ref="R10:R12"/>
    <mergeCell ref="A9:A12"/>
    <mergeCell ref="J10:J12"/>
    <mergeCell ref="I10:I12"/>
    <mergeCell ref="W9:W12"/>
    <mergeCell ref="A8:Y8"/>
    <mergeCell ref="D10:D12"/>
    <mergeCell ref="N10:N12"/>
    <mergeCell ref="B10:B12"/>
    <mergeCell ref="B44:K44"/>
    <mergeCell ref="E10:E12"/>
    <mergeCell ref="P10:P12"/>
    <mergeCell ref="M10:M12"/>
    <mergeCell ref="K10:K12"/>
    <mergeCell ref="B6:AA6"/>
    <mergeCell ref="Y9:Y12"/>
    <mergeCell ref="U9:U12"/>
    <mergeCell ref="C10:C12"/>
    <mergeCell ref="F10:F12"/>
    <mergeCell ref="L10:L12"/>
    <mergeCell ref="H10:H12"/>
    <mergeCell ref="O10:O12"/>
    <mergeCell ref="Q10:Q12"/>
    <mergeCell ref="T10:T12"/>
    <mergeCell ref="W47:X47"/>
    <mergeCell ref="B9:M9"/>
    <mergeCell ref="S10:S12"/>
    <mergeCell ref="N9:S9"/>
    <mergeCell ref="V9:V12"/>
    <mergeCell ref="W45:X45"/>
    <mergeCell ref="G10:G12"/>
    <mergeCell ref="X9:X12"/>
  </mergeCells>
  <printOptions/>
  <pageMargins left="0.5118110236220472" right="0.5118110236220472" top="0.35433070866141736" bottom="0.35433070866141736" header="0.31496062992125984" footer="0.31496062992125984"/>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N60"/>
  <sheetViews>
    <sheetView zoomScalePageLayoutView="0" workbookViewId="0" topLeftCell="O10">
      <selection activeCell="Z42" sqref="Z42"/>
    </sheetView>
  </sheetViews>
  <sheetFormatPr defaultColWidth="9.00390625" defaultRowHeight="12.75"/>
  <cols>
    <col min="1" max="1" width="7.75390625" style="0" customWidth="1"/>
    <col min="2" max="2" width="9.75390625" style="0" customWidth="1"/>
    <col min="3" max="3" width="7.75390625" style="0" customWidth="1"/>
    <col min="4" max="4" width="10.625" style="0" customWidth="1"/>
    <col min="5" max="5" width="7.875" style="0" customWidth="1"/>
    <col min="6" max="6" width="7.75390625" style="0" customWidth="1"/>
    <col min="7" max="7" width="7.625" style="64" customWidth="1"/>
    <col min="8" max="8" width="8.125" style="0" customWidth="1"/>
    <col min="9" max="9" width="7.375" style="0" customWidth="1"/>
    <col min="10" max="10" width="7.875" style="64" customWidth="1"/>
    <col min="11" max="11" width="7.875" style="0" customWidth="1"/>
    <col min="12" max="12" width="7.25390625" style="0" customWidth="1"/>
    <col min="13" max="15" width="7.75390625" style="0" customWidth="1"/>
    <col min="16" max="19" width="7.375" style="0" customWidth="1"/>
    <col min="20" max="20" width="6.75390625" style="64" customWidth="1"/>
    <col min="21" max="21" width="7.125" style="0" customWidth="1"/>
    <col min="22" max="22" width="6.00390625" style="64" customWidth="1"/>
    <col min="23" max="23" width="7.25390625" style="0" customWidth="1"/>
    <col min="24" max="24" width="6.75390625" style="64" customWidth="1"/>
    <col min="25" max="25" width="12.00390625" style="0" customWidth="1"/>
    <col min="26" max="26" width="8.625" style="0" customWidth="1"/>
    <col min="27" max="27" width="9.75390625" style="0" customWidth="1"/>
    <col min="28" max="28" width="9.125" style="6" customWidth="1"/>
  </cols>
  <sheetData>
    <row r="1" spans="1:5" ht="12.75">
      <c r="A1" s="63" t="s">
        <v>30</v>
      </c>
      <c r="B1" s="63"/>
      <c r="C1" s="63"/>
      <c r="D1" s="63"/>
      <c r="E1" s="63"/>
    </row>
    <row r="2" spans="1:5" ht="12.75">
      <c r="A2" s="63" t="s">
        <v>31</v>
      </c>
      <c r="B2" s="63"/>
      <c r="C2" s="63"/>
      <c r="D2" s="63"/>
      <c r="E2" s="63"/>
    </row>
    <row r="3" spans="1:27" ht="12.75">
      <c r="A3" s="65" t="s">
        <v>46</v>
      </c>
      <c r="B3" s="65"/>
      <c r="C3" s="65"/>
      <c r="D3" s="63"/>
      <c r="E3" s="63"/>
      <c r="G3" s="66"/>
      <c r="H3" s="56"/>
      <c r="I3" s="56"/>
      <c r="J3" s="66"/>
      <c r="K3" s="56"/>
      <c r="L3" s="3"/>
      <c r="M3" s="3"/>
      <c r="N3" s="3"/>
      <c r="O3" s="3"/>
      <c r="P3" s="3"/>
      <c r="Q3" s="3"/>
      <c r="R3" s="3"/>
      <c r="S3" s="3"/>
      <c r="T3" s="67"/>
      <c r="U3" s="3"/>
      <c r="V3" s="67"/>
      <c r="W3" s="3"/>
      <c r="X3" s="67"/>
      <c r="Y3" s="3"/>
      <c r="Z3" s="3"/>
      <c r="AA3" s="3"/>
    </row>
    <row r="4" spans="1:27" ht="12.75">
      <c r="A4" s="63"/>
      <c r="B4" s="63"/>
      <c r="C4" s="63"/>
      <c r="D4" s="63"/>
      <c r="E4" s="63"/>
      <c r="G4" s="66"/>
      <c r="H4" s="56"/>
      <c r="I4" s="56"/>
      <c r="J4" s="66"/>
      <c r="K4" s="56"/>
      <c r="L4" s="3"/>
      <c r="M4" s="3"/>
      <c r="N4" s="3"/>
      <c r="O4" s="3"/>
      <c r="P4" s="3"/>
      <c r="Q4" s="3"/>
      <c r="R4" s="3"/>
      <c r="S4" s="3"/>
      <c r="T4" s="67"/>
      <c r="U4" s="3"/>
      <c r="V4" s="67"/>
      <c r="W4" s="3"/>
      <c r="X4" s="67"/>
      <c r="Y4" s="3"/>
      <c r="Z4" s="3"/>
      <c r="AA4" s="3"/>
    </row>
    <row r="5" spans="2:28" s="1" customFormat="1" ht="14.25">
      <c r="B5" s="109" t="s">
        <v>37</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68"/>
    </row>
    <row r="6" spans="2:28" s="1" customFormat="1" ht="60.75" customHeight="1">
      <c r="B6" s="110" t="s">
        <v>55</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68"/>
    </row>
    <row r="7" spans="1:28" ht="30" customHeight="1">
      <c r="A7" s="94" t="s">
        <v>26</v>
      </c>
      <c r="B7" s="91" t="s">
        <v>56</v>
      </c>
      <c r="C7" s="92"/>
      <c r="D7" s="92"/>
      <c r="E7" s="92"/>
      <c r="F7" s="92"/>
      <c r="G7" s="92"/>
      <c r="H7" s="92"/>
      <c r="I7" s="92"/>
      <c r="J7" s="92"/>
      <c r="K7" s="92"/>
      <c r="L7" s="92"/>
      <c r="M7" s="92"/>
      <c r="N7" s="92"/>
      <c r="O7" s="92"/>
      <c r="P7" s="92"/>
      <c r="Q7" s="92"/>
      <c r="R7" s="92"/>
      <c r="S7" s="92"/>
      <c r="T7" s="92"/>
      <c r="U7" s="92"/>
      <c r="V7" s="92"/>
      <c r="W7" s="92"/>
      <c r="X7" s="93"/>
      <c r="Y7" s="111" t="s">
        <v>57</v>
      </c>
      <c r="Z7" s="112" t="s">
        <v>58</v>
      </c>
      <c r="AA7" s="94" t="s">
        <v>59</v>
      </c>
      <c r="AB7"/>
    </row>
    <row r="8" spans="1:28" ht="48.75" customHeight="1">
      <c r="A8" s="95"/>
      <c r="B8" s="105" t="s">
        <v>60</v>
      </c>
      <c r="C8" s="97" t="s">
        <v>61</v>
      </c>
      <c r="D8" s="97" t="s">
        <v>62</v>
      </c>
      <c r="E8" s="97" t="s">
        <v>63</v>
      </c>
      <c r="F8" s="97" t="s">
        <v>64</v>
      </c>
      <c r="G8" s="115" t="s">
        <v>65</v>
      </c>
      <c r="H8" s="97" t="s">
        <v>66</v>
      </c>
      <c r="I8" s="97" t="s">
        <v>67</v>
      </c>
      <c r="J8" s="116" t="s">
        <v>68</v>
      </c>
      <c r="K8" s="94" t="s">
        <v>69</v>
      </c>
      <c r="L8" s="94" t="s">
        <v>70</v>
      </c>
      <c r="M8" s="94" t="s">
        <v>71</v>
      </c>
      <c r="N8" s="94" t="s">
        <v>72</v>
      </c>
      <c r="O8" s="94" t="s">
        <v>73</v>
      </c>
      <c r="P8" s="94" t="s">
        <v>74</v>
      </c>
      <c r="Q8" s="94" t="s">
        <v>75</v>
      </c>
      <c r="R8" s="94" t="s">
        <v>76</v>
      </c>
      <c r="S8" s="94" t="s">
        <v>77</v>
      </c>
      <c r="T8" s="126" t="s">
        <v>78</v>
      </c>
      <c r="U8" s="129" t="s">
        <v>79</v>
      </c>
      <c r="V8" s="116" t="s">
        <v>80</v>
      </c>
      <c r="W8" s="94" t="s">
        <v>81</v>
      </c>
      <c r="X8" s="116" t="s">
        <v>82</v>
      </c>
      <c r="Y8" s="111"/>
      <c r="Z8" s="113"/>
      <c r="AA8" s="95"/>
      <c r="AB8"/>
    </row>
    <row r="9" spans="1:28" ht="15.75" customHeight="1">
      <c r="A9" s="95"/>
      <c r="B9" s="105"/>
      <c r="C9" s="97"/>
      <c r="D9" s="97"/>
      <c r="E9" s="97"/>
      <c r="F9" s="97"/>
      <c r="G9" s="115"/>
      <c r="H9" s="97"/>
      <c r="I9" s="97"/>
      <c r="J9" s="117"/>
      <c r="K9" s="95"/>
      <c r="L9" s="119"/>
      <c r="M9" s="95"/>
      <c r="N9" s="95"/>
      <c r="O9" s="95"/>
      <c r="P9" s="95"/>
      <c r="Q9" s="95"/>
      <c r="R9" s="95"/>
      <c r="S9" s="95"/>
      <c r="T9" s="127"/>
      <c r="U9" s="130"/>
      <c r="V9" s="121"/>
      <c r="W9" s="119"/>
      <c r="X9" s="121"/>
      <c r="Y9" s="111"/>
      <c r="Z9" s="113"/>
      <c r="AA9" s="95"/>
      <c r="AB9"/>
    </row>
    <row r="10" spans="1:28" ht="30" customHeight="1">
      <c r="A10" s="108"/>
      <c r="B10" s="105"/>
      <c r="C10" s="97"/>
      <c r="D10" s="97"/>
      <c r="E10" s="97"/>
      <c r="F10" s="97"/>
      <c r="G10" s="115"/>
      <c r="H10" s="97"/>
      <c r="I10" s="97"/>
      <c r="J10" s="118"/>
      <c r="K10" s="96"/>
      <c r="L10" s="120"/>
      <c r="M10" s="96"/>
      <c r="N10" s="96"/>
      <c r="O10" s="96"/>
      <c r="P10" s="96"/>
      <c r="Q10" s="96"/>
      <c r="R10" s="96"/>
      <c r="S10" s="96"/>
      <c r="T10" s="128"/>
      <c r="U10" s="131"/>
      <c r="V10" s="122"/>
      <c r="W10" s="120"/>
      <c r="X10" s="122"/>
      <c r="Y10" s="111"/>
      <c r="Z10" s="114"/>
      <c r="AA10" s="96"/>
      <c r="AB10"/>
    </row>
    <row r="11" spans="1:28" ht="12.75">
      <c r="A11" s="16">
        <v>1</v>
      </c>
      <c r="B11" s="69">
        <v>401338.06</v>
      </c>
      <c r="C11" s="69">
        <v>99135.33</v>
      </c>
      <c r="D11" s="69">
        <v>47555.9</v>
      </c>
      <c r="E11" s="69">
        <v>9321.74</v>
      </c>
      <c r="F11" s="69">
        <v>3333.5</v>
      </c>
      <c r="G11" s="70">
        <v>4937.05</v>
      </c>
      <c r="H11" s="69">
        <v>22611.04</v>
      </c>
      <c r="I11" s="69">
        <v>2587.53</v>
      </c>
      <c r="J11" s="70">
        <v>3311.56</v>
      </c>
      <c r="K11" s="69">
        <v>33280.59</v>
      </c>
      <c r="L11" s="69">
        <v>32535.74</v>
      </c>
      <c r="M11" s="71">
        <v>7477.27</v>
      </c>
      <c r="N11" s="71">
        <v>3221.86</v>
      </c>
      <c r="O11" s="71">
        <v>3661.25</v>
      </c>
      <c r="P11" s="71">
        <v>6871.39</v>
      </c>
      <c r="Q11" s="71">
        <v>26553.83</v>
      </c>
      <c r="R11" s="71">
        <v>10082.28</v>
      </c>
      <c r="S11" s="69">
        <v>4430.39</v>
      </c>
      <c r="T11" s="70">
        <v>4751.23</v>
      </c>
      <c r="U11" s="69">
        <v>4023.01</v>
      </c>
      <c r="V11" s="70">
        <v>550.6</v>
      </c>
      <c r="W11" s="71">
        <v>18866.56</v>
      </c>
      <c r="X11" s="70">
        <v>2252.03</v>
      </c>
      <c r="Y11" s="72">
        <f aca="true" t="shared" si="0" ref="Y11:Y40">SUM(B11:X11)</f>
        <v>752689.7400000002</v>
      </c>
      <c r="Z11" s="60">
        <v>34.4</v>
      </c>
      <c r="AA11" s="60">
        <f>Z11</f>
        <v>34.4</v>
      </c>
      <c r="AB11"/>
    </row>
    <row r="12" spans="1:28" ht="12.75">
      <c r="A12" s="16">
        <v>2</v>
      </c>
      <c r="B12" s="69">
        <v>290715.47</v>
      </c>
      <c r="C12" s="69">
        <v>122418.28</v>
      </c>
      <c r="D12" s="69">
        <v>56927.12</v>
      </c>
      <c r="E12" s="69">
        <v>11082.35</v>
      </c>
      <c r="F12" s="69">
        <v>3886.47</v>
      </c>
      <c r="G12" s="70">
        <v>5738.72</v>
      </c>
      <c r="H12" s="69">
        <v>24835.57</v>
      </c>
      <c r="I12" s="69">
        <v>2893.24</v>
      </c>
      <c r="J12" s="70">
        <v>3750.52</v>
      </c>
      <c r="K12" s="69">
        <v>40214.5</v>
      </c>
      <c r="L12" s="69">
        <v>38600.86</v>
      </c>
      <c r="M12" s="71">
        <v>9009.52</v>
      </c>
      <c r="N12" s="71">
        <v>3767.56</v>
      </c>
      <c r="O12" s="71">
        <v>4100.18</v>
      </c>
      <c r="P12" s="71">
        <v>8611.29</v>
      </c>
      <c r="Q12" s="71">
        <v>31096.38</v>
      </c>
      <c r="R12" s="71">
        <v>11552.81</v>
      </c>
      <c r="S12" s="69">
        <v>5161.94</v>
      </c>
      <c r="T12" s="70">
        <v>5444.77</v>
      </c>
      <c r="U12" s="69">
        <v>4953.03</v>
      </c>
      <c r="V12" s="70">
        <v>634.39</v>
      </c>
      <c r="W12" s="71">
        <v>22750.63</v>
      </c>
      <c r="X12" s="70">
        <v>2691.41</v>
      </c>
      <c r="Y12" s="72">
        <f t="shared" si="0"/>
        <v>710837.0100000002</v>
      </c>
      <c r="Z12" s="60">
        <v>34.42</v>
      </c>
      <c r="AA12" s="60">
        <f aca="true" t="shared" si="1" ref="AA12:AA40">Z12</f>
        <v>34.42</v>
      </c>
      <c r="AB12"/>
    </row>
    <row r="13" spans="1:28" ht="12.75">
      <c r="A13" s="16">
        <v>3</v>
      </c>
      <c r="B13" s="69">
        <v>278496.25</v>
      </c>
      <c r="C13" s="69">
        <v>113558.51</v>
      </c>
      <c r="D13" s="69">
        <v>51268.77</v>
      </c>
      <c r="E13" s="69">
        <v>9654.25</v>
      </c>
      <c r="F13" s="69">
        <v>3480.74</v>
      </c>
      <c r="G13" s="70">
        <v>5104.39</v>
      </c>
      <c r="H13" s="69">
        <v>23501.12</v>
      </c>
      <c r="I13" s="69">
        <v>2917.07</v>
      </c>
      <c r="J13" s="70">
        <v>3302.12</v>
      </c>
      <c r="K13" s="69">
        <v>37282.94</v>
      </c>
      <c r="L13" s="69">
        <v>35546.45</v>
      </c>
      <c r="M13" s="71">
        <v>7688.74</v>
      </c>
      <c r="N13" s="71">
        <v>3462.53</v>
      </c>
      <c r="O13" s="71">
        <v>3676.19</v>
      </c>
      <c r="P13" s="71">
        <v>7302.15</v>
      </c>
      <c r="Q13" s="71">
        <v>26986.13</v>
      </c>
      <c r="R13" s="71">
        <v>10410.81</v>
      </c>
      <c r="S13" s="69">
        <v>4476.43</v>
      </c>
      <c r="T13" s="70">
        <v>4962.33</v>
      </c>
      <c r="U13" s="69">
        <v>4164.23</v>
      </c>
      <c r="V13" s="70">
        <v>606.65</v>
      </c>
      <c r="W13" s="71">
        <v>21520.94</v>
      </c>
      <c r="X13" s="70">
        <v>2425.43</v>
      </c>
      <c r="Y13" s="72">
        <f t="shared" si="0"/>
        <v>661795.17</v>
      </c>
      <c r="Z13" s="60">
        <v>34.42</v>
      </c>
      <c r="AA13" s="60">
        <f t="shared" si="1"/>
        <v>34.42</v>
      </c>
      <c r="AB13"/>
    </row>
    <row r="14" spans="1:28" ht="12.75">
      <c r="A14" s="16">
        <v>4</v>
      </c>
      <c r="B14" s="69">
        <v>267505</v>
      </c>
      <c r="C14" s="69">
        <v>113372.3</v>
      </c>
      <c r="D14" s="69">
        <v>47186.92</v>
      </c>
      <c r="E14" s="69">
        <v>8829.95</v>
      </c>
      <c r="F14" s="69">
        <v>3123.18</v>
      </c>
      <c r="G14" s="70">
        <v>4717.59</v>
      </c>
      <c r="H14" s="69">
        <v>21392.67</v>
      </c>
      <c r="I14" s="69">
        <v>2580.25</v>
      </c>
      <c r="J14" s="70">
        <v>3089.74</v>
      </c>
      <c r="K14" s="69">
        <v>34295.29</v>
      </c>
      <c r="L14" s="69">
        <v>33136.29</v>
      </c>
      <c r="M14" s="71">
        <v>7131.6</v>
      </c>
      <c r="N14" s="71">
        <v>3139.51</v>
      </c>
      <c r="O14" s="71">
        <v>3528.99</v>
      </c>
      <c r="P14" s="71">
        <v>6762.21</v>
      </c>
      <c r="Q14" s="71">
        <v>25482.72</v>
      </c>
      <c r="R14" s="71">
        <v>9560.85</v>
      </c>
      <c r="S14" s="69">
        <v>4107.51</v>
      </c>
      <c r="T14" s="70">
        <v>4629.09</v>
      </c>
      <c r="U14" s="69">
        <v>3819.42</v>
      </c>
      <c r="V14" s="70">
        <v>539.63</v>
      </c>
      <c r="W14" s="71">
        <v>18718.29</v>
      </c>
      <c r="X14" s="70">
        <v>2169.68</v>
      </c>
      <c r="Y14" s="72">
        <f t="shared" si="0"/>
        <v>628818.6799999999</v>
      </c>
      <c r="Z14" s="60">
        <v>34.42</v>
      </c>
      <c r="AA14" s="60">
        <f t="shared" si="1"/>
        <v>34.42</v>
      </c>
      <c r="AB14"/>
    </row>
    <row r="15" spans="1:28" ht="12.75">
      <c r="A15" s="16">
        <v>5</v>
      </c>
      <c r="B15" s="69">
        <v>250844.73</v>
      </c>
      <c r="C15" s="69">
        <v>109607.34</v>
      </c>
      <c r="D15" s="69">
        <v>42979.31</v>
      </c>
      <c r="E15" s="69">
        <v>7942.17</v>
      </c>
      <c r="F15" s="69">
        <v>2741.52</v>
      </c>
      <c r="G15" s="70">
        <v>4154.41</v>
      </c>
      <c r="H15" s="69">
        <v>19378.47</v>
      </c>
      <c r="I15" s="69">
        <v>2251.8</v>
      </c>
      <c r="J15" s="70">
        <v>2814.31</v>
      </c>
      <c r="K15" s="69">
        <v>27730.09</v>
      </c>
      <c r="L15" s="69">
        <v>30594.56</v>
      </c>
      <c r="M15" s="71">
        <v>6282.54</v>
      </c>
      <c r="N15" s="71">
        <v>2846.62</v>
      </c>
      <c r="O15" s="71">
        <v>3108.52</v>
      </c>
      <c r="P15" s="71">
        <v>5729.17</v>
      </c>
      <c r="Q15" s="71">
        <v>23716.13</v>
      </c>
      <c r="R15" s="71">
        <v>8279.27</v>
      </c>
      <c r="S15" s="69">
        <v>3628.89</v>
      </c>
      <c r="T15" s="70">
        <v>4277.38</v>
      </c>
      <c r="U15" s="69">
        <v>3313.61</v>
      </c>
      <c r="V15" s="70">
        <v>422.96</v>
      </c>
      <c r="W15" s="71">
        <v>16872.28</v>
      </c>
      <c r="X15" s="70">
        <v>1999</v>
      </c>
      <c r="Y15" s="72">
        <f t="shared" si="0"/>
        <v>581515.08</v>
      </c>
      <c r="Z15" s="73">
        <v>34.42</v>
      </c>
      <c r="AA15" s="60">
        <f t="shared" si="1"/>
        <v>34.42</v>
      </c>
      <c r="AB15"/>
    </row>
    <row r="16" spans="1:28" ht="12.75">
      <c r="A16" s="16">
        <v>6</v>
      </c>
      <c r="B16" s="69">
        <v>249900.95</v>
      </c>
      <c r="C16" s="69">
        <v>110181.79</v>
      </c>
      <c r="D16" s="69">
        <v>43495.27</v>
      </c>
      <c r="E16" s="69">
        <v>7749.78</v>
      </c>
      <c r="F16" s="69">
        <v>2447.82</v>
      </c>
      <c r="G16" s="70">
        <v>3810.98</v>
      </c>
      <c r="H16" s="69">
        <v>18061.76</v>
      </c>
      <c r="I16" s="69">
        <v>1962.64</v>
      </c>
      <c r="J16" s="70">
        <v>2666.13</v>
      </c>
      <c r="K16" s="69">
        <v>27667.94</v>
      </c>
      <c r="L16" s="69">
        <v>26352.31</v>
      </c>
      <c r="M16" s="71">
        <v>6105.84</v>
      </c>
      <c r="N16" s="71">
        <v>2630.53</v>
      </c>
      <c r="O16" s="71">
        <v>3044.99</v>
      </c>
      <c r="P16" s="71">
        <v>5669.64</v>
      </c>
      <c r="Q16" s="71">
        <v>23802.62</v>
      </c>
      <c r="R16" s="71">
        <v>8198.95</v>
      </c>
      <c r="S16" s="69">
        <v>3654.3</v>
      </c>
      <c r="T16" s="70">
        <v>4058.68</v>
      </c>
      <c r="U16" s="69">
        <v>3215.92</v>
      </c>
      <c r="V16" s="70">
        <v>390.08</v>
      </c>
      <c r="W16" s="71">
        <v>14506.34</v>
      </c>
      <c r="X16" s="70">
        <v>1659.44</v>
      </c>
      <c r="Y16" s="72">
        <f t="shared" si="0"/>
        <v>571234.7000000001</v>
      </c>
      <c r="Z16" s="60">
        <v>34.4</v>
      </c>
      <c r="AA16" s="60">
        <f t="shared" si="1"/>
        <v>34.4</v>
      </c>
      <c r="AB16"/>
    </row>
    <row r="17" spans="1:28" ht="12.75">
      <c r="A17" s="16">
        <v>7</v>
      </c>
      <c r="B17" s="69">
        <v>214737.08</v>
      </c>
      <c r="C17" s="69">
        <v>83231.77</v>
      </c>
      <c r="D17" s="69">
        <v>35234.69</v>
      </c>
      <c r="E17" s="69">
        <v>6699.94</v>
      </c>
      <c r="F17" s="69">
        <v>2100.37</v>
      </c>
      <c r="G17" s="70">
        <v>3162.65</v>
      </c>
      <c r="H17" s="69">
        <v>15855.86</v>
      </c>
      <c r="I17" s="69">
        <v>1535.02</v>
      </c>
      <c r="J17" s="70">
        <v>2196.15</v>
      </c>
      <c r="K17" s="69">
        <v>23733.67</v>
      </c>
      <c r="L17" s="69">
        <v>21918.11</v>
      </c>
      <c r="M17" s="71">
        <v>4915.94</v>
      </c>
      <c r="N17" s="71">
        <v>2162.88</v>
      </c>
      <c r="O17" s="71">
        <v>2706.45</v>
      </c>
      <c r="P17" s="71">
        <v>4540.9</v>
      </c>
      <c r="Q17" s="71">
        <v>19983.21</v>
      </c>
      <c r="R17" s="71">
        <v>6626.86</v>
      </c>
      <c r="S17" s="69">
        <v>3139.03</v>
      </c>
      <c r="T17" s="70">
        <v>3693.99</v>
      </c>
      <c r="U17" s="69">
        <v>2571.57</v>
      </c>
      <c r="V17" s="70">
        <v>319.47</v>
      </c>
      <c r="W17" s="71">
        <v>11551.89</v>
      </c>
      <c r="X17" s="70">
        <v>1315.09</v>
      </c>
      <c r="Y17" s="72">
        <f t="shared" si="0"/>
        <v>473932.5900000001</v>
      </c>
      <c r="Z17" s="60">
        <v>34.35</v>
      </c>
      <c r="AA17" s="60">
        <f t="shared" si="1"/>
        <v>34.35</v>
      </c>
      <c r="AB17"/>
    </row>
    <row r="18" spans="1:28" ht="12.75">
      <c r="A18" s="16">
        <v>8</v>
      </c>
      <c r="B18" s="69">
        <v>180496.88</v>
      </c>
      <c r="C18" s="69">
        <v>66371.74</v>
      </c>
      <c r="D18" s="69">
        <v>27800.48</v>
      </c>
      <c r="E18" s="69">
        <v>5188.37</v>
      </c>
      <c r="F18" s="69">
        <v>1808.79</v>
      </c>
      <c r="G18" s="70">
        <v>2696.21</v>
      </c>
      <c r="H18" s="69">
        <v>13934.2</v>
      </c>
      <c r="I18" s="69">
        <v>1265.52</v>
      </c>
      <c r="J18" s="70">
        <v>1806.83</v>
      </c>
      <c r="K18" s="69">
        <v>20737.01</v>
      </c>
      <c r="L18" s="69">
        <v>16759.3</v>
      </c>
      <c r="M18" s="71">
        <v>4055.85</v>
      </c>
      <c r="N18" s="71">
        <v>1842.69</v>
      </c>
      <c r="O18" s="71">
        <v>2052.03</v>
      </c>
      <c r="P18" s="71">
        <v>3664.51</v>
      </c>
      <c r="Q18" s="71">
        <v>16594.25</v>
      </c>
      <c r="R18" s="71">
        <v>5254.11</v>
      </c>
      <c r="S18" s="69">
        <v>2439.55</v>
      </c>
      <c r="T18" s="70">
        <v>3132.5</v>
      </c>
      <c r="U18" s="69">
        <v>2009.32</v>
      </c>
      <c r="V18" s="70">
        <v>224.98</v>
      </c>
      <c r="W18" s="71">
        <v>8742.7</v>
      </c>
      <c r="X18" s="70">
        <v>1032.79</v>
      </c>
      <c r="Y18" s="72">
        <f t="shared" si="0"/>
        <v>389910.61</v>
      </c>
      <c r="Z18" s="60">
        <v>34.42</v>
      </c>
      <c r="AA18" s="60">
        <f t="shared" si="1"/>
        <v>34.42</v>
      </c>
      <c r="AB18"/>
    </row>
    <row r="19" spans="1:28" ht="15" customHeight="1">
      <c r="A19" s="16">
        <v>9</v>
      </c>
      <c r="B19" s="69">
        <v>166752.25</v>
      </c>
      <c r="C19" s="69">
        <v>60886.38</v>
      </c>
      <c r="D19" s="69">
        <v>25145.24</v>
      </c>
      <c r="E19" s="69">
        <v>4916.01</v>
      </c>
      <c r="F19" s="69">
        <v>1654.99</v>
      </c>
      <c r="G19" s="70">
        <v>2519.94</v>
      </c>
      <c r="H19" s="69">
        <v>13439.67</v>
      </c>
      <c r="I19" s="69">
        <v>1142.56</v>
      </c>
      <c r="J19" s="70">
        <v>1699.65</v>
      </c>
      <c r="K19" s="69">
        <v>17905.46</v>
      </c>
      <c r="L19" s="69">
        <v>15665.66</v>
      </c>
      <c r="M19" s="71">
        <v>3679.28</v>
      </c>
      <c r="N19" s="71">
        <v>1736.96</v>
      </c>
      <c r="O19" s="71">
        <v>1705.65</v>
      </c>
      <c r="P19" s="71">
        <v>3224.8</v>
      </c>
      <c r="Q19" s="71">
        <v>15405.22</v>
      </c>
      <c r="R19" s="71">
        <v>4736.11</v>
      </c>
      <c r="S19" s="69">
        <v>2422.82</v>
      </c>
      <c r="T19" s="70">
        <v>2508.19</v>
      </c>
      <c r="U19" s="69">
        <v>1756.42</v>
      </c>
      <c r="V19" s="70">
        <v>209.04</v>
      </c>
      <c r="W19" s="71">
        <v>8546.4</v>
      </c>
      <c r="X19" s="70">
        <v>949.73</v>
      </c>
      <c r="Y19" s="72">
        <f t="shared" si="0"/>
        <v>358608.43</v>
      </c>
      <c r="Z19" s="60">
        <v>34.44</v>
      </c>
      <c r="AA19" s="60">
        <f t="shared" si="1"/>
        <v>34.44</v>
      </c>
      <c r="AB19"/>
    </row>
    <row r="20" spans="1:28" ht="12.75">
      <c r="A20" s="16">
        <v>10</v>
      </c>
      <c r="B20" s="69">
        <v>175865.02</v>
      </c>
      <c r="C20" s="69">
        <v>59765.56</v>
      </c>
      <c r="D20" s="69">
        <v>26603.77</v>
      </c>
      <c r="E20" s="69">
        <v>4962.21</v>
      </c>
      <c r="F20" s="69">
        <v>1577.29</v>
      </c>
      <c r="G20" s="70">
        <v>2420.73</v>
      </c>
      <c r="H20" s="69">
        <v>13071.27</v>
      </c>
      <c r="I20" s="69">
        <v>1058.82</v>
      </c>
      <c r="J20" s="70">
        <v>1642.27</v>
      </c>
      <c r="K20" s="69">
        <v>17972.74</v>
      </c>
      <c r="L20" s="69">
        <v>14347.94</v>
      </c>
      <c r="M20" s="71">
        <v>3519.11</v>
      </c>
      <c r="N20" s="71">
        <v>1704.37</v>
      </c>
      <c r="O20" s="71">
        <v>1953.96</v>
      </c>
      <c r="P20" s="71">
        <v>3329.77</v>
      </c>
      <c r="Q20" s="71">
        <v>15724.85</v>
      </c>
      <c r="R20" s="71">
        <v>4637.53</v>
      </c>
      <c r="S20" s="69">
        <v>2298.11</v>
      </c>
      <c r="T20" s="70">
        <v>2436.35</v>
      </c>
      <c r="U20" s="69">
        <v>1771.66</v>
      </c>
      <c r="V20" s="70">
        <v>203.16</v>
      </c>
      <c r="W20" s="71">
        <v>7264.91</v>
      </c>
      <c r="X20" s="70">
        <v>862.68</v>
      </c>
      <c r="Y20" s="72">
        <f t="shared" si="0"/>
        <v>364994.0799999999</v>
      </c>
      <c r="Z20" s="60">
        <v>34.47</v>
      </c>
      <c r="AA20" s="60">
        <f t="shared" si="1"/>
        <v>34.47</v>
      </c>
      <c r="AB20"/>
    </row>
    <row r="21" spans="1:28" ht="12.75">
      <c r="A21" s="16">
        <v>11</v>
      </c>
      <c r="B21" s="69">
        <v>179679.41</v>
      </c>
      <c r="C21" s="69">
        <v>62975.98</v>
      </c>
      <c r="D21" s="69">
        <v>23976.25</v>
      </c>
      <c r="E21" s="69">
        <v>4510.89</v>
      </c>
      <c r="F21" s="69">
        <v>1314.16</v>
      </c>
      <c r="G21" s="70">
        <v>2184.75</v>
      </c>
      <c r="H21" s="69">
        <v>11836.03</v>
      </c>
      <c r="I21" s="69">
        <v>661.66</v>
      </c>
      <c r="J21" s="70">
        <v>1468.51</v>
      </c>
      <c r="K21" s="69">
        <v>19495.23</v>
      </c>
      <c r="L21" s="69">
        <v>13426.26</v>
      </c>
      <c r="M21" s="71">
        <v>3114.74</v>
      </c>
      <c r="N21" s="71">
        <v>1498.44</v>
      </c>
      <c r="O21" s="71">
        <v>1626.53</v>
      </c>
      <c r="P21" s="71">
        <v>2837.07</v>
      </c>
      <c r="Q21" s="71">
        <v>14140.97</v>
      </c>
      <c r="R21" s="71">
        <v>3819.33</v>
      </c>
      <c r="S21" s="69">
        <v>2171.91</v>
      </c>
      <c r="T21" s="70">
        <v>2151.43</v>
      </c>
      <c r="U21" s="69">
        <v>1590.52</v>
      </c>
      <c r="V21" s="70">
        <v>185.58</v>
      </c>
      <c r="W21" s="71">
        <v>6946.95</v>
      </c>
      <c r="X21" s="70">
        <v>675.5</v>
      </c>
      <c r="Y21" s="72">
        <f t="shared" si="0"/>
        <v>362288.10000000003</v>
      </c>
      <c r="Z21" s="60">
        <v>34.62</v>
      </c>
      <c r="AA21" s="60">
        <f t="shared" si="1"/>
        <v>34.62</v>
      </c>
      <c r="AB21"/>
    </row>
    <row r="22" spans="1:28" ht="12.75">
      <c r="A22" s="16">
        <v>12</v>
      </c>
      <c r="B22" s="69">
        <v>164234.61</v>
      </c>
      <c r="C22" s="69">
        <v>61996.14</v>
      </c>
      <c r="D22" s="69">
        <v>21190.2</v>
      </c>
      <c r="E22" s="69">
        <v>4195.65</v>
      </c>
      <c r="F22" s="69">
        <v>1276.65</v>
      </c>
      <c r="G22" s="70">
        <v>1989.67</v>
      </c>
      <c r="H22" s="69">
        <v>10757.92</v>
      </c>
      <c r="I22" s="69">
        <v>549.98</v>
      </c>
      <c r="J22" s="70">
        <v>1160.68</v>
      </c>
      <c r="K22" s="69">
        <v>14122.26</v>
      </c>
      <c r="L22" s="69">
        <v>10859.8</v>
      </c>
      <c r="M22" s="71">
        <v>2569.58</v>
      </c>
      <c r="N22" s="71">
        <v>1180.97</v>
      </c>
      <c r="O22" s="71">
        <v>1119.01</v>
      </c>
      <c r="P22" s="71">
        <v>2312.62</v>
      </c>
      <c r="Q22" s="71">
        <v>12916.78</v>
      </c>
      <c r="R22" s="71">
        <v>3153.69</v>
      </c>
      <c r="S22" s="69">
        <v>2062.79</v>
      </c>
      <c r="T22" s="70">
        <v>1776.27</v>
      </c>
      <c r="U22" s="69">
        <v>1293.27</v>
      </c>
      <c r="V22" s="70">
        <v>199</v>
      </c>
      <c r="W22" s="71">
        <v>5594.71</v>
      </c>
      <c r="X22" s="70">
        <v>513.52</v>
      </c>
      <c r="Y22" s="72">
        <f t="shared" si="0"/>
        <v>327025.7700000001</v>
      </c>
      <c r="Z22" s="60">
        <v>34.7</v>
      </c>
      <c r="AA22" s="60">
        <f t="shared" si="1"/>
        <v>34.7</v>
      </c>
      <c r="AB22"/>
    </row>
    <row r="23" spans="1:28" ht="12.75">
      <c r="A23" s="16">
        <v>13</v>
      </c>
      <c r="B23" s="69">
        <v>166368.89</v>
      </c>
      <c r="C23" s="69">
        <v>64155.98</v>
      </c>
      <c r="D23" s="69">
        <v>22912.97</v>
      </c>
      <c r="E23" s="69">
        <v>4714.08</v>
      </c>
      <c r="F23" s="69">
        <v>1212.12</v>
      </c>
      <c r="G23" s="70">
        <v>1920.98</v>
      </c>
      <c r="H23" s="69">
        <v>10067.38</v>
      </c>
      <c r="I23" s="69">
        <v>487.12</v>
      </c>
      <c r="J23" s="70">
        <v>1182.1</v>
      </c>
      <c r="K23" s="69">
        <v>17014.42</v>
      </c>
      <c r="L23" s="69">
        <v>11219.27</v>
      </c>
      <c r="M23" s="71">
        <v>2762.22</v>
      </c>
      <c r="N23" s="71">
        <v>1268.85</v>
      </c>
      <c r="O23" s="71">
        <v>1122.3</v>
      </c>
      <c r="P23" s="71">
        <v>2519.63</v>
      </c>
      <c r="Q23" s="71">
        <v>13343.54</v>
      </c>
      <c r="R23" s="71">
        <v>3268.3</v>
      </c>
      <c r="S23" s="69">
        <v>2149.94</v>
      </c>
      <c r="T23" s="70">
        <v>1918.53</v>
      </c>
      <c r="U23" s="69">
        <v>1416.43</v>
      </c>
      <c r="V23" s="70">
        <v>105</v>
      </c>
      <c r="W23" s="71">
        <v>5601.16</v>
      </c>
      <c r="X23" s="70">
        <v>520.47</v>
      </c>
      <c r="Y23" s="72">
        <f t="shared" si="0"/>
        <v>337251.6799999999</v>
      </c>
      <c r="Z23" s="60">
        <v>34.77</v>
      </c>
      <c r="AA23" s="60">
        <f t="shared" si="1"/>
        <v>34.77</v>
      </c>
      <c r="AB23"/>
    </row>
    <row r="24" spans="1:28" ht="12.75">
      <c r="A24" s="16">
        <v>14</v>
      </c>
      <c r="B24" s="69">
        <v>161057.81</v>
      </c>
      <c r="C24" s="69">
        <v>55125.22</v>
      </c>
      <c r="D24" s="69">
        <v>21125.98</v>
      </c>
      <c r="E24" s="69">
        <v>4369.82</v>
      </c>
      <c r="F24" s="69">
        <v>1124.48</v>
      </c>
      <c r="G24" s="70">
        <v>1806.17</v>
      </c>
      <c r="H24" s="69">
        <v>9636.79</v>
      </c>
      <c r="I24" s="69">
        <v>457.15</v>
      </c>
      <c r="J24" s="70">
        <v>1033.5</v>
      </c>
      <c r="K24" s="69">
        <v>13910.25</v>
      </c>
      <c r="L24" s="69">
        <v>10676.5</v>
      </c>
      <c r="M24" s="71">
        <v>2438.86</v>
      </c>
      <c r="N24" s="71">
        <v>1194.6</v>
      </c>
      <c r="O24" s="71">
        <v>991.29</v>
      </c>
      <c r="P24" s="71">
        <v>2258.01</v>
      </c>
      <c r="Q24" s="71">
        <v>12981.92</v>
      </c>
      <c r="R24" s="71">
        <v>2994.91</v>
      </c>
      <c r="S24" s="69">
        <v>2123.47</v>
      </c>
      <c r="T24" s="70">
        <v>1785.83</v>
      </c>
      <c r="U24" s="69">
        <v>1229.43</v>
      </c>
      <c r="V24" s="70">
        <v>87.62</v>
      </c>
      <c r="W24" s="71">
        <v>5781.38</v>
      </c>
      <c r="X24" s="70">
        <v>586.21</v>
      </c>
      <c r="Y24" s="72">
        <f t="shared" si="0"/>
        <v>314777.19999999995</v>
      </c>
      <c r="Z24" s="60">
        <v>34.79</v>
      </c>
      <c r="AA24" s="60">
        <f t="shared" si="1"/>
        <v>34.79</v>
      </c>
      <c r="AB24"/>
    </row>
    <row r="25" spans="1:28" ht="12.75">
      <c r="A25" s="16">
        <v>15</v>
      </c>
      <c r="B25" s="69">
        <v>174969.42</v>
      </c>
      <c r="C25" s="69">
        <v>67420.82</v>
      </c>
      <c r="D25" s="69">
        <v>27374.64</v>
      </c>
      <c r="E25" s="69">
        <v>5743.03</v>
      </c>
      <c r="F25" s="69">
        <v>1596.03</v>
      </c>
      <c r="G25" s="70">
        <v>2655.9</v>
      </c>
      <c r="H25" s="69">
        <v>11320.19</v>
      </c>
      <c r="I25" s="69">
        <v>1606.1</v>
      </c>
      <c r="J25" s="70">
        <v>1630.9</v>
      </c>
      <c r="K25" s="69">
        <v>21891.9</v>
      </c>
      <c r="L25" s="69">
        <v>18005.87</v>
      </c>
      <c r="M25" s="71">
        <v>3635.28</v>
      </c>
      <c r="N25" s="71">
        <v>1754.82</v>
      </c>
      <c r="O25" s="71">
        <v>1604.64</v>
      </c>
      <c r="P25" s="71">
        <v>3457.9</v>
      </c>
      <c r="Q25" s="71">
        <v>14095.83</v>
      </c>
      <c r="R25" s="71">
        <v>4631.6</v>
      </c>
      <c r="S25" s="69">
        <v>2798.64</v>
      </c>
      <c r="T25" s="70">
        <v>2609.63</v>
      </c>
      <c r="U25" s="69">
        <v>1895.07</v>
      </c>
      <c r="V25" s="70">
        <v>197.92</v>
      </c>
      <c r="W25" s="71">
        <v>11045.29</v>
      </c>
      <c r="X25" s="70">
        <v>1251.33</v>
      </c>
      <c r="Y25" s="72">
        <f t="shared" si="0"/>
        <v>383192.7500000002</v>
      </c>
      <c r="Z25" s="60">
        <v>34.78</v>
      </c>
      <c r="AA25" s="60">
        <f t="shared" si="1"/>
        <v>34.78</v>
      </c>
      <c r="AB25"/>
    </row>
    <row r="26" spans="1:28" ht="12.75">
      <c r="A26" s="18">
        <v>16</v>
      </c>
      <c r="B26" s="69">
        <v>160438.58</v>
      </c>
      <c r="C26" s="69">
        <v>54849.59</v>
      </c>
      <c r="D26" s="69">
        <v>23297.89</v>
      </c>
      <c r="E26" s="69">
        <v>4833.92</v>
      </c>
      <c r="F26" s="69">
        <v>1348.13</v>
      </c>
      <c r="G26" s="70">
        <v>2378.33</v>
      </c>
      <c r="H26" s="69">
        <v>8259.62</v>
      </c>
      <c r="I26" s="69">
        <v>1597.52</v>
      </c>
      <c r="J26" s="70">
        <v>1398.8</v>
      </c>
      <c r="K26" s="69">
        <v>16449.52</v>
      </c>
      <c r="L26" s="69">
        <v>13635.03</v>
      </c>
      <c r="M26" s="71">
        <v>3132.09</v>
      </c>
      <c r="N26" s="71">
        <v>1423.79</v>
      </c>
      <c r="O26" s="71">
        <v>1287.25</v>
      </c>
      <c r="P26" s="71">
        <v>2865.89</v>
      </c>
      <c r="Q26" s="71">
        <v>10840.22</v>
      </c>
      <c r="R26" s="71">
        <v>3815.18</v>
      </c>
      <c r="S26" s="69">
        <v>2497.39</v>
      </c>
      <c r="T26" s="70">
        <v>2360.48</v>
      </c>
      <c r="U26" s="69">
        <v>1482.77</v>
      </c>
      <c r="V26" s="70">
        <v>156.57</v>
      </c>
      <c r="W26" s="71">
        <v>8833.92</v>
      </c>
      <c r="X26" s="70">
        <v>939.27</v>
      </c>
      <c r="Y26" s="72">
        <f t="shared" si="0"/>
        <v>328121.75</v>
      </c>
      <c r="Z26" s="60">
        <v>34.65</v>
      </c>
      <c r="AA26" s="60">
        <f t="shared" si="1"/>
        <v>34.65</v>
      </c>
      <c r="AB26"/>
    </row>
    <row r="27" spans="1:28" ht="12.75">
      <c r="A27" s="18">
        <v>17</v>
      </c>
      <c r="B27" s="69">
        <v>157762.16</v>
      </c>
      <c r="C27" s="69">
        <v>70961.05</v>
      </c>
      <c r="D27" s="69">
        <v>21613.07</v>
      </c>
      <c r="E27" s="69">
        <v>4458.16</v>
      </c>
      <c r="F27" s="69">
        <v>1213.78</v>
      </c>
      <c r="G27" s="70">
        <v>1884.67</v>
      </c>
      <c r="H27" s="69">
        <v>7590.13</v>
      </c>
      <c r="I27" s="69">
        <v>1370.98</v>
      </c>
      <c r="J27" s="70">
        <v>1243.08</v>
      </c>
      <c r="K27" s="69">
        <v>15548.82</v>
      </c>
      <c r="L27" s="69">
        <v>11666.87</v>
      </c>
      <c r="M27" s="71">
        <v>2672.19</v>
      </c>
      <c r="N27" s="71">
        <v>1333.31</v>
      </c>
      <c r="O27" s="71">
        <v>1044.75</v>
      </c>
      <c r="P27" s="71">
        <v>2617.41</v>
      </c>
      <c r="Q27" s="71">
        <v>9813.12</v>
      </c>
      <c r="R27" s="71">
        <v>3395.8</v>
      </c>
      <c r="S27" s="69">
        <v>2199.67</v>
      </c>
      <c r="T27" s="70">
        <v>2078.43</v>
      </c>
      <c r="U27" s="69">
        <v>1276.77</v>
      </c>
      <c r="V27" s="70">
        <v>107.68</v>
      </c>
      <c r="W27" s="71">
        <v>6929.74</v>
      </c>
      <c r="X27" s="70">
        <v>652.91</v>
      </c>
      <c r="Y27" s="72">
        <f t="shared" si="0"/>
        <v>329434.54999999993</v>
      </c>
      <c r="Z27" s="60">
        <v>34.68</v>
      </c>
      <c r="AA27" s="60">
        <f t="shared" si="1"/>
        <v>34.68</v>
      </c>
      <c r="AB27"/>
    </row>
    <row r="28" spans="1:28" ht="12.75">
      <c r="A28" s="18">
        <v>18</v>
      </c>
      <c r="B28" s="69">
        <v>143713.36</v>
      </c>
      <c r="C28" s="69">
        <v>54305.17</v>
      </c>
      <c r="D28" s="69">
        <v>16569.66</v>
      </c>
      <c r="E28" s="69">
        <v>3256.77</v>
      </c>
      <c r="F28" s="69">
        <v>729.6</v>
      </c>
      <c r="G28" s="70">
        <v>1453.01</v>
      </c>
      <c r="H28" s="69">
        <v>5589.7</v>
      </c>
      <c r="I28" s="69">
        <v>989.18</v>
      </c>
      <c r="J28" s="70">
        <v>954.76</v>
      </c>
      <c r="K28" s="69">
        <v>12894.16</v>
      </c>
      <c r="L28" s="69">
        <v>8145.55</v>
      </c>
      <c r="M28" s="71">
        <v>1997.79</v>
      </c>
      <c r="N28" s="71">
        <v>937.1</v>
      </c>
      <c r="O28" s="71">
        <v>736.76</v>
      </c>
      <c r="P28" s="71">
        <v>1941.45</v>
      </c>
      <c r="Q28" s="71">
        <v>7621.37</v>
      </c>
      <c r="R28" s="71">
        <v>2595.63</v>
      </c>
      <c r="S28" s="69">
        <v>1678.55</v>
      </c>
      <c r="T28" s="70">
        <v>1364.27</v>
      </c>
      <c r="U28" s="69">
        <v>977.01</v>
      </c>
      <c r="V28" s="70">
        <v>82.39</v>
      </c>
      <c r="W28" s="71">
        <v>4375.77</v>
      </c>
      <c r="X28" s="70">
        <v>418.52</v>
      </c>
      <c r="Y28" s="72">
        <f t="shared" si="0"/>
        <v>273327.5300000001</v>
      </c>
      <c r="Z28" s="60">
        <v>34.69</v>
      </c>
      <c r="AA28" s="60">
        <f t="shared" si="1"/>
        <v>34.69</v>
      </c>
      <c r="AB28"/>
    </row>
    <row r="29" spans="1:28" ht="12.75">
      <c r="A29" s="18">
        <v>19</v>
      </c>
      <c r="B29" s="69">
        <v>138298.61</v>
      </c>
      <c r="C29" s="69">
        <v>47834.96</v>
      </c>
      <c r="D29" s="69">
        <v>16377.94</v>
      </c>
      <c r="E29" s="69">
        <v>3073.82</v>
      </c>
      <c r="F29" s="69">
        <v>915</v>
      </c>
      <c r="G29" s="70">
        <v>1426.24</v>
      </c>
      <c r="H29" s="69">
        <v>5502.65</v>
      </c>
      <c r="I29" s="69">
        <v>911.25</v>
      </c>
      <c r="J29" s="70">
        <v>879.85</v>
      </c>
      <c r="K29" s="69">
        <v>11165.39</v>
      </c>
      <c r="L29" s="69">
        <v>8135.12</v>
      </c>
      <c r="M29" s="71">
        <v>1970.75</v>
      </c>
      <c r="N29" s="71">
        <v>891.29</v>
      </c>
      <c r="O29" s="71">
        <v>695.84</v>
      </c>
      <c r="P29" s="71">
        <v>2028.8</v>
      </c>
      <c r="Q29" s="71">
        <v>7600.04</v>
      </c>
      <c r="R29" s="71">
        <v>2569.06</v>
      </c>
      <c r="S29" s="69">
        <v>1586.06</v>
      </c>
      <c r="T29" s="70">
        <v>1373.2</v>
      </c>
      <c r="U29" s="69">
        <v>988.18</v>
      </c>
      <c r="V29" s="70">
        <v>88.33</v>
      </c>
      <c r="W29" s="71">
        <v>4910.37</v>
      </c>
      <c r="X29" s="70">
        <v>409.6</v>
      </c>
      <c r="Y29" s="72">
        <f t="shared" si="0"/>
        <v>259632.34999999995</v>
      </c>
      <c r="Z29" s="60">
        <v>34.67</v>
      </c>
      <c r="AA29" s="60">
        <f t="shared" si="1"/>
        <v>34.67</v>
      </c>
      <c r="AB29"/>
    </row>
    <row r="30" spans="1:28" ht="12.75">
      <c r="A30" s="18">
        <v>20</v>
      </c>
      <c r="B30" s="69">
        <v>188874.78</v>
      </c>
      <c r="C30" s="69">
        <v>74931.57</v>
      </c>
      <c r="D30" s="69">
        <v>29652.86</v>
      </c>
      <c r="E30" s="69">
        <v>6269.74</v>
      </c>
      <c r="F30" s="69">
        <v>2153.19</v>
      </c>
      <c r="G30" s="70">
        <v>2990.04</v>
      </c>
      <c r="H30" s="69">
        <v>11102.3</v>
      </c>
      <c r="I30" s="69">
        <v>1909.82</v>
      </c>
      <c r="J30" s="70">
        <v>1706.88</v>
      </c>
      <c r="K30" s="69">
        <v>21876.6</v>
      </c>
      <c r="L30" s="69">
        <v>19235.87</v>
      </c>
      <c r="M30" s="71">
        <v>4120.83</v>
      </c>
      <c r="N30" s="71">
        <v>2006.24</v>
      </c>
      <c r="O30" s="71">
        <v>1678.41</v>
      </c>
      <c r="P30" s="71">
        <v>3763.7</v>
      </c>
      <c r="Q30" s="71">
        <v>15897.48</v>
      </c>
      <c r="R30" s="71">
        <v>5156.29</v>
      </c>
      <c r="S30" s="69">
        <v>3359.36</v>
      </c>
      <c r="T30" s="70">
        <v>2618.24</v>
      </c>
      <c r="U30" s="69">
        <v>2208.58</v>
      </c>
      <c r="V30" s="70">
        <v>187.14</v>
      </c>
      <c r="W30" s="71">
        <v>12372.75</v>
      </c>
      <c r="X30" s="70">
        <v>1285.42</v>
      </c>
      <c r="Y30" s="72">
        <f t="shared" si="0"/>
        <v>415358.08999999985</v>
      </c>
      <c r="Z30" s="60">
        <v>34.64</v>
      </c>
      <c r="AA30" s="60">
        <f t="shared" si="1"/>
        <v>34.64</v>
      </c>
      <c r="AB30"/>
    </row>
    <row r="31" spans="1:28" ht="12.75">
      <c r="A31" s="18">
        <v>21</v>
      </c>
      <c r="B31" s="69">
        <v>196085.36</v>
      </c>
      <c r="C31" s="69">
        <v>78713.91</v>
      </c>
      <c r="D31" s="69">
        <v>30374.52</v>
      </c>
      <c r="E31" s="69">
        <v>5971.56</v>
      </c>
      <c r="F31" s="69">
        <v>2496.39</v>
      </c>
      <c r="G31" s="70">
        <v>3448.89</v>
      </c>
      <c r="H31" s="69">
        <v>12934.29</v>
      </c>
      <c r="I31" s="69">
        <v>2311.48</v>
      </c>
      <c r="J31" s="70">
        <v>2025.29</v>
      </c>
      <c r="K31" s="69">
        <v>22274.93</v>
      </c>
      <c r="L31" s="69">
        <v>21461.16</v>
      </c>
      <c r="M31" s="71">
        <v>4545.53</v>
      </c>
      <c r="N31" s="71">
        <v>2165.42</v>
      </c>
      <c r="O31" s="71">
        <v>1834.06</v>
      </c>
      <c r="P31" s="71">
        <v>4300.98</v>
      </c>
      <c r="Q31" s="71">
        <v>16046.67</v>
      </c>
      <c r="R31" s="71">
        <v>5431.08</v>
      </c>
      <c r="S31" s="69">
        <v>3336.18</v>
      </c>
      <c r="T31" s="70">
        <v>2829.91</v>
      </c>
      <c r="U31" s="69">
        <v>2053.07</v>
      </c>
      <c r="V31" s="70">
        <v>189.92</v>
      </c>
      <c r="W31" s="71">
        <v>15454.5</v>
      </c>
      <c r="X31" s="70">
        <v>1723.25</v>
      </c>
      <c r="Y31" s="72">
        <f t="shared" si="0"/>
        <v>438008.3499999999</v>
      </c>
      <c r="Z31" s="60">
        <v>34.57</v>
      </c>
      <c r="AA31" s="60">
        <f t="shared" si="1"/>
        <v>34.57</v>
      </c>
      <c r="AB31"/>
    </row>
    <row r="32" spans="1:28" ht="12.75">
      <c r="A32" s="18">
        <v>22</v>
      </c>
      <c r="B32" s="69">
        <v>179436.97</v>
      </c>
      <c r="C32" s="69">
        <v>72662.43</v>
      </c>
      <c r="D32" s="69">
        <v>28007.87</v>
      </c>
      <c r="E32" s="69">
        <v>5649</v>
      </c>
      <c r="F32" s="69">
        <v>2342.39</v>
      </c>
      <c r="G32" s="70">
        <v>3297.67</v>
      </c>
      <c r="H32" s="69">
        <v>12400.32</v>
      </c>
      <c r="I32" s="69">
        <v>2352.92</v>
      </c>
      <c r="J32" s="70">
        <v>1848.29</v>
      </c>
      <c r="K32" s="69">
        <v>21743.99</v>
      </c>
      <c r="L32" s="69">
        <v>20041.65</v>
      </c>
      <c r="M32" s="71">
        <v>4195.09</v>
      </c>
      <c r="N32" s="71">
        <v>2026.52</v>
      </c>
      <c r="O32" s="71">
        <v>1678.74</v>
      </c>
      <c r="P32" s="71">
        <v>3958.52</v>
      </c>
      <c r="Q32" s="71">
        <v>14941.11</v>
      </c>
      <c r="R32" s="71">
        <v>4981.25</v>
      </c>
      <c r="S32" s="69">
        <v>3236.73</v>
      </c>
      <c r="T32" s="70">
        <v>2834.66</v>
      </c>
      <c r="U32" s="69">
        <v>1857.39</v>
      </c>
      <c r="V32" s="70">
        <v>140.26</v>
      </c>
      <c r="W32" s="71">
        <v>15112.36</v>
      </c>
      <c r="X32" s="70">
        <v>1819.05</v>
      </c>
      <c r="Y32" s="72">
        <f t="shared" si="0"/>
        <v>406565.18</v>
      </c>
      <c r="Z32" s="60">
        <v>34.66</v>
      </c>
      <c r="AA32" s="60">
        <f t="shared" si="1"/>
        <v>34.66</v>
      </c>
      <c r="AB32"/>
    </row>
    <row r="33" spans="1:28" ht="12.75">
      <c r="A33" s="18">
        <v>23</v>
      </c>
      <c r="B33" s="69">
        <v>164681.06</v>
      </c>
      <c r="C33" s="69">
        <v>61441.67</v>
      </c>
      <c r="D33" s="69">
        <v>23559.18</v>
      </c>
      <c r="E33" s="69">
        <v>4667.09</v>
      </c>
      <c r="F33" s="69">
        <v>1736.44</v>
      </c>
      <c r="G33" s="70">
        <v>2348.43</v>
      </c>
      <c r="H33" s="69">
        <v>9718.59</v>
      </c>
      <c r="I33" s="69">
        <v>1782.41</v>
      </c>
      <c r="J33" s="70">
        <v>1458.22</v>
      </c>
      <c r="K33" s="69">
        <v>16420.02</v>
      </c>
      <c r="L33" s="69">
        <v>14780.4</v>
      </c>
      <c r="M33" s="71">
        <v>3338.67</v>
      </c>
      <c r="N33" s="71">
        <v>1582.12</v>
      </c>
      <c r="O33" s="71">
        <v>1164.26</v>
      </c>
      <c r="P33" s="71">
        <v>3137.75</v>
      </c>
      <c r="Q33" s="71">
        <v>11481.43</v>
      </c>
      <c r="R33" s="71">
        <v>3718.92</v>
      </c>
      <c r="S33" s="69">
        <v>2488.54</v>
      </c>
      <c r="T33" s="70">
        <v>2096.6</v>
      </c>
      <c r="U33" s="69">
        <v>1510.77</v>
      </c>
      <c r="V33" s="70">
        <v>116.45</v>
      </c>
      <c r="W33" s="71">
        <v>9919.37</v>
      </c>
      <c r="X33" s="70">
        <v>1183</v>
      </c>
      <c r="Y33" s="72">
        <f t="shared" si="0"/>
        <v>344331.3899999999</v>
      </c>
      <c r="Z33" s="60">
        <v>34.72</v>
      </c>
      <c r="AA33" s="60">
        <f t="shared" si="1"/>
        <v>34.72</v>
      </c>
      <c r="AB33"/>
    </row>
    <row r="34" spans="1:28" ht="12.75">
      <c r="A34" s="18">
        <v>24</v>
      </c>
      <c r="B34" s="69">
        <v>153779.39</v>
      </c>
      <c r="C34" s="69">
        <v>49418.75</v>
      </c>
      <c r="D34" s="69">
        <v>21486.96</v>
      </c>
      <c r="E34" s="69">
        <v>3811.18</v>
      </c>
      <c r="F34" s="69">
        <v>1784.73</v>
      </c>
      <c r="G34" s="70">
        <v>2373.08</v>
      </c>
      <c r="H34" s="69">
        <v>9804.95</v>
      </c>
      <c r="I34" s="69">
        <v>1734.82</v>
      </c>
      <c r="J34" s="70">
        <v>1369.9</v>
      </c>
      <c r="K34" s="69">
        <v>17156.8</v>
      </c>
      <c r="L34" s="69">
        <v>13705.91</v>
      </c>
      <c r="M34" s="71">
        <v>2998.01</v>
      </c>
      <c r="N34" s="71">
        <v>1497.23</v>
      </c>
      <c r="O34" s="71">
        <v>1080.59</v>
      </c>
      <c r="P34" s="71">
        <v>2767.92</v>
      </c>
      <c r="Q34" s="71">
        <v>10000.08</v>
      </c>
      <c r="R34" s="71">
        <v>3578.48</v>
      </c>
      <c r="S34" s="69">
        <v>2047.32</v>
      </c>
      <c r="T34" s="70">
        <v>2081.08</v>
      </c>
      <c r="U34" s="69">
        <v>1333</v>
      </c>
      <c r="V34" s="70">
        <v>138.77</v>
      </c>
      <c r="W34" s="71">
        <v>10951.21</v>
      </c>
      <c r="X34" s="70">
        <v>1358</v>
      </c>
      <c r="Y34" s="72">
        <f t="shared" si="0"/>
        <v>316258.16000000003</v>
      </c>
      <c r="Z34" s="60">
        <v>34.75</v>
      </c>
      <c r="AA34" s="60">
        <f t="shared" si="1"/>
        <v>34.75</v>
      </c>
      <c r="AB34"/>
    </row>
    <row r="35" spans="1:28" ht="12.75">
      <c r="A35" s="18">
        <v>25</v>
      </c>
      <c r="B35" s="69">
        <v>166181.38</v>
      </c>
      <c r="C35" s="69">
        <v>56711.32</v>
      </c>
      <c r="D35" s="69">
        <v>23174.11</v>
      </c>
      <c r="E35" s="69">
        <v>4451.76</v>
      </c>
      <c r="F35" s="69">
        <v>2187.95</v>
      </c>
      <c r="G35" s="70">
        <v>3024.05</v>
      </c>
      <c r="H35" s="69">
        <v>11164.81</v>
      </c>
      <c r="I35" s="69">
        <v>1961.36</v>
      </c>
      <c r="J35" s="70">
        <v>1547.07</v>
      </c>
      <c r="K35" s="69">
        <v>17579.72</v>
      </c>
      <c r="L35" s="69">
        <v>16919.3</v>
      </c>
      <c r="M35" s="71">
        <v>3354.82</v>
      </c>
      <c r="N35" s="71">
        <v>1550.02</v>
      </c>
      <c r="O35" s="71">
        <v>1235.95</v>
      </c>
      <c r="P35" s="71">
        <v>2820.54</v>
      </c>
      <c r="Q35" s="71">
        <v>11020.9</v>
      </c>
      <c r="R35" s="71">
        <v>3918.13</v>
      </c>
      <c r="S35" s="69">
        <v>2248.03</v>
      </c>
      <c r="T35" s="70">
        <v>1990.65</v>
      </c>
      <c r="U35" s="69">
        <v>1423.77</v>
      </c>
      <c r="V35" s="70">
        <v>127.22</v>
      </c>
      <c r="W35" s="71">
        <v>12383.53</v>
      </c>
      <c r="X35" s="70">
        <v>1443.83</v>
      </c>
      <c r="Y35" s="72">
        <f t="shared" si="0"/>
        <v>348420.22000000015</v>
      </c>
      <c r="Z35" s="60">
        <v>34.78</v>
      </c>
      <c r="AA35" s="60">
        <f t="shared" si="1"/>
        <v>34.78</v>
      </c>
      <c r="AB35"/>
    </row>
    <row r="36" spans="1:28" ht="12.75">
      <c r="A36" s="18">
        <v>26</v>
      </c>
      <c r="B36" s="69">
        <v>164345.14</v>
      </c>
      <c r="C36" s="69">
        <v>59300.02</v>
      </c>
      <c r="D36" s="69">
        <v>21851.42</v>
      </c>
      <c r="E36" s="69">
        <v>4055.43</v>
      </c>
      <c r="F36" s="69">
        <v>2008.62</v>
      </c>
      <c r="G36" s="70">
        <v>2697.05</v>
      </c>
      <c r="H36" s="69">
        <v>9984.47</v>
      </c>
      <c r="I36" s="69">
        <v>1829</v>
      </c>
      <c r="J36" s="70">
        <v>1487.42</v>
      </c>
      <c r="K36" s="69">
        <v>18388.32</v>
      </c>
      <c r="L36" s="69">
        <v>16873.53</v>
      </c>
      <c r="M36" s="71">
        <v>3098.72</v>
      </c>
      <c r="N36" s="71">
        <v>1414.53</v>
      </c>
      <c r="O36" s="71">
        <v>1181.61</v>
      </c>
      <c r="P36" s="71">
        <v>2735</v>
      </c>
      <c r="Q36" s="71">
        <v>10160.72</v>
      </c>
      <c r="R36" s="71">
        <v>3507.24</v>
      </c>
      <c r="S36" s="69">
        <v>2130.81</v>
      </c>
      <c r="T36" s="70">
        <v>1849.07</v>
      </c>
      <c r="U36" s="69">
        <v>1352.38</v>
      </c>
      <c r="V36" s="70">
        <v>158.91</v>
      </c>
      <c r="W36" s="71">
        <v>11100.72</v>
      </c>
      <c r="X36" s="70">
        <v>1328.88</v>
      </c>
      <c r="Y36" s="72">
        <f t="shared" si="0"/>
        <v>342839.00999999983</v>
      </c>
      <c r="Z36" s="60">
        <v>34.75</v>
      </c>
      <c r="AA36" s="60">
        <f t="shared" si="1"/>
        <v>34.75</v>
      </c>
      <c r="AB36"/>
    </row>
    <row r="37" spans="1:28" ht="12.75">
      <c r="A37" s="18">
        <v>27</v>
      </c>
      <c r="B37" s="69">
        <v>180861.03</v>
      </c>
      <c r="C37" s="69">
        <v>76735.87</v>
      </c>
      <c r="D37" s="69">
        <v>27667.61</v>
      </c>
      <c r="E37" s="69">
        <v>5509.66</v>
      </c>
      <c r="F37" s="69">
        <v>2403.35</v>
      </c>
      <c r="G37" s="70">
        <v>3457.07</v>
      </c>
      <c r="H37" s="69">
        <v>12868.18</v>
      </c>
      <c r="I37" s="69">
        <v>2222.4</v>
      </c>
      <c r="J37" s="70">
        <v>1690.11</v>
      </c>
      <c r="K37" s="69">
        <v>19165.2</v>
      </c>
      <c r="L37" s="69">
        <v>19121.9</v>
      </c>
      <c r="M37" s="71">
        <v>3638.12</v>
      </c>
      <c r="N37" s="71">
        <v>1699.78</v>
      </c>
      <c r="O37" s="71">
        <v>1479.53</v>
      </c>
      <c r="P37" s="71">
        <v>3791.51</v>
      </c>
      <c r="Q37" s="71">
        <v>14428.44</v>
      </c>
      <c r="R37" s="71">
        <v>5115.75</v>
      </c>
      <c r="S37" s="69">
        <v>2900.17</v>
      </c>
      <c r="T37" s="70">
        <v>2277.9</v>
      </c>
      <c r="U37" s="69">
        <v>1838.9</v>
      </c>
      <c r="V37" s="70">
        <v>127.49</v>
      </c>
      <c r="W37" s="71">
        <v>13036.38</v>
      </c>
      <c r="X37" s="70">
        <v>1587.5</v>
      </c>
      <c r="Y37" s="72">
        <f t="shared" si="0"/>
        <v>403623.8500000001</v>
      </c>
      <c r="Z37" s="60">
        <v>34.56</v>
      </c>
      <c r="AA37" s="60">
        <f t="shared" si="1"/>
        <v>34.56</v>
      </c>
      <c r="AB37"/>
    </row>
    <row r="38" spans="1:28" ht="12.75">
      <c r="A38" s="18">
        <v>28</v>
      </c>
      <c r="B38" s="69">
        <v>180279.86</v>
      </c>
      <c r="C38" s="69">
        <v>61158.57</v>
      </c>
      <c r="D38" s="69">
        <v>24820.69</v>
      </c>
      <c r="E38" s="69">
        <v>4603.4</v>
      </c>
      <c r="F38" s="69">
        <v>1952.33</v>
      </c>
      <c r="G38" s="70">
        <v>2752.88</v>
      </c>
      <c r="H38" s="69">
        <v>10438.91</v>
      </c>
      <c r="I38" s="69">
        <v>1935.13</v>
      </c>
      <c r="J38" s="70">
        <v>1519.65</v>
      </c>
      <c r="K38" s="69">
        <v>17419.78</v>
      </c>
      <c r="L38" s="69">
        <v>14531.96</v>
      </c>
      <c r="M38" s="71">
        <v>3297.52</v>
      </c>
      <c r="N38" s="71">
        <v>1518.33</v>
      </c>
      <c r="O38" s="71">
        <v>1232.66</v>
      </c>
      <c r="P38" s="71">
        <v>3086.29</v>
      </c>
      <c r="Q38" s="71">
        <v>12193.36</v>
      </c>
      <c r="R38" s="71">
        <v>4300.18</v>
      </c>
      <c r="S38" s="69">
        <v>2462.26</v>
      </c>
      <c r="T38" s="70">
        <v>2159.04</v>
      </c>
      <c r="U38" s="69">
        <v>1692.11</v>
      </c>
      <c r="V38" s="70">
        <v>195.65</v>
      </c>
      <c r="W38" s="71">
        <v>9606.9</v>
      </c>
      <c r="X38" s="70">
        <v>1125.52</v>
      </c>
      <c r="Y38" s="72">
        <f t="shared" si="0"/>
        <v>364282.9800000001</v>
      </c>
      <c r="Z38" s="60">
        <v>34.54</v>
      </c>
      <c r="AA38" s="60">
        <f t="shared" si="1"/>
        <v>34.54</v>
      </c>
      <c r="AB38"/>
    </row>
    <row r="39" spans="1:28" ht="12.75" customHeight="1">
      <c r="A39" s="18">
        <v>29</v>
      </c>
      <c r="B39" s="69">
        <v>159719.58</v>
      </c>
      <c r="C39" s="69">
        <v>53540.39</v>
      </c>
      <c r="D39" s="69">
        <v>22488.04</v>
      </c>
      <c r="E39" s="69">
        <v>4214.23</v>
      </c>
      <c r="F39" s="69">
        <v>1757.29</v>
      </c>
      <c r="G39" s="70">
        <v>2210.58</v>
      </c>
      <c r="H39" s="69">
        <v>8830.24</v>
      </c>
      <c r="I39" s="69">
        <v>1586.81</v>
      </c>
      <c r="J39" s="70">
        <v>1328.9</v>
      </c>
      <c r="K39" s="69">
        <v>13852.58</v>
      </c>
      <c r="L39" s="69">
        <v>11857.53</v>
      </c>
      <c r="M39" s="71">
        <v>2882.14</v>
      </c>
      <c r="N39" s="71">
        <v>1344.41</v>
      </c>
      <c r="O39" s="71">
        <v>1037.4</v>
      </c>
      <c r="P39" s="71">
        <v>2810.94</v>
      </c>
      <c r="Q39" s="71">
        <v>10770.06</v>
      </c>
      <c r="R39" s="71">
        <v>3850.46</v>
      </c>
      <c r="S39" s="69">
        <v>2326.82</v>
      </c>
      <c r="T39" s="70">
        <v>1942.49</v>
      </c>
      <c r="U39" s="69">
        <v>1646.2</v>
      </c>
      <c r="V39" s="70">
        <v>112.67</v>
      </c>
      <c r="W39" s="71">
        <v>7841.02</v>
      </c>
      <c r="X39" s="70">
        <v>978.67</v>
      </c>
      <c r="Y39" s="72">
        <f t="shared" si="0"/>
        <v>318929.45</v>
      </c>
      <c r="Z39" s="60">
        <v>34.51</v>
      </c>
      <c r="AA39" s="60">
        <f t="shared" si="1"/>
        <v>34.51</v>
      </c>
      <c r="AB39"/>
    </row>
    <row r="40" spans="1:28" ht="12.75" customHeight="1">
      <c r="A40" s="18">
        <v>30</v>
      </c>
      <c r="B40" s="69">
        <v>177808.02</v>
      </c>
      <c r="C40" s="69">
        <v>55758.82</v>
      </c>
      <c r="D40" s="69">
        <v>25110.22</v>
      </c>
      <c r="E40" s="69">
        <v>4621.71</v>
      </c>
      <c r="F40" s="69">
        <v>1755.22</v>
      </c>
      <c r="G40" s="70">
        <v>2415.42</v>
      </c>
      <c r="H40" s="69">
        <v>8855.76</v>
      </c>
      <c r="I40" s="69">
        <v>1724.16</v>
      </c>
      <c r="J40" s="70">
        <v>1470.8</v>
      </c>
      <c r="K40" s="69">
        <v>16574.41</v>
      </c>
      <c r="L40" s="69">
        <v>11529.31</v>
      </c>
      <c r="M40" s="71">
        <v>3191.68</v>
      </c>
      <c r="N40" s="71">
        <v>1464.67</v>
      </c>
      <c r="O40" s="71">
        <v>1087.53</v>
      </c>
      <c r="P40" s="71">
        <v>3094.18</v>
      </c>
      <c r="Q40" s="71">
        <v>11672.76</v>
      </c>
      <c r="R40" s="71">
        <v>4058.68</v>
      </c>
      <c r="S40" s="69">
        <v>2581.22</v>
      </c>
      <c r="T40" s="70">
        <v>2168.88</v>
      </c>
      <c r="U40" s="69">
        <v>1751.92</v>
      </c>
      <c r="V40" s="70">
        <v>191.59</v>
      </c>
      <c r="W40" s="71">
        <v>7739.49</v>
      </c>
      <c r="X40" s="70">
        <v>1012.69</v>
      </c>
      <c r="Y40" s="72">
        <f t="shared" si="0"/>
        <v>347639.1399999999</v>
      </c>
      <c r="Z40" s="60">
        <v>34.6</v>
      </c>
      <c r="AA40" s="60">
        <f t="shared" si="1"/>
        <v>34.6</v>
      </c>
      <c r="AB40"/>
    </row>
    <row r="41" spans="1:28" ht="12.75" customHeight="1">
      <c r="A41" s="18">
        <v>31</v>
      </c>
      <c r="B41" s="74"/>
      <c r="C41" s="74"/>
      <c r="D41" s="74"/>
      <c r="E41" s="74"/>
      <c r="F41" s="74"/>
      <c r="G41" s="75"/>
      <c r="H41" s="74"/>
      <c r="I41" s="74"/>
      <c r="J41" s="74"/>
      <c r="K41" s="74"/>
      <c r="L41" s="74"/>
      <c r="M41" s="74"/>
      <c r="N41" s="74"/>
      <c r="O41" s="74"/>
      <c r="P41" s="74"/>
      <c r="Q41" s="74"/>
      <c r="R41" s="74"/>
      <c r="S41" s="74"/>
      <c r="T41" s="75"/>
      <c r="U41" s="74"/>
      <c r="V41" s="75"/>
      <c r="W41" s="74"/>
      <c r="X41" s="75"/>
      <c r="Y41" s="72"/>
      <c r="Z41" s="60"/>
      <c r="AA41" s="60"/>
      <c r="AB41"/>
    </row>
    <row r="42" spans="1:28" ht="66" customHeight="1">
      <c r="A42" s="18" t="s">
        <v>57</v>
      </c>
      <c r="B42" s="76">
        <f aca="true" t="shared" si="2" ref="B42:X42">SUM(B11:B41)</f>
        <v>5835227.1099999985</v>
      </c>
      <c r="C42" s="77">
        <f t="shared" si="2"/>
        <v>2178527.2299999995</v>
      </c>
      <c r="D42" s="77">
        <f t="shared" si="2"/>
        <v>876829.5499999999</v>
      </c>
      <c r="E42" s="77">
        <f t="shared" si="2"/>
        <v>169327.67</v>
      </c>
      <c r="F42" s="78">
        <f t="shared" si="2"/>
        <v>59462.520000000004</v>
      </c>
      <c r="G42" s="79">
        <f t="shared" si="2"/>
        <v>87977.55000000002</v>
      </c>
      <c r="H42" s="77">
        <f t="shared" si="2"/>
        <v>384744.86</v>
      </c>
      <c r="I42" s="77">
        <f t="shared" si="2"/>
        <v>50175.700000000004</v>
      </c>
      <c r="J42" s="79">
        <f t="shared" si="2"/>
        <v>54683.99000000001</v>
      </c>
      <c r="K42" s="77">
        <f t="shared" si="2"/>
        <v>625764.5299999999</v>
      </c>
      <c r="L42" s="77">
        <f t="shared" si="2"/>
        <v>551286.01</v>
      </c>
      <c r="M42" s="77">
        <f t="shared" si="2"/>
        <v>122820.31999999998</v>
      </c>
      <c r="N42" s="77">
        <f>SUM(N11:N41)</f>
        <v>56267.94999999999</v>
      </c>
      <c r="O42" s="77">
        <f t="shared" si="2"/>
        <v>54457.32</v>
      </c>
      <c r="P42" s="77">
        <f t="shared" si="2"/>
        <v>114811.93999999997</v>
      </c>
      <c r="Q42" s="77">
        <f t="shared" si="2"/>
        <v>467312.1399999999</v>
      </c>
      <c r="R42" s="77">
        <f t="shared" si="2"/>
        <v>157199.53999999998</v>
      </c>
      <c r="S42" s="77">
        <f t="shared" si="2"/>
        <v>84144.83000000002</v>
      </c>
      <c r="T42" s="79">
        <f t="shared" si="2"/>
        <v>82161.1</v>
      </c>
      <c r="U42" s="77">
        <f t="shared" si="2"/>
        <v>62415.72999999998</v>
      </c>
      <c r="V42" s="77">
        <f t="shared" si="2"/>
        <v>6997.120000000001</v>
      </c>
      <c r="W42" s="77">
        <f t="shared" si="2"/>
        <v>334878.4600000001</v>
      </c>
      <c r="X42" s="79">
        <f t="shared" si="2"/>
        <v>38170.42</v>
      </c>
      <c r="Y42" s="80">
        <f>SUM(Y11:Y41)</f>
        <v>12455643.590000002</v>
      </c>
      <c r="Z42" s="81">
        <f>SUMPRODUCT(Z11:Z41,Y11:Y41)/SUM(Y11:Y41)</f>
        <v>34.556039852461765</v>
      </c>
      <c r="AA42" s="81">
        <f>AVERAGE(AA11:AA41)</f>
        <v>34.58633333333332</v>
      </c>
      <c r="AB42"/>
    </row>
    <row r="43" spans="1:28" ht="14.25" customHeight="1" hidden="1">
      <c r="A43" s="7">
        <v>31</v>
      </c>
      <c r="B43" s="10"/>
      <c r="C43" s="8"/>
      <c r="D43" s="8"/>
      <c r="E43" s="8"/>
      <c r="F43" s="8"/>
      <c r="G43" s="46"/>
      <c r="H43" s="8"/>
      <c r="I43" s="8"/>
      <c r="J43" s="64">
        <v>1470.8</v>
      </c>
      <c r="K43" s="8"/>
      <c r="L43" s="8"/>
      <c r="M43" s="8"/>
      <c r="N43" s="8"/>
      <c r="O43" s="8"/>
      <c r="P43" s="8"/>
      <c r="Q43" s="8"/>
      <c r="R43" s="8"/>
      <c r="S43" s="8"/>
      <c r="T43" s="46"/>
      <c r="U43" s="8"/>
      <c r="V43" s="46"/>
      <c r="W43" s="8"/>
      <c r="X43" s="46"/>
      <c r="Y43" s="8"/>
      <c r="Z43" s="8"/>
      <c r="AA43" s="9"/>
      <c r="AB43"/>
    </row>
    <row r="44" spans="2:28" ht="12.75">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row>
    <row r="45" spans="1:29" s="6" customFormat="1" ht="12.75">
      <c r="A45"/>
      <c r="B45" s="1"/>
      <c r="C45" s="1"/>
      <c r="D45"/>
      <c r="E45"/>
      <c r="F45"/>
      <c r="G45" s="64"/>
      <c r="H45"/>
      <c r="I45"/>
      <c r="J45" s="64"/>
      <c r="K45"/>
      <c r="L45"/>
      <c r="M45"/>
      <c r="N45"/>
      <c r="O45"/>
      <c r="P45"/>
      <c r="Q45"/>
      <c r="R45"/>
      <c r="S45"/>
      <c r="T45" s="64"/>
      <c r="U45"/>
      <c r="V45" s="64"/>
      <c r="W45"/>
      <c r="X45" s="64"/>
      <c r="Y45"/>
      <c r="Z45"/>
      <c r="AA45"/>
      <c r="AC45"/>
    </row>
    <row r="46" spans="1:29" s="6" customFormat="1" ht="15">
      <c r="A46"/>
      <c r="B46" s="11" t="s">
        <v>83</v>
      </c>
      <c r="C46" s="11"/>
      <c r="D46" s="12"/>
      <c r="E46" s="12"/>
      <c r="F46" s="12"/>
      <c r="G46" s="82"/>
      <c r="H46" s="12"/>
      <c r="I46" s="12"/>
      <c r="J46" s="82"/>
      <c r="K46" s="12"/>
      <c r="L46" s="11" t="s">
        <v>84</v>
      </c>
      <c r="M46" s="12"/>
      <c r="N46" s="12"/>
      <c r="O46" s="12"/>
      <c r="P46" s="12"/>
      <c r="Q46" s="12"/>
      <c r="R46" s="12"/>
      <c r="S46" s="12"/>
      <c r="T46" s="82"/>
      <c r="U46" s="12"/>
      <c r="V46" s="82"/>
      <c r="W46" s="12"/>
      <c r="X46" s="82"/>
      <c r="Y46" s="12"/>
      <c r="Z46" s="12"/>
      <c r="AA46" s="54"/>
      <c r="AC46"/>
    </row>
    <row r="47" spans="1:29" s="6" customFormat="1" ht="12.75">
      <c r="A47"/>
      <c r="B47" s="1"/>
      <c r="C47" s="1" t="s">
        <v>39</v>
      </c>
      <c r="D47" s="83"/>
      <c r="E47" s="83"/>
      <c r="F47" s="83"/>
      <c r="G47" s="84"/>
      <c r="H47" s="83"/>
      <c r="I47" s="14" t="s">
        <v>0</v>
      </c>
      <c r="J47" s="84"/>
      <c r="K47" s="83"/>
      <c r="L47" s="2"/>
      <c r="M47" s="15" t="s">
        <v>29</v>
      </c>
      <c r="N47" s="15"/>
      <c r="O47" s="15"/>
      <c r="P47" s="83"/>
      <c r="Q47" s="83"/>
      <c r="R47" s="83"/>
      <c r="S47" s="83"/>
      <c r="T47" s="84"/>
      <c r="U47" s="83"/>
      <c r="V47" s="84"/>
      <c r="W47" s="83"/>
      <c r="X47" s="84"/>
      <c r="Y47" s="83"/>
      <c r="Z47" s="83"/>
      <c r="AA47" s="2"/>
      <c r="AC47"/>
    </row>
    <row r="48" spans="1:29" s="6" customFormat="1" ht="18" customHeight="1">
      <c r="A48"/>
      <c r="B48" s="11" t="s">
        <v>38</v>
      </c>
      <c r="C48" s="11"/>
      <c r="D48" s="12"/>
      <c r="E48" s="12"/>
      <c r="F48" s="12"/>
      <c r="G48" s="82"/>
      <c r="H48" s="12"/>
      <c r="I48" s="12"/>
      <c r="J48" s="82"/>
      <c r="K48" s="12"/>
      <c r="L48" s="124" t="s">
        <v>85</v>
      </c>
      <c r="M48" s="125"/>
      <c r="N48" s="125"/>
      <c r="O48" s="125"/>
      <c r="P48" s="12"/>
      <c r="Q48" s="12"/>
      <c r="R48" s="12"/>
      <c r="S48" s="12"/>
      <c r="T48" s="82"/>
      <c r="U48" s="12"/>
      <c r="V48" s="82"/>
      <c r="W48" s="12"/>
      <c r="X48" s="82"/>
      <c r="Y48" s="12"/>
      <c r="Z48" s="12"/>
      <c r="AA48" s="12"/>
      <c r="AC48"/>
    </row>
    <row r="49" spans="1:29" s="6" customFormat="1" ht="12.75">
      <c r="A49"/>
      <c r="B49" s="1"/>
      <c r="C49" s="1" t="s">
        <v>40</v>
      </c>
      <c r="D49"/>
      <c r="E49"/>
      <c r="F49"/>
      <c r="G49" s="64"/>
      <c r="H49"/>
      <c r="I49" s="14" t="s">
        <v>0</v>
      </c>
      <c r="J49" s="64"/>
      <c r="K49"/>
      <c r="L49" s="2"/>
      <c r="M49" s="14" t="s">
        <v>29</v>
      </c>
      <c r="N49" s="14"/>
      <c r="O49" s="14"/>
      <c r="P49"/>
      <c r="Q49"/>
      <c r="R49"/>
      <c r="S49"/>
      <c r="T49" s="64"/>
      <c r="U49"/>
      <c r="V49" s="64"/>
      <c r="W49"/>
      <c r="X49" s="64"/>
      <c r="Y49"/>
      <c r="Z49"/>
      <c r="AA49" s="2"/>
      <c r="AC49"/>
    </row>
    <row r="58" spans="20:40" ht="50.25" customHeight="1">
      <c r="T58" s="85"/>
      <c r="U58" s="86"/>
      <c r="V58" s="85"/>
      <c r="W58" s="86"/>
      <c r="X58" s="85"/>
      <c r="Y58" s="86"/>
      <c r="Z58" s="86"/>
      <c r="AA58" s="86"/>
      <c r="AB58" s="86"/>
      <c r="AC58" s="86"/>
      <c r="AD58" s="86"/>
      <c r="AE58" s="86"/>
      <c r="AF58" s="86"/>
      <c r="AG58" s="86"/>
      <c r="AH58" s="86"/>
      <c r="AI58" s="86"/>
      <c r="AJ58" s="86"/>
      <c r="AK58" s="86"/>
      <c r="AL58" s="86"/>
      <c r="AM58" s="86"/>
      <c r="AN58" s="86"/>
    </row>
    <row r="59" spans="6:31" ht="12.75" customHeight="1">
      <c r="F59" s="86"/>
      <c r="G59" s="85"/>
      <c r="H59" s="86"/>
      <c r="I59" s="86"/>
      <c r="J59" s="85"/>
      <c r="K59" s="86"/>
      <c r="L59" s="86"/>
      <c r="M59" s="86"/>
      <c r="N59" s="86"/>
      <c r="O59" s="86"/>
      <c r="P59" s="86"/>
      <c r="Q59" s="86"/>
      <c r="R59" s="86"/>
      <c r="S59" s="86"/>
      <c r="T59" s="85"/>
      <c r="U59" s="86"/>
      <c r="V59" s="85"/>
      <c r="W59" s="86"/>
      <c r="X59" s="85"/>
      <c r="Y59" s="86"/>
      <c r="Z59" s="86"/>
      <c r="AA59" s="86"/>
      <c r="AB59" s="86"/>
      <c r="AC59" s="86"/>
      <c r="AD59" s="86"/>
      <c r="AE59" s="86"/>
    </row>
    <row r="60" spans="6:31" ht="12.75" customHeight="1">
      <c r="F60" s="86"/>
      <c r="G60" s="85"/>
      <c r="H60" s="86"/>
      <c r="I60" s="86"/>
      <c r="J60" s="85"/>
      <c r="K60" s="86"/>
      <c r="L60" s="86"/>
      <c r="M60" s="86"/>
      <c r="N60" s="86"/>
      <c r="O60" s="86"/>
      <c r="P60" s="86"/>
      <c r="Q60" s="86"/>
      <c r="R60" s="86"/>
      <c r="S60" s="86"/>
      <c r="T60" s="85"/>
      <c r="U60" s="86"/>
      <c r="V60" s="85"/>
      <c r="W60" s="86"/>
      <c r="X60" s="85"/>
      <c r="Y60" s="86"/>
      <c r="Z60" s="86"/>
      <c r="AA60" s="86"/>
      <c r="AB60" s="86"/>
      <c r="AC60" s="86"/>
      <c r="AD60" s="86"/>
      <c r="AE60" s="86"/>
    </row>
  </sheetData>
  <sheetProtection/>
  <mergeCells count="32">
    <mergeCell ref="W8:W10"/>
    <mergeCell ref="X8:X10"/>
    <mergeCell ref="B44:AA44"/>
    <mergeCell ref="L48:O48"/>
    <mergeCell ref="Q8:Q10"/>
    <mergeCell ref="R8:R10"/>
    <mergeCell ref="S8:S10"/>
    <mergeCell ref="T8:T10"/>
    <mergeCell ref="U8:U10"/>
    <mergeCell ref="V8:V10"/>
    <mergeCell ref="K8:K10"/>
    <mergeCell ref="L8:L10"/>
    <mergeCell ref="M8:M10"/>
    <mergeCell ref="N8:N10"/>
    <mergeCell ref="O8:O10"/>
    <mergeCell ref="P8:P10"/>
    <mergeCell ref="E8:E10"/>
    <mergeCell ref="F8:F10"/>
    <mergeCell ref="G8:G10"/>
    <mergeCell ref="H8:H10"/>
    <mergeCell ref="I8:I10"/>
    <mergeCell ref="J8:J10"/>
    <mergeCell ref="B5:AA5"/>
    <mergeCell ref="B6:AA6"/>
    <mergeCell ref="A7:A10"/>
    <mergeCell ref="B7:X7"/>
    <mergeCell ref="Y7:Y10"/>
    <mergeCell ref="Z7:Z10"/>
    <mergeCell ref="AA7:AA10"/>
    <mergeCell ref="B8:B10"/>
    <mergeCell ref="C8:C10"/>
    <mergeCell ref="D8: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F54"/>
  <sheetViews>
    <sheetView zoomScalePageLayoutView="0" workbookViewId="0" topLeftCell="J25">
      <selection activeCell="AB47" sqref="AB47"/>
    </sheetView>
  </sheetViews>
  <sheetFormatPr defaultColWidth="9.00390625" defaultRowHeight="12.75"/>
  <cols>
    <col min="1" max="1" width="3.625" style="0" customWidth="1"/>
    <col min="2" max="2" width="11.75390625" style="0" customWidth="1"/>
    <col min="3" max="3" width="9.75390625" style="0" customWidth="1"/>
    <col min="4" max="4" width="7.75390625" style="0" customWidth="1"/>
    <col min="5" max="6" width="7.875" style="0" customWidth="1"/>
    <col min="7" max="7" width="7.75390625" style="0" customWidth="1"/>
    <col min="8" max="8" width="8.00390625" style="0" customWidth="1"/>
    <col min="9" max="9" width="7.75390625" style="0" customWidth="1"/>
    <col min="10" max="10" width="7.625" style="0" customWidth="1"/>
    <col min="11" max="11" width="8.125" style="0" customWidth="1"/>
    <col min="12" max="12" width="7.375" style="0" customWidth="1"/>
    <col min="13" max="14" width="7.875" style="0" customWidth="1"/>
    <col min="15" max="15" width="7.25390625" style="0" customWidth="1"/>
    <col min="16" max="17" width="7.75390625" style="0" customWidth="1"/>
    <col min="18" max="26" width="7.375" style="0" customWidth="1"/>
    <col min="27" max="27" width="12.375" style="0" customWidth="1"/>
    <col min="28" max="28" width="9.625" style="0" customWidth="1"/>
    <col min="29" max="29" width="13.25390625" style="0" customWidth="1"/>
    <col min="30" max="30" width="10.00390625" style="0" customWidth="1"/>
    <col min="31" max="31" width="9.125" style="6" customWidth="1"/>
  </cols>
  <sheetData>
    <row r="1" spans="2:8" ht="12.75">
      <c r="B1" s="63" t="s">
        <v>30</v>
      </c>
      <c r="C1" s="63"/>
      <c r="D1" s="63"/>
      <c r="E1" s="63"/>
      <c r="F1" s="63"/>
      <c r="G1" s="63"/>
      <c r="H1" s="63"/>
    </row>
    <row r="2" spans="2:8" ht="12.75">
      <c r="B2" s="63" t="s">
        <v>31</v>
      </c>
      <c r="C2" s="63"/>
      <c r="D2" s="63"/>
      <c r="E2" s="63"/>
      <c r="F2" s="63"/>
      <c r="G2" s="63"/>
      <c r="H2" s="63"/>
    </row>
    <row r="3" spans="2:30" ht="12.75">
      <c r="B3" s="65" t="s">
        <v>46</v>
      </c>
      <c r="C3" s="65"/>
      <c r="D3" s="65"/>
      <c r="E3" s="63"/>
      <c r="F3" s="63"/>
      <c r="G3" s="63"/>
      <c r="H3" s="63"/>
      <c r="J3" s="56"/>
      <c r="K3" s="56"/>
      <c r="L3" s="56"/>
      <c r="M3" s="56"/>
      <c r="N3" s="56"/>
      <c r="O3" s="3"/>
      <c r="P3" s="3"/>
      <c r="Q3" s="3"/>
      <c r="R3" s="3"/>
      <c r="S3" s="3"/>
      <c r="T3" s="3"/>
      <c r="U3" s="3"/>
      <c r="V3" s="3"/>
      <c r="W3" s="3"/>
      <c r="X3" s="3"/>
      <c r="Y3" s="3"/>
      <c r="Z3" s="3"/>
      <c r="AA3" s="3"/>
      <c r="AB3" s="3"/>
      <c r="AC3" s="3"/>
      <c r="AD3" s="3"/>
    </row>
    <row r="4" spans="2:30" ht="12.75">
      <c r="B4" s="63"/>
      <c r="C4" s="63"/>
      <c r="D4" s="63"/>
      <c r="E4" s="63"/>
      <c r="F4" s="63"/>
      <c r="G4" s="63"/>
      <c r="H4" s="63"/>
      <c r="J4" s="56"/>
      <c r="K4" s="56"/>
      <c r="L4" s="56"/>
      <c r="M4" s="56"/>
      <c r="N4" s="56"/>
      <c r="O4" s="3"/>
      <c r="P4" s="3"/>
      <c r="Q4" s="3"/>
      <c r="R4" s="3"/>
      <c r="S4" s="3"/>
      <c r="T4" s="3"/>
      <c r="U4" s="3"/>
      <c r="V4" s="3"/>
      <c r="W4" s="3"/>
      <c r="X4" s="3"/>
      <c r="Y4" s="3"/>
      <c r="Z4" s="3"/>
      <c r="AA4" s="3"/>
      <c r="AB4" s="3"/>
      <c r="AC4" s="3"/>
      <c r="AD4" s="3"/>
    </row>
    <row r="5" spans="2:30" ht="15">
      <c r="B5" s="83"/>
      <c r="C5" s="109" t="s">
        <v>37</v>
      </c>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9"/>
    </row>
    <row r="6" spans="2:30" ht="24.75" customHeight="1">
      <c r="B6" s="132" t="s">
        <v>86</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21"/>
    </row>
    <row r="7" spans="2:30" ht="24.75" customHeight="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20"/>
    </row>
    <row r="8" spans="2:30" ht="24.75" customHeight="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20"/>
    </row>
    <row r="9" spans="2:30" ht="24.75" customHeight="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22"/>
    </row>
    <row r="10" spans="2:30" ht="15" customHeight="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22"/>
    </row>
    <row r="11" spans="2:30" ht="24.75" customHeight="1">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22"/>
    </row>
    <row r="12" spans="2:31" ht="30" customHeight="1">
      <c r="B12" s="94" t="s">
        <v>26</v>
      </c>
      <c r="C12" s="91" t="s">
        <v>111</v>
      </c>
      <c r="D12" s="92"/>
      <c r="E12" s="92"/>
      <c r="F12" s="92"/>
      <c r="G12" s="92"/>
      <c r="H12" s="92"/>
      <c r="I12" s="92"/>
      <c r="J12" s="92"/>
      <c r="K12" s="92"/>
      <c r="L12" s="92"/>
      <c r="M12" s="92"/>
      <c r="N12" s="92"/>
      <c r="O12" s="92"/>
      <c r="P12" s="92"/>
      <c r="Q12" s="92"/>
      <c r="R12" s="92"/>
      <c r="S12" s="92"/>
      <c r="T12" s="92"/>
      <c r="U12" s="92"/>
      <c r="V12" s="92"/>
      <c r="W12" s="92"/>
      <c r="X12" s="92"/>
      <c r="Y12" s="92"/>
      <c r="Z12" s="92"/>
      <c r="AA12" s="111" t="s">
        <v>57</v>
      </c>
      <c r="AB12" s="112" t="s">
        <v>58</v>
      </c>
      <c r="AC12" s="94" t="s">
        <v>59</v>
      </c>
      <c r="AD12" s="23"/>
      <c r="AE12"/>
    </row>
    <row r="13" spans="2:31" ht="48.75" customHeight="1">
      <c r="B13" s="95"/>
      <c r="C13" s="94" t="s">
        <v>87</v>
      </c>
      <c r="D13" s="94" t="s">
        <v>88</v>
      </c>
      <c r="E13" s="94" t="s">
        <v>89</v>
      </c>
      <c r="F13" s="94" t="s">
        <v>90</v>
      </c>
      <c r="G13" s="94" t="s">
        <v>91</v>
      </c>
      <c r="H13" s="94" t="s">
        <v>92</v>
      </c>
      <c r="I13" s="94" t="s">
        <v>93</v>
      </c>
      <c r="J13" s="94" t="s">
        <v>94</v>
      </c>
      <c r="K13" s="94" t="s">
        <v>95</v>
      </c>
      <c r="L13" s="94" t="s">
        <v>96</v>
      </c>
      <c r="M13" s="94" t="s">
        <v>97</v>
      </c>
      <c r="N13" s="94" t="s">
        <v>98</v>
      </c>
      <c r="O13" s="94" t="s">
        <v>99</v>
      </c>
      <c r="P13" s="94" t="s">
        <v>100</v>
      </c>
      <c r="Q13" s="94" t="s">
        <v>101</v>
      </c>
      <c r="R13" s="94" t="s">
        <v>102</v>
      </c>
      <c r="S13" s="94" t="s">
        <v>103</v>
      </c>
      <c r="T13" s="94" t="s">
        <v>104</v>
      </c>
      <c r="U13" s="94" t="s">
        <v>105</v>
      </c>
      <c r="V13" s="129" t="s">
        <v>106</v>
      </c>
      <c r="W13" s="94" t="s">
        <v>107</v>
      </c>
      <c r="X13" s="94" t="s">
        <v>108</v>
      </c>
      <c r="Y13" s="94" t="s">
        <v>109</v>
      </c>
      <c r="Z13" s="94" t="s">
        <v>110</v>
      </c>
      <c r="AA13" s="111"/>
      <c r="AB13" s="113"/>
      <c r="AC13" s="95"/>
      <c r="AD13" s="23"/>
      <c r="AE13"/>
    </row>
    <row r="14" spans="2:31" ht="15.75" customHeight="1">
      <c r="B14" s="95"/>
      <c r="C14" s="95" t="s">
        <v>87</v>
      </c>
      <c r="D14" s="95" t="s">
        <v>88</v>
      </c>
      <c r="E14" s="95" t="s">
        <v>89</v>
      </c>
      <c r="F14" s="95" t="s">
        <v>90</v>
      </c>
      <c r="G14" s="95" t="s">
        <v>91</v>
      </c>
      <c r="H14" s="95" t="s">
        <v>92</v>
      </c>
      <c r="I14" s="95" t="s">
        <v>93</v>
      </c>
      <c r="J14" s="95" t="s">
        <v>94</v>
      </c>
      <c r="K14" s="95" t="s">
        <v>95</v>
      </c>
      <c r="L14" s="95" t="s">
        <v>96</v>
      </c>
      <c r="M14" s="95" t="s">
        <v>97</v>
      </c>
      <c r="N14" s="95" t="s">
        <v>98</v>
      </c>
      <c r="O14" s="95" t="s">
        <v>99</v>
      </c>
      <c r="P14" s="95" t="s">
        <v>100</v>
      </c>
      <c r="Q14" s="95" t="s">
        <v>101</v>
      </c>
      <c r="R14" s="95" t="s">
        <v>102</v>
      </c>
      <c r="S14" s="95" t="s">
        <v>103</v>
      </c>
      <c r="T14" s="95" t="s">
        <v>104</v>
      </c>
      <c r="U14" s="95" t="s">
        <v>105</v>
      </c>
      <c r="V14" s="133" t="s">
        <v>106</v>
      </c>
      <c r="W14" s="95" t="s">
        <v>107</v>
      </c>
      <c r="X14" s="95" t="s">
        <v>108</v>
      </c>
      <c r="Y14" s="95" t="s">
        <v>109</v>
      </c>
      <c r="Z14" s="95" t="s">
        <v>110</v>
      </c>
      <c r="AA14" s="111"/>
      <c r="AB14" s="113"/>
      <c r="AC14" s="95"/>
      <c r="AD14" s="23"/>
      <c r="AE14"/>
    </row>
    <row r="15" spans="2:31" ht="30" customHeight="1">
      <c r="B15" s="108"/>
      <c r="C15" s="96" t="s">
        <v>87</v>
      </c>
      <c r="D15" s="96" t="s">
        <v>88</v>
      </c>
      <c r="E15" s="96" t="s">
        <v>89</v>
      </c>
      <c r="F15" s="96" t="s">
        <v>90</v>
      </c>
      <c r="G15" s="96" t="s">
        <v>91</v>
      </c>
      <c r="H15" s="96" t="s">
        <v>92</v>
      </c>
      <c r="I15" s="96" t="s">
        <v>93</v>
      </c>
      <c r="J15" s="96" t="s">
        <v>94</v>
      </c>
      <c r="K15" s="96" t="s">
        <v>95</v>
      </c>
      <c r="L15" s="96" t="s">
        <v>96</v>
      </c>
      <c r="M15" s="96" t="s">
        <v>97</v>
      </c>
      <c r="N15" s="96" t="s">
        <v>98</v>
      </c>
      <c r="O15" s="96" t="s">
        <v>99</v>
      </c>
      <c r="P15" s="96" t="s">
        <v>100</v>
      </c>
      <c r="Q15" s="96" t="s">
        <v>101</v>
      </c>
      <c r="R15" s="96" t="s">
        <v>102</v>
      </c>
      <c r="S15" s="96" t="s">
        <v>103</v>
      </c>
      <c r="T15" s="96" t="s">
        <v>104</v>
      </c>
      <c r="U15" s="96" t="s">
        <v>105</v>
      </c>
      <c r="V15" s="134" t="s">
        <v>106</v>
      </c>
      <c r="W15" s="96" t="s">
        <v>107</v>
      </c>
      <c r="X15" s="96" t="s">
        <v>108</v>
      </c>
      <c r="Y15" s="96" t="s">
        <v>109</v>
      </c>
      <c r="Z15" s="96" t="s">
        <v>110</v>
      </c>
      <c r="AA15" s="111"/>
      <c r="AB15" s="114"/>
      <c r="AC15" s="96"/>
      <c r="AD15" s="23"/>
      <c r="AE15"/>
    </row>
    <row r="16" spans="2:31" ht="15.75">
      <c r="B16" s="16">
        <v>1</v>
      </c>
      <c r="C16" s="69">
        <v>54523.6</v>
      </c>
      <c r="D16" s="69">
        <v>6279.97</v>
      </c>
      <c r="E16" s="69">
        <v>4885.93</v>
      </c>
      <c r="F16" s="69">
        <v>5275.96</v>
      </c>
      <c r="G16" s="69">
        <v>4818.57</v>
      </c>
      <c r="H16" s="69">
        <v>5909.86</v>
      </c>
      <c r="I16" s="69">
        <v>30109.53</v>
      </c>
      <c r="J16" s="70">
        <v>6740.59</v>
      </c>
      <c r="K16" s="87">
        <v>16777</v>
      </c>
      <c r="L16" s="69">
        <v>2007.28</v>
      </c>
      <c r="M16" s="70">
        <v>1911.06</v>
      </c>
      <c r="N16" s="69">
        <v>3763.97</v>
      </c>
      <c r="O16" s="69">
        <v>8657.12</v>
      </c>
      <c r="P16" s="69">
        <v>1903.16</v>
      </c>
      <c r="Q16" s="69">
        <v>6995.58</v>
      </c>
      <c r="R16" s="69">
        <v>28526.88</v>
      </c>
      <c r="S16" s="69">
        <v>7245.6</v>
      </c>
      <c r="T16" s="70">
        <v>192.6</v>
      </c>
      <c r="U16" s="69">
        <v>3047.14</v>
      </c>
      <c r="V16" s="70">
        <v>2770.36</v>
      </c>
      <c r="W16" s="69">
        <v>23425.41</v>
      </c>
      <c r="X16" s="69">
        <v>25043.69</v>
      </c>
      <c r="Y16" s="69">
        <v>1564.32</v>
      </c>
      <c r="Z16" s="70">
        <v>241.41</v>
      </c>
      <c r="AA16" s="72">
        <f aca="true" t="shared" si="0" ref="AA16:AA45">SUM(C16:Z16)</f>
        <v>252616.59000000003</v>
      </c>
      <c r="AB16" s="60">
        <v>34.4</v>
      </c>
      <c r="AC16" s="60">
        <f>AB16</f>
        <v>34.4</v>
      </c>
      <c r="AD16" s="24"/>
      <c r="AE16"/>
    </row>
    <row r="17" spans="2:31" ht="15.75">
      <c r="B17" s="16">
        <v>2</v>
      </c>
      <c r="C17" s="69">
        <v>61368.2</v>
      </c>
      <c r="D17" s="69">
        <v>7200.18</v>
      </c>
      <c r="E17" s="69">
        <v>13331.65</v>
      </c>
      <c r="F17" s="69">
        <v>6265.54</v>
      </c>
      <c r="G17" s="69">
        <v>5585.5</v>
      </c>
      <c r="H17" s="69">
        <v>6985.96</v>
      </c>
      <c r="I17" s="69">
        <v>36780.33</v>
      </c>
      <c r="J17" s="70">
        <v>8210.17</v>
      </c>
      <c r="K17" s="70">
        <v>15983.88</v>
      </c>
      <c r="L17" s="69">
        <v>2481.52</v>
      </c>
      <c r="M17" s="70">
        <v>2217.4</v>
      </c>
      <c r="N17" s="69">
        <v>4739.12</v>
      </c>
      <c r="O17" s="69">
        <v>10995.19</v>
      </c>
      <c r="P17" s="69">
        <v>2318.55</v>
      </c>
      <c r="Q17" s="69">
        <v>8200.83</v>
      </c>
      <c r="R17" s="69">
        <v>32056.41</v>
      </c>
      <c r="S17" s="69">
        <v>7983.01</v>
      </c>
      <c r="T17" s="70">
        <v>217.8</v>
      </c>
      <c r="U17" s="69">
        <v>3842.76</v>
      </c>
      <c r="V17" s="70">
        <v>3568</v>
      </c>
      <c r="W17" s="69">
        <v>20279.99</v>
      </c>
      <c r="X17" s="69">
        <v>27914.54</v>
      </c>
      <c r="Y17" s="69">
        <v>1754.3</v>
      </c>
      <c r="Z17" s="70">
        <v>287.25</v>
      </c>
      <c r="AA17" s="72">
        <f t="shared" si="0"/>
        <v>290568.07999999996</v>
      </c>
      <c r="AB17" s="60">
        <v>34.42</v>
      </c>
      <c r="AC17" s="60">
        <f aca="true" t="shared" si="1" ref="AC17:AC45">AB17</f>
        <v>34.42</v>
      </c>
      <c r="AD17" s="24"/>
      <c r="AE17"/>
    </row>
    <row r="18" spans="2:31" ht="15.75">
      <c r="B18" s="16">
        <v>3</v>
      </c>
      <c r="C18" s="69">
        <v>54047.25</v>
      </c>
      <c r="D18" s="69">
        <v>6614.21</v>
      </c>
      <c r="E18" s="69">
        <v>5824.68</v>
      </c>
      <c r="F18" s="69">
        <v>5517.09</v>
      </c>
      <c r="G18" s="69">
        <v>4793.94</v>
      </c>
      <c r="H18" s="69">
        <v>6029.52</v>
      </c>
      <c r="I18" s="69">
        <v>32472.48</v>
      </c>
      <c r="J18" s="70">
        <v>6924.08</v>
      </c>
      <c r="K18" s="70">
        <v>15305.3</v>
      </c>
      <c r="L18" s="69">
        <v>2375.27</v>
      </c>
      <c r="M18" s="70">
        <v>2069.65</v>
      </c>
      <c r="N18" s="69">
        <v>4354</v>
      </c>
      <c r="O18" s="69">
        <v>9976.17</v>
      </c>
      <c r="P18" s="69">
        <v>2003.23</v>
      </c>
      <c r="Q18" s="69">
        <v>7686.69</v>
      </c>
      <c r="R18" s="69">
        <v>29582.1</v>
      </c>
      <c r="S18" s="69">
        <v>7217.99</v>
      </c>
      <c r="T18" s="70">
        <v>174.87</v>
      </c>
      <c r="U18" s="69">
        <v>3418.97</v>
      </c>
      <c r="V18" s="70">
        <v>3136.47</v>
      </c>
      <c r="W18" s="69">
        <v>26645.79</v>
      </c>
      <c r="X18" s="69">
        <v>26123.75</v>
      </c>
      <c r="Y18" s="69">
        <v>1807.83</v>
      </c>
      <c r="Z18" s="70">
        <v>256.8</v>
      </c>
      <c r="AA18" s="72">
        <f t="shared" si="0"/>
        <v>264358.13</v>
      </c>
      <c r="AB18" s="60">
        <v>34.42</v>
      </c>
      <c r="AC18" s="60">
        <f t="shared" si="1"/>
        <v>34.42</v>
      </c>
      <c r="AD18" s="24"/>
      <c r="AE18"/>
    </row>
    <row r="19" spans="2:31" ht="15.75">
      <c r="B19" s="16">
        <v>4</v>
      </c>
      <c r="C19" s="69">
        <v>51936.33</v>
      </c>
      <c r="D19" s="69">
        <v>6037.52</v>
      </c>
      <c r="E19" s="69">
        <v>6017.3</v>
      </c>
      <c r="F19" s="69">
        <v>5104.6</v>
      </c>
      <c r="G19" s="69">
        <v>4504.28</v>
      </c>
      <c r="H19" s="69">
        <v>5619.12</v>
      </c>
      <c r="I19" s="69">
        <v>30861.9</v>
      </c>
      <c r="J19" s="70">
        <v>6782.45</v>
      </c>
      <c r="K19" s="70">
        <v>13992.29</v>
      </c>
      <c r="L19" s="69">
        <v>2197.85</v>
      </c>
      <c r="M19" s="70">
        <v>1948.13</v>
      </c>
      <c r="N19" s="69">
        <v>4037.2</v>
      </c>
      <c r="O19" s="69">
        <v>9025.51</v>
      </c>
      <c r="P19" s="69">
        <v>1868.21</v>
      </c>
      <c r="Q19" s="69">
        <v>7097.44</v>
      </c>
      <c r="R19" s="69">
        <v>26915.43</v>
      </c>
      <c r="S19" s="69">
        <v>6868.19</v>
      </c>
      <c r="T19" s="70">
        <v>187.37</v>
      </c>
      <c r="U19" s="69">
        <v>3118.68</v>
      </c>
      <c r="V19" s="70">
        <v>3051.44</v>
      </c>
      <c r="W19" s="69">
        <v>16242.48</v>
      </c>
      <c r="X19" s="69">
        <v>26364.74</v>
      </c>
      <c r="Y19" s="69">
        <v>1665.63</v>
      </c>
      <c r="Z19" s="70">
        <v>242.21</v>
      </c>
      <c r="AA19" s="72">
        <f t="shared" si="0"/>
        <v>241686.30000000002</v>
      </c>
      <c r="AB19" s="60">
        <v>34.42</v>
      </c>
      <c r="AC19" s="60">
        <f t="shared" si="1"/>
        <v>34.42</v>
      </c>
      <c r="AD19" s="24"/>
      <c r="AE19"/>
    </row>
    <row r="20" spans="2:31" ht="15.75">
      <c r="B20" s="16">
        <v>5</v>
      </c>
      <c r="C20" s="69">
        <v>47939.55</v>
      </c>
      <c r="D20" s="69">
        <v>5592.88</v>
      </c>
      <c r="E20" s="69">
        <v>8172.27</v>
      </c>
      <c r="F20" s="69">
        <v>4700.67</v>
      </c>
      <c r="G20" s="69">
        <v>4228.7</v>
      </c>
      <c r="H20" s="69">
        <v>5408.95</v>
      </c>
      <c r="I20" s="69">
        <v>28248.38</v>
      </c>
      <c r="J20" s="70">
        <v>6058.67</v>
      </c>
      <c r="K20" s="70">
        <v>12751.77</v>
      </c>
      <c r="L20" s="69">
        <v>1956.36</v>
      </c>
      <c r="M20" s="70">
        <v>1629.96</v>
      </c>
      <c r="N20" s="69">
        <v>3615.55</v>
      </c>
      <c r="O20" s="69">
        <v>8049.56</v>
      </c>
      <c r="P20" s="69">
        <v>1730.3</v>
      </c>
      <c r="Q20" s="69">
        <v>6666.16</v>
      </c>
      <c r="R20" s="69">
        <v>24905.42</v>
      </c>
      <c r="S20" s="69">
        <v>6279.03</v>
      </c>
      <c r="T20" s="70">
        <v>170.74</v>
      </c>
      <c r="U20" s="69">
        <v>2873.02</v>
      </c>
      <c r="V20" s="70">
        <v>2825.02</v>
      </c>
      <c r="W20" s="69">
        <v>24075.99</v>
      </c>
      <c r="X20" s="69">
        <v>24781.56</v>
      </c>
      <c r="Y20" s="69">
        <v>1348.39</v>
      </c>
      <c r="Z20" s="70">
        <v>214.22</v>
      </c>
      <c r="AA20" s="72">
        <f t="shared" si="0"/>
        <v>234223.12</v>
      </c>
      <c r="AB20" s="73">
        <v>34.42</v>
      </c>
      <c r="AC20" s="60">
        <f t="shared" si="1"/>
        <v>34.42</v>
      </c>
      <c r="AD20" s="24"/>
      <c r="AE20"/>
    </row>
    <row r="21" spans="2:31" ht="15.75">
      <c r="B21" s="16">
        <v>6</v>
      </c>
      <c r="C21" s="69">
        <v>51308</v>
      </c>
      <c r="D21" s="69">
        <v>5436.51</v>
      </c>
      <c r="E21" s="69">
        <v>8735.98</v>
      </c>
      <c r="F21" s="69">
        <v>4401.66</v>
      </c>
      <c r="G21" s="69">
        <v>4195</v>
      </c>
      <c r="H21" s="69">
        <v>5276.47</v>
      </c>
      <c r="I21" s="69">
        <v>27452.27</v>
      </c>
      <c r="J21" s="70">
        <v>5531.3</v>
      </c>
      <c r="K21" s="70">
        <v>11259.3</v>
      </c>
      <c r="L21" s="69">
        <v>1920.79</v>
      </c>
      <c r="M21" s="70">
        <v>1539.97</v>
      </c>
      <c r="N21" s="69">
        <v>3265.24</v>
      </c>
      <c r="O21" s="69">
        <v>7290.15</v>
      </c>
      <c r="P21" s="69">
        <v>1712.59</v>
      </c>
      <c r="Q21" s="69">
        <v>6382.23</v>
      </c>
      <c r="R21" s="69">
        <v>23743.42</v>
      </c>
      <c r="S21" s="69">
        <v>6031.51</v>
      </c>
      <c r="T21" s="70">
        <v>164.41</v>
      </c>
      <c r="U21" s="69">
        <v>2809.53</v>
      </c>
      <c r="V21" s="70">
        <v>2726.75</v>
      </c>
      <c r="W21" s="69">
        <v>12453.39</v>
      </c>
      <c r="X21" s="69">
        <v>24544.41</v>
      </c>
      <c r="Y21" s="69">
        <v>1281.89</v>
      </c>
      <c r="Z21" s="70">
        <v>207.65</v>
      </c>
      <c r="AA21" s="72">
        <f t="shared" si="0"/>
        <v>219670.42000000004</v>
      </c>
      <c r="AB21" s="60">
        <v>34.4</v>
      </c>
      <c r="AC21" s="60">
        <f t="shared" si="1"/>
        <v>34.4</v>
      </c>
      <c r="AD21" s="24"/>
      <c r="AE21"/>
    </row>
    <row r="22" spans="2:31" ht="15.75">
      <c r="B22" s="16">
        <v>7</v>
      </c>
      <c r="C22" s="69">
        <v>40351.32</v>
      </c>
      <c r="D22" s="69">
        <v>4077.65</v>
      </c>
      <c r="E22" s="69">
        <v>8200.53</v>
      </c>
      <c r="F22" s="69">
        <v>3402.4</v>
      </c>
      <c r="G22" s="69">
        <v>3348.93</v>
      </c>
      <c r="H22" s="69">
        <v>4153.94</v>
      </c>
      <c r="I22" s="69">
        <v>21885.24</v>
      </c>
      <c r="J22" s="70">
        <v>5014.35</v>
      </c>
      <c r="K22" s="70">
        <v>8764.27</v>
      </c>
      <c r="L22" s="69">
        <v>1587.49</v>
      </c>
      <c r="M22" s="70">
        <v>1241.08</v>
      </c>
      <c r="N22" s="69">
        <v>2610.53</v>
      </c>
      <c r="O22" s="69">
        <v>5607.85</v>
      </c>
      <c r="P22" s="69">
        <v>1419.73</v>
      </c>
      <c r="Q22" s="69">
        <v>5708.35</v>
      </c>
      <c r="R22" s="69">
        <v>20584.36</v>
      </c>
      <c r="S22" s="69">
        <v>4924.04</v>
      </c>
      <c r="T22" s="70">
        <v>126.85</v>
      </c>
      <c r="U22" s="69">
        <v>2241.09</v>
      </c>
      <c r="V22" s="70">
        <v>2134.06</v>
      </c>
      <c r="W22" s="69">
        <v>20220.27</v>
      </c>
      <c r="X22" s="69">
        <v>21074.31</v>
      </c>
      <c r="Y22" s="69">
        <v>1064.81</v>
      </c>
      <c r="Z22" s="70">
        <v>177.68</v>
      </c>
      <c r="AA22" s="72">
        <f t="shared" si="0"/>
        <v>189921.13</v>
      </c>
      <c r="AB22" s="60">
        <v>34.35</v>
      </c>
      <c r="AC22" s="60">
        <f t="shared" si="1"/>
        <v>34.35</v>
      </c>
      <c r="AD22" s="24"/>
      <c r="AE22"/>
    </row>
    <row r="23" spans="2:31" ht="15.75">
      <c r="B23" s="16">
        <v>8</v>
      </c>
      <c r="C23" s="69">
        <v>31137.27</v>
      </c>
      <c r="D23" s="69">
        <v>3440.46</v>
      </c>
      <c r="E23" s="69">
        <v>6021.45</v>
      </c>
      <c r="F23" s="69">
        <v>3042.1</v>
      </c>
      <c r="G23" s="69">
        <v>2668.75</v>
      </c>
      <c r="H23" s="69">
        <v>3361.3</v>
      </c>
      <c r="I23" s="69">
        <v>17886.29</v>
      </c>
      <c r="J23" s="70">
        <v>3704.95</v>
      </c>
      <c r="K23" s="70">
        <v>7319.71</v>
      </c>
      <c r="L23" s="69">
        <v>1354.6</v>
      </c>
      <c r="M23" s="70">
        <v>980.14</v>
      </c>
      <c r="N23" s="69">
        <v>2092.49</v>
      </c>
      <c r="O23" s="69">
        <v>4428.6</v>
      </c>
      <c r="P23" s="69">
        <v>1197.8</v>
      </c>
      <c r="Q23" s="69">
        <v>4511</v>
      </c>
      <c r="R23" s="69">
        <v>17408.37</v>
      </c>
      <c r="S23" s="69">
        <v>3864.53</v>
      </c>
      <c r="T23" s="70">
        <v>110.92</v>
      </c>
      <c r="U23" s="69">
        <v>1722.76</v>
      </c>
      <c r="V23" s="70">
        <v>1890.46</v>
      </c>
      <c r="W23" s="69">
        <v>7843.79</v>
      </c>
      <c r="X23" s="69">
        <v>18721.87</v>
      </c>
      <c r="Y23" s="69">
        <v>989.77</v>
      </c>
      <c r="Z23" s="70">
        <v>157.37</v>
      </c>
      <c r="AA23" s="72">
        <f t="shared" si="0"/>
        <v>145856.75</v>
      </c>
      <c r="AB23" s="60">
        <v>34.42</v>
      </c>
      <c r="AC23" s="60">
        <f t="shared" si="1"/>
        <v>34.42</v>
      </c>
      <c r="AD23" s="24"/>
      <c r="AE23"/>
    </row>
    <row r="24" spans="2:31" ht="15" customHeight="1">
      <c r="B24" s="16">
        <v>9</v>
      </c>
      <c r="C24" s="69">
        <v>27979.67</v>
      </c>
      <c r="D24" s="69">
        <v>3280.14</v>
      </c>
      <c r="E24" s="69">
        <v>7583.3</v>
      </c>
      <c r="F24" s="69">
        <v>2663.58</v>
      </c>
      <c r="G24" s="69">
        <v>2413.39</v>
      </c>
      <c r="H24" s="69">
        <v>3378.82</v>
      </c>
      <c r="I24" s="69">
        <v>16768.45</v>
      </c>
      <c r="J24" s="70">
        <v>3579.49</v>
      </c>
      <c r="K24" s="70">
        <v>6100.31</v>
      </c>
      <c r="L24" s="69">
        <v>1110.26</v>
      </c>
      <c r="M24" s="70">
        <v>1714.68</v>
      </c>
      <c r="N24" s="69">
        <v>1782.88</v>
      </c>
      <c r="O24" s="69">
        <v>4034.72</v>
      </c>
      <c r="P24" s="69">
        <v>1076.66</v>
      </c>
      <c r="Q24" s="69">
        <v>3997.01</v>
      </c>
      <c r="R24" s="69">
        <v>15658.12</v>
      </c>
      <c r="S24" s="69">
        <v>3430.67</v>
      </c>
      <c r="T24" s="70">
        <v>78.86</v>
      </c>
      <c r="U24" s="69">
        <v>1558.03</v>
      </c>
      <c r="V24" s="70">
        <v>1617.07</v>
      </c>
      <c r="W24" s="69">
        <v>17627.48</v>
      </c>
      <c r="X24" s="69">
        <v>16839.4</v>
      </c>
      <c r="Y24" s="69">
        <v>914.27</v>
      </c>
      <c r="Z24" s="70">
        <v>148.91</v>
      </c>
      <c r="AA24" s="72">
        <f t="shared" si="0"/>
        <v>145336.16999999998</v>
      </c>
      <c r="AB24" s="60">
        <v>34.44</v>
      </c>
      <c r="AC24" s="60">
        <f t="shared" si="1"/>
        <v>34.44</v>
      </c>
      <c r="AD24" s="24"/>
      <c r="AE24"/>
    </row>
    <row r="25" spans="2:31" ht="15.75">
      <c r="B25" s="16">
        <v>10</v>
      </c>
      <c r="C25" s="69">
        <v>27432.49</v>
      </c>
      <c r="D25" s="69">
        <v>3250.07</v>
      </c>
      <c r="E25" s="69">
        <v>6102.75</v>
      </c>
      <c r="F25" s="69">
        <v>2665.5</v>
      </c>
      <c r="G25" s="69">
        <v>2450.72</v>
      </c>
      <c r="H25" s="69">
        <v>3283.61</v>
      </c>
      <c r="I25" s="69">
        <v>16177.98</v>
      </c>
      <c r="J25" s="70">
        <v>3537.54</v>
      </c>
      <c r="K25" s="70">
        <v>6074.08</v>
      </c>
      <c r="L25" s="69">
        <v>1067.16</v>
      </c>
      <c r="M25" s="70">
        <v>834.99</v>
      </c>
      <c r="N25" s="69">
        <v>1685.48</v>
      </c>
      <c r="O25" s="69">
        <v>3634.01</v>
      </c>
      <c r="P25" s="69">
        <v>1063.05</v>
      </c>
      <c r="Q25" s="69">
        <v>4080.04</v>
      </c>
      <c r="R25" s="69">
        <v>16968.05</v>
      </c>
      <c r="S25" s="69">
        <v>3339.66</v>
      </c>
      <c r="T25" s="70">
        <v>84.13</v>
      </c>
      <c r="U25" s="69">
        <v>1464.2</v>
      </c>
      <c r="V25" s="70">
        <v>1574.59</v>
      </c>
      <c r="W25" s="69">
        <v>6719.02</v>
      </c>
      <c r="X25" s="69">
        <v>17217.27</v>
      </c>
      <c r="Y25" s="69">
        <v>912.71</v>
      </c>
      <c r="Z25" s="70">
        <v>134.3</v>
      </c>
      <c r="AA25" s="72">
        <f t="shared" si="0"/>
        <v>131753.4</v>
      </c>
      <c r="AB25" s="60">
        <v>34.47</v>
      </c>
      <c r="AC25" s="60">
        <f t="shared" si="1"/>
        <v>34.47</v>
      </c>
      <c r="AD25" s="24"/>
      <c r="AE25"/>
    </row>
    <row r="26" spans="2:31" ht="15.75">
      <c r="B26" s="16">
        <v>11</v>
      </c>
      <c r="C26" s="69">
        <v>26510.75</v>
      </c>
      <c r="D26" s="69">
        <v>2894.85</v>
      </c>
      <c r="E26" s="69">
        <v>5027.25</v>
      </c>
      <c r="F26" s="69">
        <v>2438.2</v>
      </c>
      <c r="G26" s="69">
        <v>2260.74</v>
      </c>
      <c r="H26" s="69">
        <v>2898.13</v>
      </c>
      <c r="I26" s="69">
        <v>16191.77</v>
      </c>
      <c r="J26" s="70">
        <v>3217.5</v>
      </c>
      <c r="K26" s="70">
        <v>6030.37</v>
      </c>
      <c r="L26" s="69">
        <v>1103.73</v>
      </c>
      <c r="M26" s="70">
        <v>897.21</v>
      </c>
      <c r="N26" s="69">
        <v>1785.18</v>
      </c>
      <c r="O26" s="69">
        <v>3584.25</v>
      </c>
      <c r="P26" s="69">
        <v>943.16</v>
      </c>
      <c r="Q26" s="69">
        <v>3644.05</v>
      </c>
      <c r="R26" s="69">
        <v>16027.12</v>
      </c>
      <c r="S26" s="69">
        <v>3241.33</v>
      </c>
      <c r="T26" s="70">
        <v>84.95</v>
      </c>
      <c r="U26" s="69">
        <v>1506.68</v>
      </c>
      <c r="V26" s="70">
        <v>1692.37</v>
      </c>
      <c r="W26" s="69">
        <v>18501.94</v>
      </c>
      <c r="X26" s="69">
        <v>17713.23</v>
      </c>
      <c r="Y26" s="69">
        <v>887.17</v>
      </c>
      <c r="Z26" s="70">
        <v>125.29</v>
      </c>
      <c r="AA26" s="72">
        <f t="shared" si="0"/>
        <v>139207.22</v>
      </c>
      <c r="AB26" s="60">
        <v>34.62</v>
      </c>
      <c r="AC26" s="60">
        <f t="shared" si="1"/>
        <v>34.62</v>
      </c>
      <c r="AD26" s="24"/>
      <c r="AE26"/>
    </row>
    <row r="27" spans="2:31" ht="15.75">
      <c r="B27" s="16">
        <v>12</v>
      </c>
      <c r="C27" s="69">
        <v>23641.07</v>
      </c>
      <c r="D27" s="69">
        <v>2477.11</v>
      </c>
      <c r="E27" s="69">
        <v>4672.55</v>
      </c>
      <c r="F27" s="69">
        <v>2346.81</v>
      </c>
      <c r="G27" s="69">
        <v>2063.25</v>
      </c>
      <c r="H27" s="69">
        <v>2472.24</v>
      </c>
      <c r="I27" s="69">
        <v>13568.25</v>
      </c>
      <c r="J27" s="70">
        <v>2502.6</v>
      </c>
      <c r="K27" s="70">
        <v>4804.21</v>
      </c>
      <c r="L27" s="69">
        <v>891.21</v>
      </c>
      <c r="M27" s="70">
        <v>684.6</v>
      </c>
      <c r="N27" s="69">
        <v>1422.19</v>
      </c>
      <c r="O27" s="69">
        <v>3022.3</v>
      </c>
      <c r="P27" s="69">
        <v>826.32</v>
      </c>
      <c r="Q27" s="69">
        <v>3462.88</v>
      </c>
      <c r="R27" s="69">
        <v>14455.63</v>
      </c>
      <c r="S27" s="69">
        <v>2606.43</v>
      </c>
      <c r="T27" s="70">
        <v>68.54</v>
      </c>
      <c r="U27" s="69">
        <v>1172.88</v>
      </c>
      <c r="V27" s="70">
        <v>1398.28</v>
      </c>
      <c r="W27" s="69">
        <v>5705.13</v>
      </c>
      <c r="X27" s="69">
        <v>15289.38</v>
      </c>
      <c r="Y27" s="69">
        <v>718.27</v>
      </c>
      <c r="Z27" s="70">
        <v>115.29</v>
      </c>
      <c r="AA27" s="72">
        <f t="shared" si="0"/>
        <v>110387.42</v>
      </c>
      <c r="AB27" s="60">
        <v>34.7</v>
      </c>
      <c r="AC27" s="60">
        <f t="shared" si="1"/>
        <v>34.7</v>
      </c>
      <c r="AD27" s="24"/>
      <c r="AE27"/>
    </row>
    <row r="28" spans="2:31" ht="15.75">
      <c r="B28" s="16">
        <v>13</v>
      </c>
      <c r="C28" s="69">
        <v>26432.42</v>
      </c>
      <c r="D28" s="69">
        <v>2569.85</v>
      </c>
      <c r="E28" s="69">
        <v>12490.05</v>
      </c>
      <c r="F28" s="69">
        <v>2561.45</v>
      </c>
      <c r="G28" s="69">
        <v>2260.85</v>
      </c>
      <c r="H28" s="69">
        <v>2565.04</v>
      </c>
      <c r="I28" s="69">
        <v>18067.69</v>
      </c>
      <c r="J28" s="70">
        <v>3199.03</v>
      </c>
      <c r="K28" s="70">
        <v>5287.33</v>
      </c>
      <c r="L28" s="69">
        <v>994</v>
      </c>
      <c r="M28" s="70">
        <v>860.35</v>
      </c>
      <c r="N28" s="69">
        <v>1685.2</v>
      </c>
      <c r="O28" s="69">
        <v>3808.96</v>
      </c>
      <c r="P28" s="69">
        <v>829.9</v>
      </c>
      <c r="Q28" s="69">
        <v>3292.15</v>
      </c>
      <c r="R28" s="69">
        <v>15202.17</v>
      </c>
      <c r="S28" s="69">
        <v>2957.77</v>
      </c>
      <c r="T28" s="70">
        <v>58.99</v>
      </c>
      <c r="U28" s="69">
        <v>1524.69</v>
      </c>
      <c r="V28" s="70">
        <v>1724.55</v>
      </c>
      <c r="W28" s="69">
        <v>14291.97</v>
      </c>
      <c r="X28" s="69">
        <v>15532.38</v>
      </c>
      <c r="Y28" s="69">
        <v>788.1</v>
      </c>
      <c r="Z28" s="70">
        <v>138.21</v>
      </c>
      <c r="AA28" s="72">
        <f t="shared" si="0"/>
        <v>139123.1</v>
      </c>
      <c r="AB28" s="60">
        <v>34.77</v>
      </c>
      <c r="AC28" s="60">
        <f t="shared" si="1"/>
        <v>34.77</v>
      </c>
      <c r="AD28" s="24"/>
      <c r="AE28"/>
    </row>
    <row r="29" spans="2:31" ht="15.75">
      <c r="B29" s="16">
        <v>14</v>
      </c>
      <c r="C29" s="69">
        <v>25613.8</v>
      </c>
      <c r="D29" s="69">
        <v>2498.9</v>
      </c>
      <c r="E29" s="69">
        <v>20829.58</v>
      </c>
      <c r="F29" s="69">
        <v>2359.41</v>
      </c>
      <c r="G29" s="69">
        <v>2142.24</v>
      </c>
      <c r="H29" s="69">
        <v>2423.43</v>
      </c>
      <c r="I29" s="69">
        <v>15582.79</v>
      </c>
      <c r="J29" s="70">
        <v>2934.83</v>
      </c>
      <c r="K29" s="70">
        <v>4874.35</v>
      </c>
      <c r="L29" s="69">
        <v>889.9</v>
      </c>
      <c r="M29" s="70">
        <v>695.56</v>
      </c>
      <c r="N29" s="69">
        <v>1622.8</v>
      </c>
      <c r="O29" s="69">
        <v>3239.31</v>
      </c>
      <c r="P29" s="69">
        <v>833.26</v>
      </c>
      <c r="Q29" s="69">
        <v>3692.22</v>
      </c>
      <c r="R29" s="69">
        <v>14393.33</v>
      </c>
      <c r="S29" s="69">
        <v>2760.04</v>
      </c>
      <c r="T29" s="70">
        <v>73.29</v>
      </c>
      <c r="U29" s="69">
        <v>1371.32</v>
      </c>
      <c r="V29" s="70">
        <v>1648.4</v>
      </c>
      <c r="W29" s="69">
        <v>11619.61</v>
      </c>
      <c r="X29" s="69">
        <v>14050.19</v>
      </c>
      <c r="Y29" s="69">
        <v>716.77</v>
      </c>
      <c r="Z29" s="70">
        <v>113.71</v>
      </c>
      <c r="AA29" s="72">
        <f t="shared" si="0"/>
        <v>136979.03999999995</v>
      </c>
      <c r="AB29" s="60">
        <v>34.79</v>
      </c>
      <c r="AC29" s="60">
        <f t="shared" si="1"/>
        <v>34.79</v>
      </c>
      <c r="AD29" s="24"/>
      <c r="AE29"/>
    </row>
    <row r="30" spans="2:31" ht="15.75">
      <c r="B30" s="16">
        <v>15</v>
      </c>
      <c r="C30" s="69">
        <v>31680.73</v>
      </c>
      <c r="D30" s="69">
        <v>3137.63</v>
      </c>
      <c r="E30" s="69">
        <v>26729.48</v>
      </c>
      <c r="F30" s="69">
        <v>3429.34</v>
      </c>
      <c r="G30" s="69">
        <v>3026.26</v>
      </c>
      <c r="H30" s="69">
        <v>3570.86</v>
      </c>
      <c r="I30" s="69">
        <v>23825.41</v>
      </c>
      <c r="J30" s="70">
        <v>4842.24</v>
      </c>
      <c r="K30" s="70">
        <v>8391.3</v>
      </c>
      <c r="L30" s="69">
        <v>1367.3</v>
      </c>
      <c r="M30" s="70">
        <v>1216.48</v>
      </c>
      <c r="N30" s="69">
        <v>2614.99</v>
      </c>
      <c r="O30" s="69">
        <v>6186.01</v>
      </c>
      <c r="P30" s="69">
        <v>1117.83</v>
      </c>
      <c r="Q30" s="69">
        <v>4315.59</v>
      </c>
      <c r="R30" s="69">
        <v>16443.08</v>
      </c>
      <c r="S30" s="69">
        <v>3933.25</v>
      </c>
      <c r="T30" s="70">
        <v>95.4</v>
      </c>
      <c r="U30" s="69">
        <v>2077.07</v>
      </c>
      <c r="V30" s="70">
        <v>2182.86</v>
      </c>
      <c r="W30" s="69">
        <v>16986.39</v>
      </c>
      <c r="X30" s="69">
        <v>18064.29</v>
      </c>
      <c r="Y30" s="69">
        <v>1028.31</v>
      </c>
      <c r="Z30" s="70">
        <v>158.35</v>
      </c>
      <c r="AA30" s="72">
        <f t="shared" si="0"/>
        <v>186420.45</v>
      </c>
      <c r="AB30" s="60">
        <v>34.78</v>
      </c>
      <c r="AC30" s="60">
        <f t="shared" si="1"/>
        <v>34.78</v>
      </c>
      <c r="AD30" s="24"/>
      <c r="AE30"/>
    </row>
    <row r="31" spans="2:31" ht="15.75">
      <c r="B31" s="18">
        <v>16</v>
      </c>
      <c r="C31" s="69">
        <v>28210.53</v>
      </c>
      <c r="D31" s="69">
        <v>2853.93</v>
      </c>
      <c r="E31" s="69">
        <v>19656.08</v>
      </c>
      <c r="F31" s="69">
        <v>2768.25</v>
      </c>
      <c r="G31" s="69">
        <v>2606.04</v>
      </c>
      <c r="H31" s="69">
        <v>3194.93</v>
      </c>
      <c r="I31" s="69">
        <v>18877.68</v>
      </c>
      <c r="J31" s="70">
        <v>3969.16</v>
      </c>
      <c r="K31" s="70">
        <v>6132.96</v>
      </c>
      <c r="L31" s="69">
        <v>1104.92</v>
      </c>
      <c r="M31" s="70">
        <v>842.11</v>
      </c>
      <c r="N31" s="69">
        <v>1913.31</v>
      </c>
      <c r="O31" s="69">
        <v>4255.39</v>
      </c>
      <c r="P31" s="69">
        <v>904.62</v>
      </c>
      <c r="Q31" s="69">
        <v>4118.94</v>
      </c>
      <c r="R31" s="69">
        <v>13686.01</v>
      </c>
      <c r="S31" s="69">
        <v>3296.22</v>
      </c>
      <c r="T31" s="70">
        <v>69.66</v>
      </c>
      <c r="U31" s="69">
        <v>1660.64</v>
      </c>
      <c r="V31" s="70">
        <v>1772.78</v>
      </c>
      <c r="W31" s="69">
        <v>13839.77</v>
      </c>
      <c r="X31" s="69">
        <v>13839.25</v>
      </c>
      <c r="Y31" s="69">
        <v>888.69</v>
      </c>
      <c r="Z31" s="70">
        <v>138.83</v>
      </c>
      <c r="AA31" s="72">
        <f t="shared" si="0"/>
        <v>150600.69999999998</v>
      </c>
      <c r="AB31" s="60">
        <v>34.65</v>
      </c>
      <c r="AC31" s="60">
        <f t="shared" si="1"/>
        <v>34.65</v>
      </c>
      <c r="AD31" s="24"/>
      <c r="AE31"/>
    </row>
    <row r="32" spans="2:31" ht="15.75">
      <c r="B32" s="18">
        <v>17</v>
      </c>
      <c r="C32" s="69">
        <v>25318.53</v>
      </c>
      <c r="D32" s="69">
        <v>2652.18</v>
      </c>
      <c r="E32" s="69">
        <v>7564.74</v>
      </c>
      <c r="F32" s="69">
        <v>2327.65</v>
      </c>
      <c r="G32" s="69">
        <v>2134.94</v>
      </c>
      <c r="H32" s="69">
        <v>2692.54</v>
      </c>
      <c r="I32" s="69">
        <v>14663.77</v>
      </c>
      <c r="J32" s="70">
        <v>2942.61</v>
      </c>
      <c r="K32" s="70">
        <v>4813.13</v>
      </c>
      <c r="L32" s="69">
        <v>880.64</v>
      </c>
      <c r="M32" s="70">
        <v>695.75</v>
      </c>
      <c r="N32" s="69">
        <v>1446.21</v>
      </c>
      <c r="O32" s="69">
        <v>3103.67</v>
      </c>
      <c r="P32" s="69">
        <v>779.57</v>
      </c>
      <c r="Q32" s="69">
        <v>3299.94</v>
      </c>
      <c r="R32" s="69">
        <v>12554.38</v>
      </c>
      <c r="S32" s="69">
        <v>2644.88</v>
      </c>
      <c r="T32" s="70">
        <v>66.84</v>
      </c>
      <c r="U32" s="69">
        <v>1325.48</v>
      </c>
      <c r="V32" s="70">
        <v>1384.4</v>
      </c>
      <c r="W32" s="69">
        <v>11767.2</v>
      </c>
      <c r="X32" s="69">
        <v>12037.92</v>
      </c>
      <c r="Y32" s="69">
        <v>664.06</v>
      </c>
      <c r="Z32" s="70">
        <v>109.26</v>
      </c>
      <c r="AA32" s="72">
        <f t="shared" si="0"/>
        <v>117870.29000000001</v>
      </c>
      <c r="AB32" s="60">
        <v>34.68</v>
      </c>
      <c r="AC32" s="60">
        <f t="shared" si="1"/>
        <v>34.68</v>
      </c>
      <c r="AD32" s="24"/>
      <c r="AE32"/>
    </row>
    <row r="33" spans="2:31" ht="15.75">
      <c r="B33" s="18">
        <v>18</v>
      </c>
      <c r="C33" s="69">
        <v>21011.97</v>
      </c>
      <c r="D33" s="69">
        <v>2067.15</v>
      </c>
      <c r="E33" s="69">
        <v>9934.84</v>
      </c>
      <c r="F33" s="69">
        <v>1776.53</v>
      </c>
      <c r="G33" s="69">
        <v>1518.3</v>
      </c>
      <c r="H33" s="69">
        <v>1607.73</v>
      </c>
      <c r="I33" s="69">
        <v>10761.47</v>
      </c>
      <c r="J33" s="70">
        <v>2139.07</v>
      </c>
      <c r="K33" s="70">
        <v>3252.61</v>
      </c>
      <c r="L33" s="69">
        <v>646.79</v>
      </c>
      <c r="M33" s="70">
        <v>499.2</v>
      </c>
      <c r="N33" s="69">
        <v>1047.5</v>
      </c>
      <c r="O33" s="69">
        <v>2214.92</v>
      </c>
      <c r="P33" s="69">
        <v>576.44</v>
      </c>
      <c r="Q33" s="69">
        <v>2902.97</v>
      </c>
      <c r="R33" s="69">
        <v>9789.92</v>
      </c>
      <c r="S33" s="69">
        <v>2001.97</v>
      </c>
      <c r="T33" s="70">
        <v>35.98</v>
      </c>
      <c r="U33" s="69">
        <v>929.34</v>
      </c>
      <c r="V33" s="70">
        <v>980.68</v>
      </c>
      <c r="W33" s="69">
        <v>9813.33</v>
      </c>
      <c r="X33" s="69">
        <v>9004.38</v>
      </c>
      <c r="Y33" s="69">
        <v>449.83</v>
      </c>
      <c r="Z33" s="70">
        <v>65.65</v>
      </c>
      <c r="AA33" s="72">
        <f t="shared" si="0"/>
        <v>95028.57</v>
      </c>
      <c r="AB33" s="60">
        <v>34.69</v>
      </c>
      <c r="AC33" s="60">
        <f t="shared" si="1"/>
        <v>34.69</v>
      </c>
      <c r="AD33" s="24"/>
      <c r="AE33"/>
    </row>
    <row r="34" spans="2:31" ht="15.75">
      <c r="B34" s="18">
        <v>19</v>
      </c>
      <c r="C34" s="69">
        <v>21465.9</v>
      </c>
      <c r="D34" s="69">
        <v>1995.03</v>
      </c>
      <c r="E34" s="69">
        <v>11858.61</v>
      </c>
      <c r="F34" s="69">
        <v>1633.78</v>
      </c>
      <c r="G34" s="69">
        <v>1386.37</v>
      </c>
      <c r="H34" s="69">
        <v>1518.2</v>
      </c>
      <c r="I34" s="69">
        <v>10259.36</v>
      </c>
      <c r="J34" s="70">
        <v>1983.84</v>
      </c>
      <c r="K34" s="70">
        <v>3332.32</v>
      </c>
      <c r="L34" s="69">
        <v>649.96</v>
      </c>
      <c r="M34" s="70">
        <v>509.33</v>
      </c>
      <c r="N34" s="69">
        <v>1034.66</v>
      </c>
      <c r="O34" s="69">
        <v>2230.54</v>
      </c>
      <c r="P34" s="69">
        <v>559.47</v>
      </c>
      <c r="Q34" s="69">
        <v>2571.93</v>
      </c>
      <c r="R34" s="69">
        <v>8541.17</v>
      </c>
      <c r="S34" s="69">
        <v>1865.92</v>
      </c>
      <c r="T34" s="70">
        <v>22.89</v>
      </c>
      <c r="U34" s="69">
        <v>892.84</v>
      </c>
      <c r="V34" s="70">
        <v>893.17</v>
      </c>
      <c r="W34" s="69">
        <v>9997.67</v>
      </c>
      <c r="X34" s="69">
        <v>8165.61</v>
      </c>
      <c r="Y34" s="69">
        <v>436.01</v>
      </c>
      <c r="Z34" s="70">
        <v>47.18</v>
      </c>
      <c r="AA34" s="72">
        <f t="shared" si="0"/>
        <v>93851.75999999998</v>
      </c>
      <c r="AB34" s="60">
        <v>34.67</v>
      </c>
      <c r="AC34" s="60">
        <f t="shared" si="1"/>
        <v>34.67</v>
      </c>
      <c r="AD34" s="24"/>
      <c r="AE34"/>
    </row>
    <row r="35" spans="2:31" ht="15.75">
      <c r="B35" s="18">
        <v>20</v>
      </c>
      <c r="C35" s="69">
        <v>33446.28</v>
      </c>
      <c r="D35" s="69">
        <v>2966.96</v>
      </c>
      <c r="E35" s="69">
        <v>14918.65</v>
      </c>
      <c r="F35" s="69">
        <v>3189.62</v>
      </c>
      <c r="G35" s="69">
        <v>2764.08</v>
      </c>
      <c r="H35" s="69">
        <v>2757.73</v>
      </c>
      <c r="I35" s="69">
        <v>22331.21</v>
      </c>
      <c r="J35" s="70">
        <v>4246.64</v>
      </c>
      <c r="K35" s="70">
        <v>7402.57</v>
      </c>
      <c r="L35" s="69">
        <v>1197.47</v>
      </c>
      <c r="M35" s="70">
        <v>899.6</v>
      </c>
      <c r="N35" s="69">
        <v>2221.64</v>
      </c>
      <c r="O35" s="69">
        <v>5034.72</v>
      </c>
      <c r="P35" s="69">
        <v>1111.66</v>
      </c>
      <c r="Q35" s="69">
        <v>4738.4</v>
      </c>
      <c r="R35" s="69">
        <v>17683.66</v>
      </c>
      <c r="S35" s="69">
        <v>3825.65</v>
      </c>
      <c r="T35" s="70">
        <v>67.96</v>
      </c>
      <c r="U35" s="69">
        <v>1747.13</v>
      </c>
      <c r="V35" s="70">
        <v>1859.79</v>
      </c>
      <c r="W35" s="69">
        <v>14663.76</v>
      </c>
      <c r="X35" s="69">
        <v>17376.45</v>
      </c>
      <c r="Y35" s="69">
        <v>1066.15</v>
      </c>
      <c r="Z35" s="70">
        <v>133.69</v>
      </c>
      <c r="AA35" s="72">
        <f t="shared" si="0"/>
        <v>167651.47000000003</v>
      </c>
      <c r="AB35" s="60">
        <v>34.64</v>
      </c>
      <c r="AC35" s="60">
        <f t="shared" si="1"/>
        <v>34.64</v>
      </c>
      <c r="AD35" s="24"/>
      <c r="AE35"/>
    </row>
    <row r="36" spans="2:31" ht="15.75">
      <c r="B36" s="18">
        <v>21</v>
      </c>
      <c r="C36" s="69">
        <v>36726.8</v>
      </c>
      <c r="D36" s="69">
        <v>3149.3</v>
      </c>
      <c r="E36" s="69">
        <v>12149.63</v>
      </c>
      <c r="F36" s="69">
        <v>3514.85</v>
      </c>
      <c r="G36" s="69">
        <v>3205.06</v>
      </c>
      <c r="H36" s="69">
        <v>2873.84</v>
      </c>
      <c r="I36" s="69">
        <v>24901.85</v>
      </c>
      <c r="J36" s="70">
        <v>5537.15</v>
      </c>
      <c r="K36" s="70">
        <v>9736.11</v>
      </c>
      <c r="L36" s="69">
        <v>1647.66</v>
      </c>
      <c r="M36" s="70">
        <v>1338.36</v>
      </c>
      <c r="N36" s="69">
        <v>2604.48</v>
      </c>
      <c r="O36" s="69">
        <v>5842.68</v>
      </c>
      <c r="P36" s="69">
        <v>1101.89</v>
      </c>
      <c r="Q36" s="69">
        <v>4793.15</v>
      </c>
      <c r="R36" s="69">
        <v>17049.03</v>
      </c>
      <c r="S36" s="69">
        <v>4101.77</v>
      </c>
      <c r="T36" s="70">
        <v>91.65</v>
      </c>
      <c r="U36" s="69">
        <v>1950.3</v>
      </c>
      <c r="V36" s="70">
        <v>2072.41</v>
      </c>
      <c r="W36" s="69">
        <v>15818.53</v>
      </c>
      <c r="X36" s="69">
        <v>17634.87</v>
      </c>
      <c r="Y36" s="69">
        <v>1024.04</v>
      </c>
      <c r="Z36" s="70">
        <v>158.71</v>
      </c>
      <c r="AA36" s="72">
        <f t="shared" si="0"/>
        <v>179024.11999999994</v>
      </c>
      <c r="AB36" s="60">
        <v>34.57</v>
      </c>
      <c r="AC36" s="60">
        <f t="shared" si="1"/>
        <v>34.57</v>
      </c>
      <c r="AD36" s="24"/>
      <c r="AE36"/>
    </row>
    <row r="37" spans="2:31" ht="15.75">
      <c r="B37" s="18">
        <v>22</v>
      </c>
      <c r="C37" s="69">
        <v>33895.05</v>
      </c>
      <c r="D37" s="69">
        <v>3010.14</v>
      </c>
      <c r="E37" s="69">
        <v>15699.25</v>
      </c>
      <c r="F37" s="69">
        <v>3545.34</v>
      </c>
      <c r="G37" s="69">
        <v>3179.82</v>
      </c>
      <c r="H37" s="69">
        <v>3803.92</v>
      </c>
      <c r="I37" s="69">
        <v>23452.93</v>
      </c>
      <c r="J37" s="70">
        <v>4389.48</v>
      </c>
      <c r="K37" s="70">
        <v>8919.65</v>
      </c>
      <c r="L37" s="69">
        <v>1535.8</v>
      </c>
      <c r="M37" s="70">
        <v>1394.88</v>
      </c>
      <c r="N37" s="69">
        <v>2493.16</v>
      </c>
      <c r="O37" s="69">
        <v>5315.7</v>
      </c>
      <c r="P37" s="69">
        <v>1053.21</v>
      </c>
      <c r="Q37" s="69">
        <v>4846.8</v>
      </c>
      <c r="R37" s="69">
        <v>15509.15</v>
      </c>
      <c r="S37" s="69">
        <v>3860.59</v>
      </c>
      <c r="T37" s="70">
        <v>74.48</v>
      </c>
      <c r="U37" s="69">
        <v>1874.5</v>
      </c>
      <c r="V37" s="70">
        <v>1845.09</v>
      </c>
      <c r="W37" s="69">
        <v>16270.69</v>
      </c>
      <c r="X37" s="69">
        <v>16637.47</v>
      </c>
      <c r="Y37" s="69">
        <v>1043.62</v>
      </c>
      <c r="Z37" s="70">
        <v>176</v>
      </c>
      <c r="AA37" s="72">
        <f t="shared" si="0"/>
        <v>173826.72</v>
      </c>
      <c r="AB37" s="60">
        <v>34.66</v>
      </c>
      <c r="AC37" s="60">
        <f t="shared" si="1"/>
        <v>34.66</v>
      </c>
      <c r="AD37" s="24"/>
      <c r="AE37"/>
    </row>
    <row r="38" spans="2:31" ht="15.75">
      <c r="B38" s="18">
        <v>23</v>
      </c>
      <c r="C38" s="69">
        <v>26209.96</v>
      </c>
      <c r="D38" s="69">
        <v>2760.97</v>
      </c>
      <c r="E38" s="69">
        <v>14951.05</v>
      </c>
      <c r="F38" s="69">
        <v>2734.39</v>
      </c>
      <c r="G38" s="69">
        <v>2448</v>
      </c>
      <c r="H38" s="69">
        <v>3358.04</v>
      </c>
      <c r="I38" s="69">
        <v>18289.5</v>
      </c>
      <c r="J38" s="70">
        <v>3642.19</v>
      </c>
      <c r="K38" s="70">
        <v>6985.03</v>
      </c>
      <c r="L38" s="69">
        <v>1297.53</v>
      </c>
      <c r="M38" s="70">
        <v>1198.6</v>
      </c>
      <c r="N38" s="69">
        <v>2136.55</v>
      </c>
      <c r="O38" s="69">
        <v>4626.82</v>
      </c>
      <c r="P38" s="69">
        <v>837.04</v>
      </c>
      <c r="Q38" s="69">
        <v>3565.37</v>
      </c>
      <c r="R38" s="69">
        <v>13160.66</v>
      </c>
      <c r="S38" s="69">
        <v>3166.71</v>
      </c>
      <c r="T38" s="70">
        <v>65.33</v>
      </c>
      <c r="U38" s="69">
        <v>1523.67</v>
      </c>
      <c r="V38" s="70">
        <v>1664.73</v>
      </c>
      <c r="W38" s="69">
        <v>14228.98</v>
      </c>
      <c r="X38" s="69">
        <v>13164.01</v>
      </c>
      <c r="Y38" s="69">
        <v>796.87</v>
      </c>
      <c r="Z38" s="70">
        <v>139.31</v>
      </c>
      <c r="AA38" s="72">
        <f t="shared" si="0"/>
        <v>142951.31</v>
      </c>
      <c r="AB38" s="60">
        <v>34.72</v>
      </c>
      <c r="AC38" s="60">
        <f t="shared" si="1"/>
        <v>34.72</v>
      </c>
      <c r="AD38" s="24"/>
      <c r="AE38"/>
    </row>
    <row r="39" spans="2:31" ht="15.75">
      <c r="B39" s="18">
        <v>24</v>
      </c>
      <c r="C39" s="69">
        <v>21806.37</v>
      </c>
      <c r="D39" s="69">
        <v>2599.6</v>
      </c>
      <c r="E39" s="69">
        <v>13906.61</v>
      </c>
      <c r="F39" s="69">
        <v>2406.7</v>
      </c>
      <c r="G39" s="69">
        <v>2033.14</v>
      </c>
      <c r="H39" s="69">
        <v>2929.94</v>
      </c>
      <c r="I39" s="69">
        <v>14930.98</v>
      </c>
      <c r="J39" s="70">
        <v>3330.91</v>
      </c>
      <c r="K39" s="70">
        <v>5813.53</v>
      </c>
      <c r="L39" s="69">
        <v>1141.03</v>
      </c>
      <c r="M39" s="70">
        <v>930.69</v>
      </c>
      <c r="N39" s="69">
        <v>1784.39</v>
      </c>
      <c r="O39" s="69">
        <v>3583.13</v>
      </c>
      <c r="P39" s="69">
        <v>701.15</v>
      </c>
      <c r="Q39" s="69">
        <v>2933.85</v>
      </c>
      <c r="R39" s="69">
        <v>11494.42</v>
      </c>
      <c r="S39" s="69">
        <v>2603.31</v>
      </c>
      <c r="T39" s="70">
        <v>52.95</v>
      </c>
      <c r="U39" s="69">
        <v>1243.79</v>
      </c>
      <c r="V39" s="70">
        <v>1309.35</v>
      </c>
      <c r="W39" s="69">
        <v>12107.99</v>
      </c>
      <c r="X39" s="69">
        <v>10741.33</v>
      </c>
      <c r="Y39" s="69">
        <v>587.85</v>
      </c>
      <c r="Z39" s="70">
        <v>112.32</v>
      </c>
      <c r="AA39" s="72">
        <f t="shared" si="0"/>
        <v>121085.33000000002</v>
      </c>
      <c r="AB39" s="60">
        <v>34.75</v>
      </c>
      <c r="AC39" s="60">
        <f t="shared" si="1"/>
        <v>34.75</v>
      </c>
      <c r="AD39" s="24"/>
      <c r="AE39"/>
    </row>
    <row r="40" spans="2:31" ht="15.75">
      <c r="B40" s="18">
        <v>25</v>
      </c>
      <c r="C40" s="69">
        <v>25444.64</v>
      </c>
      <c r="D40" s="69">
        <v>2606.97</v>
      </c>
      <c r="E40" s="69">
        <v>7582.65</v>
      </c>
      <c r="F40" s="69">
        <v>2554.64</v>
      </c>
      <c r="G40" s="69">
        <v>2286.27</v>
      </c>
      <c r="H40" s="69">
        <v>2977.1</v>
      </c>
      <c r="I40" s="69">
        <v>18299.94</v>
      </c>
      <c r="J40" s="70">
        <v>3605.48</v>
      </c>
      <c r="K40" s="70">
        <v>6362.04</v>
      </c>
      <c r="L40" s="69">
        <v>1241.88</v>
      </c>
      <c r="M40" s="70">
        <v>1215.56</v>
      </c>
      <c r="N40" s="69">
        <v>2387.5</v>
      </c>
      <c r="O40" s="69">
        <v>4904.77</v>
      </c>
      <c r="P40" s="69">
        <v>814.24</v>
      </c>
      <c r="Q40" s="69">
        <v>3599.13</v>
      </c>
      <c r="R40" s="69">
        <v>13597.08</v>
      </c>
      <c r="S40" s="69">
        <v>3016.32</v>
      </c>
      <c r="T40" s="70">
        <v>57.53</v>
      </c>
      <c r="U40" s="69">
        <v>1463.84</v>
      </c>
      <c r="V40" s="70">
        <v>1613.54</v>
      </c>
      <c r="W40" s="69">
        <v>14629.28</v>
      </c>
      <c r="X40" s="69">
        <v>13564.04</v>
      </c>
      <c r="Y40" s="69">
        <v>723.43</v>
      </c>
      <c r="Z40" s="70">
        <v>115.26</v>
      </c>
      <c r="AA40" s="72">
        <f t="shared" si="0"/>
        <v>134663.13</v>
      </c>
      <c r="AB40" s="60">
        <v>34.78</v>
      </c>
      <c r="AC40" s="60">
        <f t="shared" si="1"/>
        <v>34.78</v>
      </c>
      <c r="AD40" s="24"/>
      <c r="AE40"/>
    </row>
    <row r="41" spans="2:31" ht="15.75">
      <c r="B41" s="18">
        <v>26</v>
      </c>
      <c r="C41" s="69">
        <v>24250.59</v>
      </c>
      <c r="D41" s="69">
        <v>2579.54</v>
      </c>
      <c r="E41" s="69">
        <v>18065.26</v>
      </c>
      <c r="F41" s="69">
        <v>2441.96</v>
      </c>
      <c r="G41" s="69">
        <v>2258.92</v>
      </c>
      <c r="H41" s="69">
        <v>3029.19</v>
      </c>
      <c r="I41" s="69">
        <v>18624.95</v>
      </c>
      <c r="J41" s="70">
        <v>3506.73</v>
      </c>
      <c r="K41" s="70">
        <v>6807.84</v>
      </c>
      <c r="L41" s="69">
        <v>1259.72</v>
      </c>
      <c r="M41" s="70">
        <v>1148.14</v>
      </c>
      <c r="N41" s="69">
        <v>2434.31</v>
      </c>
      <c r="O41" s="69">
        <v>4854.09</v>
      </c>
      <c r="P41" s="69">
        <v>758.91</v>
      </c>
      <c r="Q41" s="69">
        <v>3273.95</v>
      </c>
      <c r="R41" s="69">
        <v>13219.79</v>
      </c>
      <c r="S41" s="69">
        <v>2946.67</v>
      </c>
      <c r="T41" s="70">
        <v>60.89</v>
      </c>
      <c r="U41" s="69">
        <v>1378.59</v>
      </c>
      <c r="V41" s="70">
        <v>1550.05</v>
      </c>
      <c r="W41" s="69">
        <v>14660.95</v>
      </c>
      <c r="X41" s="69">
        <v>13062.2</v>
      </c>
      <c r="Y41" s="69">
        <v>746.3</v>
      </c>
      <c r="Z41" s="70">
        <v>113.43</v>
      </c>
      <c r="AA41" s="72">
        <f t="shared" si="0"/>
        <v>143032.96999999997</v>
      </c>
      <c r="AB41" s="60">
        <v>34.75</v>
      </c>
      <c r="AC41" s="60">
        <f t="shared" si="1"/>
        <v>34.75</v>
      </c>
      <c r="AD41" s="24"/>
      <c r="AE41"/>
    </row>
    <row r="42" spans="2:31" ht="15.75">
      <c r="B42" s="18">
        <v>27</v>
      </c>
      <c r="C42" s="69">
        <v>29509.01</v>
      </c>
      <c r="D42" s="69">
        <v>2849.61</v>
      </c>
      <c r="E42" s="69">
        <v>21939.84</v>
      </c>
      <c r="F42" s="69">
        <v>2744.6</v>
      </c>
      <c r="G42" s="69">
        <v>2627.35</v>
      </c>
      <c r="H42" s="69">
        <v>3374.91</v>
      </c>
      <c r="I42" s="69">
        <v>19605.91</v>
      </c>
      <c r="J42" s="70">
        <v>3417.83</v>
      </c>
      <c r="K42" s="70">
        <v>6786.2</v>
      </c>
      <c r="L42" s="69">
        <v>1222.29</v>
      </c>
      <c r="M42" s="70">
        <v>1135.23</v>
      </c>
      <c r="N42" s="69">
        <v>2382.28</v>
      </c>
      <c r="O42" s="69">
        <v>4932.74</v>
      </c>
      <c r="P42" s="69">
        <v>920.6</v>
      </c>
      <c r="Q42" s="69">
        <v>4153.97</v>
      </c>
      <c r="R42" s="69">
        <v>15039.57</v>
      </c>
      <c r="S42" s="69">
        <v>3319.02</v>
      </c>
      <c r="T42" s="70">
        <v>66.99</v>
      </c>
      <c r="U42" s="69">
        <v>1472.43</v>
      </c>
      <c r="V42" s="70">
        <v>1494.42</v>
      </c>
      <c r="W42" s="69">
        <v>15531.76</v>
      </c>
      <c r="X42" s="69">
        <v>13798.26</v>
      </c>
      <c r="Y42" s="69">
        <v>691.97</v>
      </c>
      <c r="Z42" s="70">
        <v>108.63</v>
      </c>
      <c r="AA42" s="72">
        <f t="shared" si="0"/>
        <v>159125.42</v>
      </c>
      <c r="AB42" s="60">
        <v>34.56</v>
      </c>
      <c r="AC42" s="60">
        <f t="shared" si="1"/>
        <v>34.56</v>
      </c>
      <c r="AD42" s="24"/>
      <c r="AE42"/>
    </row>
    <row r="43" spans="2:31" ht="15.75">
      <c r="B43" s="18">
        <v>28</v>
      </c>
      <c r="C43" s="69">
        <v>27287.82</v>
      </c>
      <c r="D43" s="69">
        <v>2955.94</v>
      </c>
      <c r="E43" s="69">
        <v>10827.94</v>
      </c>
      <c r="F43" s="69">
        <v>2612.79</v>
      </c>
      <c r="G43" s="69">
        <v>2408.54</v>
      </c>
      <c r="H43" s="69">
        <v>2935.94</v>
      </c>
      <c r="I43" s="69">
        <v>17017.68</v>
      </c>
      <c r="J43" s="70">
        <v>3292.76</v>
      </c>
      <c r="K43" s="70">
        <v>6139.92</v>
      </c>
      <c r="L43" s="69">
        <v>1099.24</v>
      </c>
      <c r="M43" s="70">
        <v>1068.4</v>
      </c>
      <c r="N43" s="69">
        <v>2168.37</v>
      </c>
      <c r="O43" s="69">
        <v>4064.85</v>
      </c>
      <c r="P43" s="69">
        <v>878.34</v>
      </c>
      <c r="Q43" s="69">
        <v>3702.64</v>
      </c>
      <c r="R43" s="69">
        <v>13961.52</v>
      </c>
      <c r="S43" s="69">
        <v>3031.93</v>
      </c>
      <c r="T43" s="70">
        <v>60.4</v>
      </c>
      <c r="U43" s="69">
        <v>1482.77</v>
      </c>
      <c r="V43" s="70">
        <v>1474.47</v>
      </c>
      <c r="W43" s="69">
        <v>13061.8</v>
      </c>
      <c r="X43" s="69">
        <v>12716.32</v>
      </c>
      <c r="Y43" s="69">
        <v>754.08</v>
      </c>
      <c r="Z43" s="70">
        <v>107.96</v>
      </c>
      <c r="AA43" s="72">
        <f t="shared" si="0"/>
        <v>135112.41999999995</v>
      </c>
      <c r="AB43" s="60">
        <v>34.54</v>
      </c>
      <c r="AC43" s="60">
        <f t="shared" si="1"/>
        <v>34.54</v>
      </c>
      <c r="AD43" s="24"/>
      <c r="AE43"/>
    </row>
    <row r="44" spans="2:31" ht="12.75" customHeight="1">
      <c r="B44" s="18">
        <v>29</v>
      </c>
      <c r="C44" s="69">
        <v>26365.22</v>
      </c>
      <c r="D44" s="69">
        <v>2606.17</v>
      </c>
      <c r="E44" s="69">
        <v>10688.52</v>
      </c>
      <c r="F44" s="69">
        <v>2241.78</v>
      </c>
      <c r="G44" s="69">
        <v>2067.58</v>
      </c>
      <c r="H44" s="69">
        <v>2662.15</v>
      </c>
      <c r="I44" s="69">
        <v>14529.61</v>
      </c>
      <c r="J44" s="70">
        <v>2360.32</v>
      </c>
      <c r="K44" s="70">
        <v>5082.82</v>
      </c>
      <c r="L44" s="69">
        <v>993.87</v>
      </c>
      <c r="M44" s="70">
        <v>974.89</v>
      </c>
      <c r="N44" s="69">
        <v>1928.04</v>
      </c>
      <c r="O44" s="69">
        <v>3491.46</v>
      </c>
      <c r="P44" s="69">
        <v>859.19</v>
      </c>
      <c r="Q44" s="69">
        <v>3658.53</v>
      </c>
      <c r="R44" s="69">
        <v>13206.03</v>
      </c>
      <c r="S44" s="69">
        <v>2589.98</v>
      </c>
      <c r="T44" s="70">
        <v>58.38</v>
      </c>
      <c r="U44" s="69">
        <v>1289.01</v>
      </c>
      <c r="V44" s="70">
        <v>1321.45</v>
      </c>
      <c r="W44" s="87">
        <v>12708</v>
      </c>
      <c r="X44" s="69">
        <v>11299.29</v>
      </c>
      <c r="Y44" s="69">
        <v>653.35</v>
      </c>
      <c r="Z44" s="70">
        <v>91.08</v>
      </c>
      <c r="AA44" s="72">
        <f t="shared" si="0"/>
        <v>123726.72000000002</v>
      </c>
      <c r="AB44" s="60">
        <v>34.51</v>
      </c>
      <c r="AC44" s="60">
        <f t="shared" si="1"/>
        <v>34.51</v>
      </c>
      <c r="AD44" s="24"/>
      <c r="AE44"/>
    </row>
    <row r="45" spans="2:31" ht="12.75" customHeight="1">
      <c r="B45" s="18">
        <v>30</v>
      </c>
      <c r="C45" s="69">
        <v>24019.24</v>
      </c>
      <c r="D45" s="69">
        <v>3203.69</v>
      </c>
      <c r="E45" s="69">
        <v>8685.61</v>
      </c>
      <c r="F45" s="69">
        <v>2519.4</v>
      </c>
      <c r="G45" s="69">
        <v>2274.18</v>
      </c>
      <c r="H45" s="69">
        <v>2936.3</v>
      </c>
      <c r="I45" s="69">
        <v>14667.82</v>
      </c>
      <c r="J45" s="70">
        <v>2925.5</v>
      </c>
      <c r="K45" s="70">
        <v>5423.94</v>
      </c>
      <c r="L45" s="69">
        <v>977.44</v>
      </c>
      <c r="M45" s="70">
        <v>920.58</v>
      </c>
      <c r="N45" s="69">
        <v>2036.11</v>
      </c>
      <c r="O45" s="69">
        <v>3685.65</v>
      </c>
      <c r="P45" s="69">
        <v>927.03</v>
      </c>
      <c r="Q45" s="69">
        <v>3588.13</v>
      </c>
      <c r="R45" s="69">
        <v>13560.24</v>
      </c>
      <c r="S45" s="69">
        <v>2968.58</v>
      </c>
      <c r="T45" s="70">
        <v>75.83</v>
      </c>
      <c r="U45" s="69">
        <v>1586.14</v>
      </c>
      <c r="V45" s="70">
        <v>1654.05</v>
      </c>
      <c r="W45" s="69">
        <v>13261.59</v>
      </c>
      <c r="X45" s="69">
        <v>12024.96</v>
      </c>
      <c r="Y45" s="69">
        <v>783.12</v>
      </c>
      <c r="Z45" s="70">
        <v>112.3</v>
      </c>
      <c r="AA45" s="72">
        <f t="shared" si="0"/>
        <v>124817.43000000001</v>
      </c>
      <c r="AB45" s="60">
        <v>34.6</v>
      </c>
      <c r="AC45" s="60">
        <f t="shared" si="1"/>
        <v>34.6</v>
      </c>
      <c r="AD45" s="24"/>
      <c r="AE45"/>
    </row>
    <row r="46" spans="2:31" ht="12.75" customHeight="1">
      <c r="B46" s="18">
        <v>31</v>
      </c>
      <c r="C46" s="88"/>
      <c r="D46" s="88"/>
      <c r="E46" s="88"/>
      <c r="F46" s="88"/>
      <c r="G46" s="88"/>
      <c r="H46" s="88"/>
      <c r="I46" s="88"/>
      <c r="J46" s="88"/>
      <c r="K46" s="88"/>
      <c r="L46" s="88"/>
      <c r="M46" s="88"/>
      <c r="N46" s="88"/>
      <c r="O46" s="88"/>
      <c r="P46" s="88"/>
      <c r="Q46" s="88"/>
      <c r="R46" s="88"/>
      <c r="S46" s="88"/>
      <c r="T46" s="88"/>
      <c r="U46" s="88"/>
      <c r="V46" s="88"/>
      <c r="W46" s="88"/>
      <c r="X46" s="88"/>
      <c r="Y46" s="88"/>
      <c r="Z46" s="88"/>
      <c r="AA46" s="72"/>
      <c r="AB46" s="60"/>
      <c r="AC46" s="60"/>
      <c r="AD46" s="30"/>
      <c r="AE46"/>
    </row>
    <row r="47" spans="2:31" ht="66" customHeight="1">
      <c r="B47" s="18" t="s">
        <v>57</v>
      </c>
      <c r="C47" s="76">
        <f aca="true" t="shared" si="2" ref="C47:Z47">SUM(C16:C46)</f>
        <v>986870.3600000001</v>
      </c>
      <c r="D47" s="77">
        <f t="shared" si="2"/>
        <v>105645.11</v>
      </c>
      <c r="E47" s="77">
        <f t="shared" si="2"/>
        <v>343054.0300000001</v>
      </c>
      <c r="F47" s="77">
        <f t="shared" si="2"/>
        <v>95186.58999999998</v>
      </c>
      <c r="G47" s="77">
        <f t="shared" si="2"/>
        <v>85959.71</v>
      </c>
      <c r="H47" s="77">
        <f t="shared" si="2"/>
        <v>105989.70999999998</v>
      </c>
      <c r="I47" s="77">
        <f t="shared" si="2"/>
        <v>607093.4199999999</v>
      </c>
      <c r="J47" s="77">
        <f t="shared" si="2"/>
        <v>124069.45999999999</v>
      </c>
      <c r="K47" s="77">
        <f t="shared" si="2"/>
        <v>236706.14</v>
      </c>
      <c r="L47" s="77">
        <f t="shared" si="2"/>
        <v>40200.96</v>
      </c>
      <c r="M47" s="77">
        <f t="shared" si="2"/>
        <v>35212.58</v>
      </c>
      <c r="N47" s="77">
        <f t="shared" si="2"/>
        <v>71095.32999999999</v>
      </c>
      <c r="O47" s="77">
        <f t="shared" si="2"/>
        <v>153680.83999999994</v>
      </c>
      <c r="P47" s="77">
        <f t="shared" si="2"/>
        <v>33627.11</v>
      </c>
      <c r="Q47" s="77">
        <f t="shared" si="2"/>
        <v>135479.91999999998</v>
      </c>
      <c r="R47" s="77">
        <f t="shared" si="2"/>
        <v>514922.51999999996</v>
      </c>
      <c r="S47" s="77">
        <f t="shared" si="2"/>
        <v>117922.56999999999</v>
      </c>
      <c r="T47" s="77">
        <f t="shared" si="2"/>
        <v>2817.4799999999996</v>
      </c>
      <c r="U47" s="77">
        <f t="shared" si="2"/>
        <v>55569.289999999986</v>
      </c>
      <c r="V47" s="77">
        <f t="shared" si="2"/>
        <v>56831.060000000005</v>
      </c>
      <c r="W47" s="77">
        <f t="shared" si="2"/>
        <v>444999.95000000007</v>
      </c>
      <c r="X47" s="77">
        <f t="shared" si="2"/>
        <v>504341.37</v>
      </c>
      <c r="Y47" s="77">
        <f t="shared" si="2"/>
        <v>28751.910000000003</v>
      </c>
      <c r="Z47" s="77">
        <f t="shared" si="2"/>
        <v>4448.26</v>
      </c>
      <c r="AA47" s="80">
        <f>SUM(AA16:AA46)</f>
        <v>4890475.68</v>
      </c>
      <c r="AB47" s="81">
        <f>SUMPRODUCT(AB16:AB46,AA16:AA46)/SUM(AA16:AA46)</f>
        <v>34.55955042962201</v>
      </c>
      <c r="AC47" s="81">
        <f>AVERAGE(AC16:AC46)</f>
        <v>34.58633333333332</v>
      </c>
      <c r="AD47" s="29"/>
      <c r="AE47"/>
    </row>
    <row r="48" spans="2:31" ht="14.25" customHeight="1" hidden="1">
      <c r="B48" s="7">
        <v>31</v>
      </c>
      <c r="C48" s="10"/>
      <c r="D48" s="8"/>
      <c r="E48" s="8"/>
      <c r="F48" s="8"/>
      <c r="G48" s="8"/>
      <c r="H48" s="8"/>
      <c r="I48" s="8"/>
      <c r="J48" s="8"/>
      <c r="K48" s="8"/>
      <c r="L48" s="8"/>
      <c r="M48" s="8"/>
      <c r="N48" s="8"/>
      <c r="O48" s="8"/>
      <c r="P48" s="8"/>
      <c r="Q48" s="8"/>
      <c r="R48" s="8"/>
      <c r="S48" s="8"/>
      <c r="T48" s="8"/>
      <c r="U48" s="8"/>
      <c r="V48" s="8"/>
      <c r="W48" s="8"/>
      <c r="X48" s="8"/>
      <c r="Y48" s="8"/>
      <c r="Z48" s="8"/>
      <c r="AA48" s="8"/>
      <c r="AB48" s="8"/>
      <c r="AC48" s="9"/>
      <c r="AD48" s="25"/>
      <c r="AE48"/>
    </row>
    <row r="49" spans="3:31" ht="12.75">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26"/>
      <c r="AE49"/>
    </row>
    <row r="50" spans="2:32" s="6" customFormat="1" ht="12.75">
      <c r="B50"/>
      <c r="C50" s="1"/>
      <c r="D50" s="1"/>
      <c r="E50"/>
      <c r="F50"/>
      <c r="G50"/>
      <c r="H50"/>
      <c r="I50"/>
      <c r="J50"/>
      <c r="K50"/>
      <c r="L50"/>
      <c r="M50"/>
      <c r="N50"/>
      <c r="O50"/>
      <c r="P50"/>
      <c r="Q50"/>
      <c r="R50"/>
      <c r="S50"/>
      <c r="T50"/>
      <c r="U50"/>
      <c r="V50"/>
      <c r="W50"/>
      <c r="X50"/>
      <c r="Y50"/>
      <c r="Z50"/>
      <c r="AA50"/>
      <c r="AB50"/>
      <c r="AC50"/>
      <c r="AD50"/>
      <c r="AF50"/>
    </row>
    <row r="51" spans="2:32" s="6" customFormat="1" ht="15">
      <c r="B51"/>
      <c r="C51" s="11" t="s">
        <v>83</v>
      </c>
      <c r="D51" s="11"/>
      <c r="E51" s="12"/>
      <c r="F51" s="12"/>
      <c r="G51" s="12"/>
      <c r="H51" s="12"/>
      <c r="I51" s="12"/>
      <c r="J51" s="12"/>
      <c r="K51" s="12"/>
      <c r="L51" s="12"/>
      <c r="M51" s="11" t="s">
        <v>84</v>
      </c>
      <c r="N51" s="12"/>
      <c r="O51" s="12"/>
      <c r="P51" s="12"/>
      <c r="Q51" s="12"/>
      <c r="R51" s="12"/>
      <c r="S51" s="12"/>
      <c r="T51" s="12"/>
      <c r="U51" s="12"/>
      <c r="V51" s="12"/>
      <c r="W51" s="12"/>
      <c r="X51" s="12"/>
      <c r="Y51" s="12"/>
      <c r="Z51" s="12"/>
      <c r="AA51" s="12"/>
      <c r="AB51" s="12"/>
      <c r="AC51" s="54"/>
      <c r="AD51" s="27"/>
      <c r="AF51"/>
    </row>
    <row r="52" spans="2:32" s="6" customFormat="1" ht="12.75">
      <c r="B52"/>
      <c r="C52" s="1"/>
      <c r="D52" s="1" t="s">
        <v>39</v>
      </c>
      <c r="E52" s="83"/>
      <c r="F52" s="83"/>
      <c r="G52" s="83"/>
      <c r="H52" s="83"/>
      <c r="I52" s="83"/>
      <c r="J52" s="14" t="s">
        <v>0</v>
      </c>
      <c r="K52" s="83"/>
      <c r="L52" s="83"/>
      <c r="M52" s="2"/>
      <c r="N52" s="15" t="s">
        <v>29</v>
      </c>
      <c r="O52" s="15"/>
      <c r="P52" s="83"/>
      <c r="Q52" s="15"/>
      <c r="R52"/>
      <c r="S52"/>
      <c r="T52"/>
      <c r="U52"/>
      <c r="V52"/>
      <c r="W52"/>
      <c r="X52"/>
      <c r="Y52"/>
      <c r="Z52"/>
      <c r="AA52"/>
      <c r="AB52"/>
      <c r="AC52" s="2"/>
      <c r="AD52" s="2"/>
      <c r="AF52"/>
    </row>
    <row r="53" spans="2:32" s="6" customFormat="1" ht="18" customHeight="1">
      <c r="B53"/>
      <c r="C53" s="11" t="s">
        <v>38</v>
      </c>
      <c r="D53" s="11"/>
      <c r="E53" s="12"/>
      <c r="F53" s="12"/>
      <c r="G53" s="12"/>
      <c r="H53" s="12"/>
      <c r="I53" s="12"/>
      <c r="J53" s="12"/>
      <c r="K53" s="12"/>
      <c r="L53" s="12"/>
      <c r="M53" s="124" t="s">
        <v>85</v>
      </c>
      <c r="N53" s="125"/>
      <c r="O53" s="125"/>
      <c r="P53" s="12"/>
      <c r="Q53" s="12"/>
      <c r="R53" s="12"/>
      <c r="S53" s="12"/>
      <c r="T53" s="12"/>
      <c r="U53" s="12"/>
      <c r="V53" s="12"/>
      <c r="W53" s="12"/>
      <c r="X53" s="12"/>
      <c r="Y53" s="12"/>
      <c r="Z53" s="12"/>
      <c r="AA53" s="12"/>
      <c r="AB53" s="12"/>
      <c r="AC53" s="12"/>
      <c r="AD53" s="28"/>
      <c r="AF53"/>
    </row>
    <row r="54" spans="2:32" s="6" customFormat="1" ht="12.75">
      <c r="B54"/>
      <c r="C54" s="1"/>
      <c r="D54" s="1" t="s">
        <v>40</v>
      </c>
      <c r="E54"/>
      <c r="F54"/>
      <c r="G54"/>
      <c r="H54"/>
      <c r="I54"/>
      <c r="J54" s="14" t="s">
        <v>0</v>
      </c>
      <c r="K54"/>
      <c r="L54"/>
      <c r="M54" s="2"/>
      <c r="N54" s="14" t="s">
        <v>29</v>
      </c>
      <c r="O54" s="14"/>
      <c r="P54"/>
      <c r="Q54" s="14"/>
      <c r="R54"/>
      <c r="S54"/>
      <c r="T54"/>
      <c r="U54"/>
      <c r="V54"/>
      <c r="W54"/>
      <c r="X54"/>
      <c r="Y54"/>
      <c r="Z54"/>
      <c r="AA54"/>
      <c r="AB54"/>
      <c r="AC54" s="2"/>
      <c r="AD54" s="2"/>
      <c r="AF54"/>
    </row>
  </sheetData>
  <sheetProtection/>
  <mergeCells count="33">
    <mergeCell ref="X13:X15"/>
    <mergeCell ref="Y13:Y15"/>
    <mergeCell ref="Z13:Z15"/>
    <mergeCell ref="C49:AC49"/>
    <mergeCell ref="M53:O53"/>
    <mergeCell ref="R13:R15"/>
    <mergeCell ref="S13:S15"/>
    <mergeCell ref="T13:T15"/>
    <mergeCell ref="U13:U15"/>
    <mergeCell ref="V13:V15"/>
    <mergeCell ref="W13:W15"/>
    <mergeCell ref="L13:L15"/>
    <mergeCell ref="M13:M15"/>
    <mergeCell ref="N13:N15"/>
    <mergeCell ref="O13:O15"/>
    <mergeCell ref="P13:P15"/>
    <mergeCell ref="Q13:Q15"/>
    <mergeCell ref="F13:F15"/>
    <mergeCell ref="G13:G15"/>
    <mergeCell ref="H13:H15"/>
    <mergeCell ref="I13:I15"/>
    <mergeCell ref="J13:J15"/>
    <mergeCell ref="K13:K15"/>
    <mergeCell ref="C5:AC5"/>
    <mergeCell ref="B6:AC11"/>
    <mergeCell ref="B12:B15"/>
    <mergeCell ref="C12:Z12"/>
    <mergeCell ref="AA12:AA15"/>
    <mergeCell ref="AB12:AB15"/>
    <mergeCell ref="AC12:AC15"/>
    <mergeCell ref="C13:C15"/>
    <mergeCell ref="D13:D15"/>
    <mergeCell ref="E13:E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Бакуменко Александр Иванович</cp:lastModifiedBy>
  <cp:lastPrinted>2016-04-27T11:31:58Z</cp:lastPrinted>
  <dcterms:created xsi:type="dcterms:W3CDTF">2010-01-29T08:37:16Z</dcterms:created>
  <dcterms:modified xsi:type="dcterms:W3CDTF">2016-05-10T08:04:20Z</dcterms:modified>
  <cp:category/>
  <cp:version/>
  <cp:contentType/>
  <cp:contentStatus/>
</cp:coreProperties>
</file>