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0680" activeTab="0"/>
  </bookViews>
  <sheets>
    <sheet name="Паспорт" sheetId="1" r:id="rId1"/>
    <sheet name="Додаток" sheetId="2" r:id="rId2"/>
  </sheets>
  <definedNames>
    <definedName name="_Hlk21234135" localSheetId="1">'Додаток'!$C$17</definedName>
    <definedName name="_Hlk21234135" localSheetId="0">'Паспорт'!$C$18</definedName>
    <definedName name="OLE_LINK2" localSheetId="1">'Додаток'!#REF!</definedName>
    <definedName name="OLE_LINK2" localSheetId="0">'Паспорт'!$Y$13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'Додаток'!$A$1:$H$53</definedName>
    <definedName name="_xlnm.Print_Area" localSheetId="0">'Паспорт'!$A$1:$Y$53</definedName>
  </definedNames>
  <calcPr fullCalcOnLoad="1"/>
</workbook>
</file>

<file path=xl/sharedStrings.xml><?xml version="1.0" encoding="utf-8"?>
<sst xmlns="http://schemas.openxmlformats.org/spreadsheetml/2006/main" count="76" uniqueCount="68">
  <si>
    <t>підпис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</si>
  <si>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</si>
  <si>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</si>
  <si>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</si>
  <si>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</si>
  <si>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</si>
  <si>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</si>
  <si>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</si>
  <si>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</si>
  <si>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</si>
  <si>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</si>
  <si>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</si>
  <si>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</si>
  <si>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</si>
  <si>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</si>
  <si>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</si>
  <si>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</si>
  <si>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</si>
  <si>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</si>
  <si>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</si>
  <si>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</si>
  <si>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</si>
  <si>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</si>
  <si>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</si>
  <si>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</si>
  <si>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</si>
  <si>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</si>
  <si>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</si>
  <si>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</si>
  <si>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</si>
  <si>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</si>
  <si>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</si>
  <si>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</si>
  <si>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 xml:space="preserve"> - червоним виділено Зразок для введення своїх даних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</si>
  <si>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</si>
  <si>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</si>
  <si>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49,78,59</t>
  </si>
  <si>
    <t>І.В.Журавель</t>
  </si>
  <si>
    <t>30 квітня  2016 р.</t>
  </si>
  <si>
    <t xml:space="preserve">           Керівник підрозділу, якому підпорядкована лабораторія</t>
  </si>
  <si>
    <t xml:space="preserve"> прізвище</t>
  </si>
  <si>
    <t xml:space="preserve">        дата</t>
  </si>
  <si>
    <t>В.М.Карапута</t>
  </si>
  <si>
    <t>Керівник лабораторії, де здійснювався аналіз газу</t>
  </si>
  <si>
    <t>прізвище</t>
  </si>
  <si>
    <t xml:space="preserve"> Головний інженер Первомайського ЛВУМГ                                                                                                            </t>
  </si>
  <si>
    <r>
      <t xml:space="preserve"> Начальник  ХАЛ  ПМ КС Борова Первомайського ЛВУМГ                                                                      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             </t>
    </r>
  </si>
  <si>
    <r>
      <t>Філія "УМГ"</t>
    </r>
    <r>
      <rPr>
        <sz val="9"/>
        <rFont val="Arial"/>
        <family val="2"/>
      </rPr>
      <t>ХАРКІВТРАНСГАЗ</t>
    </r>
    <r>
      <rPr>
        <sz val="8"/>
        <rFont val="Arial"/>
        <family val="2"/>
      </rPr>
      <t>"</t>
    </r>
  </si>
  <si>
    <t xml:space="preserve">п/м  КС Борова  Первомайське ЛВУМГ </t>
  </si>
  <si>
    <t>" 04 " травня     2016 р.</t>
  </si>
  <si>
    <t>Керівник підрозділу, якому підпорядкована лабораторія</t>
  </si>
  <si>
    <t>Провідний діспетчер з трансовтування газу</t>
  </si>
  <si>
    <t>Мешечко В.В.</t>
  </si>
  <si>
    <t xml:space="preserve"> Головний інженер Первомайського ЛВУМГ                                                                                                                          </t>
  </si>
  <si>
    <t xml:space="preserve">Журавель І.В.     </t>
  </si>
  <si>
    <r>
      <t>Загальний обсяг газу, м</t>
    </r>
    <r>
      <rPr>
        <b/>
        <i/>
        <sz val="8"/>
        <color indexed="8"/>
        <rFont val="Calibri"/>
        <family val="2"/>
      </rPr>
      <t>³</t>
    </r>
  </si>
  <si>
    <t>ГРС "Попівка"</t>
  </si>
  <si>
    <t>ГРС  "Коноплянівка"</t>
  </si>
  <si>
    <t>ГРС  "Сватове"</t>
  </si>
  <si>
    <t>ГРС  "Коломийчиха"</t>
  </si>
  <si>
    <t>Додаток до  ПАСПОРТА ФІЗИКО-ХІМІЧНИХ ПОКАЗНИКІВ ПРИРОДНОГО ГАЗУ № 11-7 квітень</t>
  </si>
  <si>
    <r>
      <t xml:space="preserve"> з </t>
    </r>
    <r>
      <rPr>
        <b/>
        <sz val="10"/>
        <rFont val="Arial"/>
        <family val="2"/>
      </rPr>
      <t xml:space="preserve"> 01.04.2016 р.</t>
    </r>
    <r>
      <rPr>
        <sz val="10"/>
        <rFont val="Arial"/>
        <family val="2"/>
      </rPr>
      <t xml:space="preserve">  по </t>
    </r>
    <r>
      <rPr>
        <b/>
        <sz val="10"/>
        <rFont val="Arial"/>
        <family val="2"/>
      </rPr>
      <t>30.04.2016 р.</t>
    </r>
  </si>
  <si>
    <r>
      <t xml:space="preserve">переданого </t>
    </r>
    <r>
      <rPr>
        <b/>
        <sz val="10"/>
        <rFont val="Arial Cyr"/>
        <family val="0"/>
      </rPr>
      <t>''УМГ"Харківтрансгаз" проммайданчик КС Борова Первомайського ЛВУМГ</t>
    </r>
    <r>
      <rPr>
        <sz val="10"/>
        <rFont val="Arial Cyr"/>
        <family val="0"/>
      </rPr>
      <t xml:space="preserve"> та прийнятого </t>
    </r>
    <r>
      <rPr>
        <b/>
        <sz val="10"/>
        <rFont val="Arial Cyr"/>
        <family val="0"/>
      </rPr>
      <t>ПАТ "Луганськгаз"</t>
    </r>
  </si>
  <si>
    <r>
      <t xml:space="preserve">по ГРС </t>
    </r>
    <r>
      <rPr>
        <b/>
        <sz val="10"/>
        <rFont val="Arial"/>
        <family val="2"/>
      </rPr>
      <t xml:space="preserve">"Попівка", "Коноплянівка", "Сватове",  "Коломийчиха" </t>
    </r>
    <r>
      <rPr>
        <sz val="10"/>
        <rFont val="Arial"/>
        <family val="2"/>
      </rPr>
      <t xml:space="preserve">з  магістрального газопроводу  </t>
    </r>
    <r>
      <rPr>
        <b/>
        <sz val="10"/>
        <rFont val="Arial"/>
        <family val="2"/>
      </rPr>
      <t>"НОВОПСКОВ-ШЕБЕЛИНКА"</t>
    </r>
  </si>
  <si>
    <t>Свідоцтво про атестацію № 100-037/2013 дійсне до  24.10.2017 р.</t>
  </si>
  <si>
    <r>
      <rPr>
        <sz val="9"/>
        <rFont val="Arial Cyr"/>
        <family val="0"/>
      </rPr>
      <t xml:space="preserve">переданого </t>
    </r>
    <r>
      <rPr>
        <b/>
        <sz val="9"/>
        <rFont val="Arial Cyr"/>
        <family val="0"/>
      </rPr>
      <t xml:space="preserve">''УМГ"Харківтрансгаз" проммайданчик КС Борова Первомайського ЛВУМГ  </t>
    </r>
    <r>
      <rPr>
        <sz val="9"/>
        <rFont val="Arial Cyr"/>
        <family val="0"/>
      </rPr>
      <t>та прийнятого</t>
    </r>
    <r>
      <rPr>
        <b/>
        <sz val="9"/>
        <rFont val="Arial Cyr"/>
        <family val="0"/>
      </rPr>
      <t xml:space="preserve"> ПАТ "Луганськгаз"</t>
    </r>
  </si>
  <si>
    <r>
      <rPr>
        <sz val="9"/>
        <rFont val="Arial Cyr"/>
        <family val="0"/>
      </rPr>
      <t>по</t>
    </r>
    <r>
      <rPr>
        <b/>
        <sz val="9"/>
        <rFont val="Arial Cyr"/>
        <family val="0"/>
      </rPr>
      <t xml:space="preserve"> ГРС "Попівка", "Коноплянівка", "Сватове",  "Коломийчиха" </t>
    </r>
    <r>
      <rPr>
        <sz val="9"/>
        <rFont val="Arial Cyr"/>
        <family val="0"/>
      </rPr>
      <t xml:space="preserve">з  магістрального газопроводу  </t>
    </r>
    <r>
      <rPr>
        <b/>
        <sz val="9"/>
        <rFont val="Arial Cyr"/>
        <family val="0"/>
      </rPr>
      <t>"НОВОПСКОВ-ШЕБЕЛИНКА"</t>
    </r>
  </si>
  <si>
    <t xml:space="preserve"> ПАСПОРТ ФІЗИКО-ХІМІЧНИХ ПОКАЗНИКІВ ПРИРОДНОГО ГАЗУ № 11-7 квітень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</si>
</sst>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</numFmts>
  <fonts count="9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sz val="10"/>
      <name val="Times New Roman CYR"/>
      <family val="0"/>
    </font>
    <font>
      <u val="single"/>
      <sz val="10"/>
      <name val="Times New Roman"/>
      <family val="1"/>
    </font>
    <font>
      <i/>
      <sz val="8"/>
      <name val="Times New Roman"/>
      <family val="1"/>
    </font>
    <font>
      <b/>
      <sz val="9"/>
      <name val="Arial Cyr"/>
      <family val="0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"/>
      <family val="2"/>
    </font>
    <font>
      <b/>
      <i/>
      <sz val="8"/>
      <color indexed="8"/>
      <name val="Calibri"/>
      <family val="2"/>
    </font>
    <font>
      <b/>
      <i/>
      <sz val="8"/>
      <name val="Arial Cyr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10"/>
      <name val="Arial Cyr"/>
      <family val="0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rgb="FFFF0000"/>
      <name val="Arial Cyr"/>
      <family val="0"/>
    </font>
    <font>
      <b/>
      <i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6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0" fontId="8" fillId="0" borderId="10" xfId="0" applyNumberFormat="1" applyFont="1" applyBorder="1" applyAlignment="1">
      <alignment horizontal="center" wrapText="1"/>
    </xf>
    <xf numFmtId="16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11" fillId="0" borderId="10" xfId="0" applyNumberFormat="1" applyFont="1" applyBorder="1" applyAlignment="1">
      <alignment horizontal="center" vertical="center"/>
    </xf>
    <xf numFmtId="171" fontId="82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textRotation="90" wrapText="1"/>
    </xf>
    <xf numFmtId="2" fontId="13" fillId="0" borderId="0" xfId="0" applyNumberFormat="1" applyFont="1" applyBorder="1" applyAlignment="1">
      <alignment horizontal="center" wrapText="1"/>
    </xf>
    <xf numFmtId="169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83" fillId="0" borderId="0" xfId="0" applyNumberFormat="1" applyFont="1" applyBorder="1" applyAlignment="1">
      <alignment horizontal="center" vertical="center" wrapText="1"/>
    </xf>
    <xf numFmtId="2" fontId="84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85" fillId="0" borderId="0" xfId="0" applyFont="1" applyAlignment="1">
      <alignment horizontal="center"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171" fontId="82" fillId="0" borderId="10" xfId="0" applyNumberFormat="1" applyFont="1" applyBorder="1" applyAlignment="1">
      <alignment horizontal="center"/>
    </xf>
    <xf numFmtId="171" fontId="82" fillId="0" borderId="10" xfId="0" applyNumberFormat="1" applyFont="1" applyBorder="1" applyAlignment="1">
      <alignment horizontal="center" wrapText="1"/>
    </xf>
    <xf numFmtId="2" fontId="82" fillId="0" borderId="10" xfId="0" applyNumberFormat="1" applyFont="1" applyBorder="1" applyAlignment="1">
      <alignment horizontal="center" wrapText="1"/>
    </xf>
    <xf numFmtId="1" fontId="82" fillId="0" borderId="10" xfId="0" applyNumberFormat="1" applyFont="1" applyBorder="1" applyAlignment="1">
      <alignment horizontal="center" wrapText="1"/>
    </xf>
    <xf numFmtId="169" fontId="82" fillId="0" borderId="10" xfId="0" applyNumberFormat="1" applyFont="1" applyBorder="1" applyAlignment="1">
      <alignment horizontal="center" wrapText="1"/>
    </xf>
    <xf numFmtId="171" fontId="82" fillId="0" borderId="10" xfId="0" applyNumberFormat="1" applyFont="1" applyBorder="1" applyAlignment="1">
      <alignment wrapText="1"/>
    </xf>
    <xf numFmtId="2" fontId="82" fillId="0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18" fillId="0" borderId="0" xfId="0" applyFont="1" applyAlignment="1">
      <alignment horizontal="left"/>
    </xf>
    <xf numFmtId="0" fontId="16" fillId="0" borderId="12" xfId="0" applyFont="1" applyBorder="1" applyAlignment="1">
      <alignment vertical="top"/>
    </xf>
    <xf numFmtId="0" fontId="16" fillId="0" borderId="0" xfId="0" applyFont="1" applyBorder="1" applyAlignment="1">
      <alignment vertical="top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93" fillId="0" borderId="0" xfId="0" applyFont="1" applyBorder="1" applyAlignment="1">
      <alignment/>
    </xf>
    <xf numFmtId="0" fontId="20" fillId="0" borderId="0" xfId="0" applyFont="1" applyAlignment="1">
      <alignment/>
    </xf>
    <xf numFmtId="170" fontId="21" fillId="0" borderId="0" xfId="0" applyNumberFormat="1" applyFont="1" applyBorder="1" applyAlignment="1" applyProtection="1">
      <alignment horizontal="right"/>
      <protection/>
    </xf>
    <xf numFmtId="170" fontId="21" fillId="0" borderId="0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>
      <alignment wrapText="1"/>
    </xf>
    <xf numFmtId="0" fontId="19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23" fillId="0" borderId="0" xfId="0" applyFont="1" applyAlignment="1">
      <alignment horizontal="left" vertical="top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right" vertical="top"/>
    </xf>
    <xf numFmtId="0" fontId="23" fillId="0" borderId="0" xfId="0" applyFont="1" applyAlignment="1">
      <alignment vertical="top"/>
    </xf>
    <xf numFmtId="0" fontId="22" fillId="0" borderId="0" xfId="0" applyFont="1" applyBorder="1" applyAlignment="1">
      <alignment horizontal="right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1" fontId="15" fillId="0" borderId="13" xfId="0" applyNumberFormat="1" applyFont="1" applyBorder="1" applyAlignment="1">
      <alignment horizontal="center" wrapText="1"/>
    </xf>
    <xf numFmtId="1" fontId="30" fillId="0" borderId="10" xfId="0" applyNumberFormat="1" applyFont="1" applyBorder="1" applyAlignment="1">
      <alignment horizontal="center" vertical="center" wrapText="1"/>
    </xf>
    <xf numFmtId="1" fontId="15" fillId="0" borderId="13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0" fontId="8" fillId="0" borderId="0" xfId="0" applyNumberFormat="1" applyFont="1" applyBorder="1" applyAlignment="1">
      <alignment horizontal="center" vertical="top" wrapText="1"/>
    </xf>
    <xf numFmtId="170" fontId="8" fillId="0" borderId="0" xfId="0" applyNumberFormat="1" applyFont="1" applyBorder="1" applyAlignment="1">
      <alignment horizontal="center" wrapText="1"/>
    </xf>
    <xf numFmtId="2" fontId="30" fillId="0" borderId="14" xfId="0" applyNumberFormat="1" applyFont="1" applyBorder="1" applyAlignment="1">
      <alignment horizontal="center" vertical="center" wrapText="1"/>
    </xf>
    <xf numFmtId="171" fontId="10" fillId="0" borderId="10" xfId="0" applyNumberFormat="1" applyFont="1" applyFill="1" applyBorder="1" applyAlignment="1">
      <alignment horizontal="center"/>
    </xf>
    <xf numFmtId="171" fontId="11" fillId="0" borderId="10" xfId="0" applyNumberFormat="1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center"/>
    </xf>
    <xf numFmtId="169" fontId="1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 wrapText="1"/>
    </xf>
    <xf numFmtId="1" fontId="15" fillId="0" borderId="15" xfId="0" applyNumberFormat="1" applyFont="1" applyBorder="1" applyAlignment="1">
      <alignment horizontal="center" wrapText="1"/>
    </xf>
    <xf numFmtId="2" fontId="4" fillId="0" borderId="14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0" fillId="0" borderId="17" xfId="0" applyFont="1" applyBorder="1" applyAlignment="1">
      <alignment horizontal="left" vertical="center" textRotation="90" wrapText="1"/>
    </xf>
    <xf numFmtId="0" fontId="10" fillId="0" borderId="18" xfId="0" applyFont="1" applyBorder="1" applyAlignment="1">
      <alignment horizontal="left" vertical="center" textRotation="90" wrapText="1"/>
    </xf>
    <xf numFmtId="0" fontId="0" fillId="0" borderId="12" xfId="0" applyBorder="1" applyAlignment="1">
      <alignment wrapText="1"/>
    </xf>
    <xf numFmtId="0" fontId="10" fillId="0" borderId="20" xfId="0" applyFont="1" applyBorder="1" applyAlignment="1">
      <alignment horizontal="center" vertical="center" textRotation="90" wrapText="1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94" fillId="0" borderId="23" xfId="0" applyFont="1" applyBorder="1" applyAlignment="1">
      <alignment horizontal="center" vertical="center" textRotation="90" wrapText="1"/>
    </xf>
    <xf numFmtId="0" fontId="94" fillId="0" borderId="24" xfId="0" applyFont="1" applyBorder="1" applyAlignment="1">
      <alignment horizontal="center" vertical="center" textRotation="90" wrapText="1"/>
    </xf>
    <xf numFmtId="0" fontId="94" fillId="0" borderId="25" xfId="0" applyFont="1" applyBorder="1" applyAlignment="1">
      <alignment horizontal="center" vertical="center" textRotation="90" wrapText="1"/>
    </xf>
    <xf numFmtId="0" fontId="94" fillId="0" borderId="26" xfId="0" applyFont="1" applyBorder="1" applyAlignment="1">
      <alignment horizontal="center" vertical="center" textRotation="90" wrapText="1"/>
    </xf>
    <xf numFmtId="0" fontId="94" fillId="0" borderId="27" xfId="0" applyFont="1" applyBorder="1" applyAlignment="1">
      <alignment horizontal="center" vertical="center" textRotation="90" wrapText="1"/>
    </xf>
    <xf numFmtId="0" fontId="94" fillId="0" borderId="28" xfId="0" applyFont="1" applyBorder="1" applyAlignment="1">
      <alignment horizontal="center" vertical="center" textRotation="90" wrapText="1"/>
    </xf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textRotation="90" wrapText="1"/>
    </xf>
    <xf numFmtId="0" fontId="27" fillId="0" borderId="17" xfId="0" applyFont="1" applyBorder="1" applyAlignment="1">
      <alignment horizontal="center" vertical="center" textRotation="90" wrapText="1"/>
    </xf>
    <xf numFmtId="0" fontId="29" fillId="0" borderId="18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"/>
  <sheetViews>
    <sheetView tabSelected="1" view="pageBreakPreview" zoomScaleSheetLayoutView="100" zoomScalePageLayoutView="0" workbookViewId="0" topLeftCell="A1">
      <selection activeCell="A8" sqref="A8:Y8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8.1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0" width="8.125" style="0" customWidth="1"/>
    <col min="21" max="21" width="6.6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5" customWidth="1"/>
  </cols>
  <sheetData>
    <row r="1" spans="2:27" ht="12.75">
      <c r="B1" s="31"/>
      <c r="C1" s="31"/>
      <c r="D1" s="31"/>
      <c r="E1" s="31"/>
      <c r="F1" s="31"/>
      <c r="G1" s="31"/>
      <c r="H1" s="31"/>
      <c r="I1" s="30"/>
      <c r="J1" s="30"/>
      <c r="K1" s="30"/>
      <c r="L1" s="30"/>
      <c r="M1" s="30"/>
      <c r="N1" s="30"/>
      <c r="O1" s="30"/>
      <c r="P1" s="30"/>
      <c r="Q1" s="30"/>
      <c r="R1" s="30"/>
      <c r="S1" s="58" t="s">
        <v>25</v>
      </c>
      <c r="T1" s="58"/>
      <c r="U1" s="58"/>
      <c r="V1" s="58"/>
      <c r="W1" s="58"/>
      <c r="X1" s="58"/>
      <c r="Y1" s="59"/>
      <c r="AA1" s="30"/>
    </row>
    <row r="2" spans="2:27" ht="12.75">
      <c r="B2" s="31"/>
      <c r="C2" s="31"/>
      <c r="D2" s="31"/>
      <c r="E2" s="31"/>
      <c r="F2" s="31"/>
      <c r="G2" s="31"/>
      <c r="H2" s="31"/>
      <c r="I2" s="30"/>
      <c r="J2" s="30"/>
      <c r="K2" s="30"/>
      <c r="L2" s="30"/>
      <c r="M2" s="30"/>
      <c r="N2" s="30"/>
      <c r="O2" s="30"/>
      <c r="P2" s="30"/>
      <c r="Q2" s="30"/>
      <c r="R2" s="30"/>
      <c r="S2" s="58" t="s">
        <v>47</v>
      </c>
      <c r="T2" s="58"/>
      <c r="U2" s="58"/>
      <c r="V2" s="58"/>
      <c r="W2" s="58"/>
      <c r="X2" s="58"/>
      <c r="Y2" s="59"/>
      <c r="AA2" s="30"/>
    </row>
    <row r="3" spans="2:27" ht="12.75">
      <c r="B3" s="32"/>
      <c r="C3" s="32"/>
      <c r="D3" s="32"/>
      <c r="E3" s="31"/>
      <c r="F3" s="31"/>
      <c r="G3" s="31"/>
      <c r="H3" s="31"/>
      <c r="I3" s="30"/>
      <c r="J3" s="33"/>
      <c r="K3" s="33"/>
      <c r="L3" s="33"/>
      <c r="M3" s="33"/>
      <c r="N3" s="33"/>
      <c r="O3" s="34"/>
      <c r="P3" s="34"/>
      <c r="Q3" s="34"/>
      <c r="R3" s="34"/>
      <c r="S3" s="58" t="s">
        <v>48</v>
      </c>
      <c r="T3" s="58"/>
      <c r="U3" s="58"/>
      <c r="V3" s="58"/>
      <c r="W3" s="58"/>
      <c r="X3" s="58"/>
      <c r="Y3" s="60"/>
      <c r="AA3" s="34"/>
    </row>
    <row r="4" spans="2:27" ht="12.75">
      <c r="B4" s="31"/>
      <c r="C4" s="31"/>
      <c r="D4" s="31"/>
      <c r="E4" s="31"/>
      <c r="F4" s="31"/>
      <c r="G4" s="31"/>
      <c r="H4" s="31"/>
      <c r="I4" s="30"/>
      <c r="J4" s="33"/>
      <c r="K4" s="33"/>
      <c r="L4" s="33"/>
      <c r="M4" s="33"/>
      <c r="N4" s="33"/>
      <c r="O4" s="34"/>
      <c r="P4" s="34"/>
      <c r="Q4" s="34"/>
      <c r="R4" s="34"/>
      <c r="S4" s="58" t="s">
        <v>26</v>
      </c>
      <c r="T4" s="58"/>
      <c r="U4" s="58"/>
      <c r="V4" s="58"/>
      <c r="W4" s="58"/>
      <c r="X4" s="58"/>
      <c r="Y4" s="60"/>
      <c r="AA4" s="34"/>
    </row>
    <row r="5" spans="2:27" ht="12.75">
      <c r="B5" s="31"/>
      <c r="C5" s="31"/>
      <c r="D5" s="31"/>
      <c r="E5" s="31"/>
      <c r="F5" s="31"/>
      <c r="G5" s="31"/>
      <c r="H5" s="31"/>
      <c r="I5" s="30"/>
      <c r="J5" s="33"/>
      <c r="K5" s="33"/>
      <c r="L5" s="33"/>
      <c r="M5" s="33"/>
      <c r="N5" s="33"/>
      <c r="O5" s="34"/>
      <c r="P5" s="34"/>
      <c r="Q5" s="34"/>
      <c r="R5" s="34"/>
      <c r="S5" s="58" t="s">
        <v>64</v>
      </c>
      <c r="T5" s="58"/>
      <c r="U5" s="58"/>
      <c r="V5" s="58"/>
      <c r="W5" s="58"/>
      <c r="X5" s="58"/>
      <c r="Y5" s="60"/>
      <c r="AA5" s="34"/>
    </row>
    <row r="6" spans="2:27" ht="15" hidden="1">
      <c r="B6" s="30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6"/>
    </row>
    <row r="7" spans="1:27" ht="18" customHeight="1">
      <c r="A7" s="106" t="s">
        <v>67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34"/>
      <c r="AA7" s="34"/>
    </row>
    <row r="8" spans="1:27" ht="18" customHeight="1">
      <c r="A8" s="107" t="s">
        <v>62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34"/>
      <c r="AA8" s="34"/>
    </row>
    <row r="9" spans="1:27" ht="18" customHeight="1">
      <c r="A9" s="108" t="s">
        <v>63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34"/>
    </row>
    <row r="10" spans="1:27" ht="18" customHeight="1">
      <c r="A10" s="108" t="s">
        <v>61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61"/>
      <c r="AA10" s="34"/>
    </row>
    <row r="11" spans="2:27" ht="12" customHeight="1" hidden="1"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2"/>
      <c r="AA11" s="2"/>
    </row>
    <row r="12" spans="2:29" ht="30" customHeight="1">
      <c r="B12" s="97" t="s">
        <v>24</v>
      </c>
      <c r="C12" s="110" t="s">
        <v>16</v>
      </c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2"/>
      <c r="O12" s="110" t="s">
        <v>5</v>
      </c>
      <c r="P12" s="111"/>
      <c r="Q12" s="111"/>
      <c r="R12" s="111"/>
      <c r="S12" s="111"/>
      <c r="T12" s="111"/>
      <c r="U12" s="101" t="s">
        <v>20</v>
      </c>
      <c r="V12" s="97" t="s">
        <v>21</v>
      </c>
      <c r="W12" s="97" t="s">
        <v>29</v>
      </c>
      <c r="X12" s="97" t="s">
        <v>23</v>
      </c>
      <c r="Y12" s="100" t="s">
        <v>22</v>
      </c>
      <c r="Z12" s="51"/>
      <c r="AB12" s="5"/>
      <c r="AC12"/>
    </row>
    <row r="13" spans="2:29" ht="48.75" customHeight="1">
      <c r="B13" s="98"/>
      <c r="C13" s="105" t="s">
        <v>1</v>
      </c>
      <c r="D13" s="96" t="s">
        <v>2</v>
      </c>
      <c r="E13" s="96" t="s">
        <v>3</v>
      </c>
      <c r="F13" s="96" t="s">
        <v>4</v>
      </c>
      <c r="G13" s="96" t="s">
        <v>7</v>
      </c>
      <c r="H13" s="96" t="s">
        <v>8</v>
      </c>
      <c r="I13" s="96" t="s">
        <v>9</v>
      </c>
      <c r="J13" s="96" t="s">
        <v>10</v>
      </c>
      <c r="K13" s="96" t="s">
        <v>11</v>
      </c>
      <c r="L13" s="96" t="s">
        <v>12</v>
      </c>
      <c r="M13" s="97" t="s">
        <v>13</v>
      </c>
      <c r="N13" s="97" t="s">
        <v>14</v>
      </c>
      <c r="O13" s="97" t="s">
        <v>6</v>
      </c>
      <c r="P13" s="97" t="s">
        <v>17</v>
      </c>
      <c r="Q13" s="97" t="s">
        <v>27</v>
      </c>
      <c r="R13" s="97" t="s">
        <v>18</v>
      </c>
      <c r="S13" s="97" t="s">
        <v>28</v>
      </c>
      <c r="T13" s="97" t="s">
        <v>19</v>
      </c>
      <c r="U13" s="102"/>
      <c r="V13" s="98"/>
      <c r="W13" s="98"/>
      <c r="X13" s="98"/>
      <c r="Y13" s="98"/>
      <c r="Z13" s="2"/>
      <c r="AB13" s="5"/>
      <c r="AC13"/>
    </row>
    <row r="14" spans="2:29" ht="15.75" customHeight="1">
      <c r="B14" s="98"/>
      <c r="C14" s="105"/>
      <c r="D14" s="96"/>
      <c r="E14" s="96"/>
      <c r="F14" s="96"/>
      <c r="G14" s="96"/>
      <c r="H14" s="96"/>
      <c r="I14" s="96"/>
      <c r="J14" s="96"/>
      <c r="K14" s="96"/>
      <c r="L14" s="96"/>
      <c r="M14" s="98"/>
      <c r="N14" s="98"/>
      <c r="O14" s="98"/>
      <c r="P14" s="98"/>
      <c r="Q14" s="98"/>
      <c r="R14" s="98"/>
      <c r="S14" s="98"/>
      <c r="T14" s="98"/>
      <c r="U14" s="102"/>
      <c r="V14" s="98"/>
      <c r="W14" s="98"/>
      <c r="X14" s="98"/>
      <c r="Y14" s="98"/>
      <c r="Z14" s="2"/>
      <c r="AB14" s="5"/>
      <c r="AC14"/>
    </row>
    <row r="15" spans="2:29" ht="30" customHeight="1">
      <c r="B15" s="109"/>
      <c r="C15" s="105"/>
      <c r="D15" s="96"/>
      <c r="E15" s="96"/>
      <c r="F15" s="96"/>
      <c r="G15" s="96"/>
      <c r="H15" s="96"/>
      <c r="I15" s="96"/>
      <c r="J15" s="96"/>
      <c r="K15" s="96"/>
      <c r="L15" s="96"/>
      <c r="M15" s="99"/>
      <c r="N15" s="99"/>
      <c r="O15" s="99"/>
      <c r="P15" s="99"/>
      <c r="Q15" s="99"/>
      <c r="R15" s="99"/>
      <c r="S15" s="99"/>
      <c r="T15" s="99"/>
      <c r="U15" s="103"/>
      <c r="V15" s="99"/>
      <c r="W15" s="99"/>
      <c r="X15" s="99"/>
      <c r="Y15" s="99"/>
      <c r="Z15" s="2"/>
      <c r="AB15" s="5"/>
      <c r="AC15"/>
    </row>
    <row r="16" spans="2:29" ht="12.75">
      <c r="B16" s="14">
        <v>1</v>
      </c>
      <c r="C16" s="35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7"/>
      <c r="Q16" s="38"/>
      <c r="R16" s="37"/>
      <c r="S16" s="38"/>
      <c r="T16" s="37"/>
      <c r="U16" s="39"/>
      <c r="V16" s="39"/>
      <c r="W16" s="36"/>
      <c r="X16" s="36"/>
      <c r="Y16" s="15"/>
      <c r="AA16" s="3">
        <f aca="true" t="shared" si="0" ref="AA16:AA46">SUM(C16:N16)</f>
        <v>0</v>
      </c>
      <c r="AB16" s="29" t="str">
        <f>IF(AA16=100,"ОК"," ")</f>
        <v> </v>
      </c>
      <c r="AC16"/>
    </row>
    <row r="17" spans="2:29" ht="12.75">
      <c r="B17" s="14">
        <v>2</v>
      </c>
      <c r="C17" s="35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7"/>
      <c r="Q17" s="38"/>
      <c r="R17" s="37"/>
      <c r="S17" s="38"/>
      <c r="T17" s="37"/>
      <c r="U17" s="39"/>
      <c r="V17" s="39"/>
      <c r="W17" s="36"/>
      <c r="X17" s="36"/>
      <c r="Y17" s="15"/>
      <c r="AA17" s="3">
        <f t="shared" si="0"/>
        <v>0</v>
      </c>
      <c r="AB17" s="29" t="str">
        <f>IF(AA17=100,"ОК"," ")</f>
        <v> </v>
      </c>
      <c r="AC17"/>
    </row>
    <row r="18" spans="2:29" ht="12.75">
      <c r="B18" s="14">
        <v>3</v>
      </c>
      <c r="C18" s="35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7"/>
      <c r="Q18" s="38"/>
      <c r="R18" s="37"/>
      <c r="S18" s="38"/>
      <c r="T18" s="37"/>
      <c r="U18" s="39"/>
      <c r="V18" s="39"/>
      <c r="W18" s="36"/>
      <c r="X18" s="15"/>
      <c r="Y18" s="15"/>
      <c r="AA18" s="3">
        <f t="shared" si="0"/>
        <v>0</v>
      </c>
      <c r="AB18" s="29" t="str">
        <f>IF(AA18=100,"ОК"," ")</f>
        <v> </v>
      </c>
      <c r="AC18"/>
    </row>
    <row r="19" spans="2:29" ht="12.75">
      <c r="B19" s="14">
        <v>4</v>
      </c>
      <c r="C19" s="88">
        <v>87.9183</v>
      </c>
      <c r="D19" s="89">
        <v>3.6912</v>
      </c>
      <c r="E19" s="89">
        <v>1.9543</v>
      </c>
      <c r="F19" s="89">
        <v>0.3168</v>
      </c>
      <c r="G19" s="89">
        <v>0.5248</v>
      </c>
      <c r="H19" s="89">
        <v>0.0063</v>
      </c>
      <c r="I19" s="89">
        <v>0.0869</v>
      </c>
      <c r="J19" s="89">
        <v>0.0772</v>
      </c>
      <c r="K19" s="89">
        <v>0.0598</v>
      </c>
      <c r="L19" s="89">
        <v>0.0123</v>
      </c>
      <c r="M19" s="89">
        <v>4.2964</v>
      </c>
      <c r="N19" s="89">
        <v>1.0556</v>
      </c>
      <c r="O19" s="89">
        <v>0.7672</v>
      </c>
      <c r="P19" s="90">
        <v>34.5211</v>
      </c>
      <c r="Q19" s="90">
        <v>8245.22</v>
      </c>
      <c r="R19" s="90">
        <v>38.1958</v>
      </c>
      <c r="S19" s="90">
        <v>9122.91</v>
      </c>
      <c r="T19" s="90">
        <v>47.8594</v>
      </c>
      <c r="U19" s="91">
        <v>-4.7</v>
      </c>
      <c r="V19" s="39"/>
      <c r="W19" s="36"/>
      <c r="X19" s="15"/>
      <c r="Y19" s="15"/>
      <c r="AA19" s="3">
        <f t="shared" si="0"/>
        <v>99.9999</v>
      </c>
      <c r="AB19" s="29" t="str">
        <f aca="true" t="shared" si="1" ref="AB19:AB46">IF(AA19=100,"ОК"," ")</f>
        <v> </v>
      </c>
      <c r="AC19"/>
    </row>
    <row r="20" spans="2:29" ht="12.75">
      <c r="B20" s="14">
        <v>5</v>
      </c>
      <c r="C20" s="35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7"/>
      <c r="Q20" s="38"/>
      <c r="R20" s="37"/>
      <c r="S20" s="38"/>
      <c r="T20" s="37"/>
      <c r="U20" s="39"/>
      <c r="V20" s="39"/>
      <c r="W20" s="36"/>
      <c r="X20" s="36"/>
      <c r="Y20" s="15"/>
      <c r="AA20" s="3">
        <f t="shared" si="0"/>
        <v>0</v>
      </c>
      <c r="AB20" s="29" t="str">
        <f t="shared" si="1"/>
        <v> </v>
      </c>
      <c r="AC20"/>
    </row>
    <row r="21" spans="2:29" ht="12.75">
      <c r="B21" s="14">
        <v>6</v>
      </c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7"/>
      <c r="Q21" s="38"/>
      <c r="R21" s="37"/>
      <c r="S21" s="38"/>
      <c r="T21" s="37"/>
      <c r="U21" s="39"/>
      <c r="V21" s="39"/>
      <c r="W21" s="36"/>
      <c r="X21" s="36"/>
      <c r="Y21" s="15"/>
      <c r="AA21" s="3">
        <f t="shared" si="0"/>
        <v>0</v>
      </c>
      <c r="AB21" s="29" t="str">
        <f t="shared" si="1"/>
        <v> </v>
      </c>
      <c r="AC21"/>
    </row>
    <row r="22" spans="2:29" ht="12.75">
      <c r="B22" s="14">
        <v>7</v>
      </c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7"/>
      <c r="Q22" s="38"/>
      <c r="R22" s="37"/>
      <c r="S22" s="38"/>
      <c r="T22" s="37"/>
      <c r="U22" s="39"/>
      <c r="V22" s="39"/>
      <c r="W22" s="36"/>
      <c r="X22" s="36"/>
      <c r="Y22" s="15"/>
      <c r="AA22" s="3">
        <f t="shared" si="0"/>
        <v>0</v>
      </c>
      <c r="AB22" s="29" t="str">
        <f t="shared" si="1"/>
        <v> </v>
      </c>
      <c r="AC22"/>
    </row>
    <row r="23" spans="2:29" ht="12.75">
      <c r="B23" s="14">
        <v>8</v>
      </c>
      <c r="C23" s="35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7"/>
      <c r="Q23" s="38"/>
      <c r="R23" s="37"/>
      <c r="S23" s="38"/>
      <c r="T23" s="37"/>
      <c r="U23" s="39"/>
      <c r="V23" s="39"/>
      <c r="W23" s="36"/>
      <c r="X23" s="36"/>
      <c r="Y23" s="15"/>
      <c r="AA23" s="3">
        <f t="shared" si="0"/>
        <v>0</v>
      </c>
      <c r="AB23" s="29" t="str">
        <f t="shared" si="1"/>
        <v> </v>
      </c>
      <c r="AC23"/>
    </row>
    <row r="24" spans="2:29" ht="15" customHeight="1">
      <c r="B24" s="14">
        <v>9</v>
      </c>
      <c r="C24" s="35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7"/>
      <c r="Q24" s="38"/>
      <c r="R24" s="37"/>
      <c r="S24" s="38"/>
      <c r="T24" s="37"/>
      <c r="U24" s="39"/>
      <c r="V24" s="39"/>
      <c r="W24" s="40"/>
      <c r="X24" s="40"/>
      <c r="Y24" s="40"/>
      <c r="AA24" s="3">
        <f t="shared" si="0"/>
        <v>0</v>
      </c>
      <c r="AB24" s="29" t="str">
        <f t="shared" si="1"/>
        <v> </v>
      </c>
      <c r="AC24"/>
    </row>
    <row r="25" spans="2:29" ht="12.75">
      <c r="B25" s="14">
        <v>10</v>
      </c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7"/>
      <c r="Q25" s="38"/>
      <c r="R25" s="37"/>
      <c r="S25" s="38"/>
      <c r="T25" s="37"/>
      <c r="U25" s="39"/>
      <c r="V25" s="39"/>
      <c r="W25" s="36"/>
      <c r="X25" s="36"/>
      <c r="Y25" s="15"/>
      <c r="AA25" s="3">
        <f t="shared" si="0"/>
        <v>0</v>
      </c>
      <c r="AB25" s="29" t="str">
        <f t="shared" si="1"/>
        <v> </v>
      </c>
      <c r="AC25"/>
    </row>
    <row r="26" spans="2:29" ht="12.75">
      <c r="B26" s="14">
        <v>11</v>
      </c>
      <c r="C26" s="89">
        <v>88.4064</v>
      </c>
      <c r="D26" s="89">
        <v>3.3917</v>
      </c>
      <c r="E26" s="89">
        <v>1.7312</v>
      </c>
      <c r="F26" s="89">
        <v>0.2936</v>
      </c>
      <c r="G26" s="89">
        <v>0.5194</v>
      </c>
      <c r="H26" s="89">
        <v>0.0068</v>
      </c>
      <c r="I26" s="89">
        <v>0.0898</v>
      </c>
      <c r="J26" s="89">
        <v>0.0807</v>
      </c>
      <c r="K26" s="89">
        <v>0.0577</v>
      </c>
      <c r="L26" s="89">
        <v>0.0126</v>
      </c>
      <c r="M26" s="89">
        <v>4.0844</v>
      </c>
      <c r="N26" s="89">
        <v>1.3258</v>
      </c>
      <c r="O26" s="89">
        <v>0.7645</v>
      </c>
      <c r="P26" s="90">
        <v>34.2896</v>
      </c>
      <c r="Q26" s="90">
        <v>8198.93</v>
      </c>
      <c r="R26" s="90">
        <v>37.9472</v>
      </c>
      <c r="S26" s="90">
        <v>9063.53</v>
      </c>
      <c r="T26" s="90">
        <v>47.6313</v>
      </c>
      <c r="U26" s="92">
        <v>-1.8</v>
      </c>
      <c r="V26" s="39"/>
      <c r="W26" s="36"/>
      <c r="X26" s="36"/>
      <c r="Y26" s="15"/>
      <c r="AA26" s="3">
        <f t="shared" si="0"/>
        <v>100.0001</v>
      </c>
      <c r="AB26" s="29" t="str">
        <f t="shared" si="1"/>
        <v> </v>
      </c>
      <c r="AC26"/>
    </row>
    <row r="27" spans="2:29" ht="12.75">
      <c r="B27" s="14">
        <v>12</v>
      </c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7"/>
      <c r="P27" s="38"/>
      <c r="Q27" s="38"/>
      <c r="R27" s="37"/>
      <c r="S27" s="39"/>
      <c r="T27" s="39"/>
      <c r="U27" s="36"/>
      <c r="V27" s="39"/>
      <c r="W27" s="36"/>
      <c r="X27" s="36"/>
      <c r="Y27" s="15"/>
      <c r="AA27" s="3">
        <f t="shared" si="0"/>
        <v>0</v>
      </c>
      <c r="AB27" s="29" t="str">
        <f t="shared" si="1"/>
        <v> </v>
      </c>
      <c r="AC27"/>
    </row>
    <row r="28" spans="2:29" ht="12.75">
      <c r="B28" s="14">
        <v>13</v>
      </c>
      <c r="C28" s="89">
        <v>92.9426</v>
      </c>
      <c r="D28" s="89">
        <v>3.8252</v>
      </c>
      <c r="E28" s="89">
        <v>0.9605</v>
      </c>
      <c r="F28" s="89">
        <v>0.1285</v>
      </c>
      <c r="G28" s="89">
        <v>0.1893</v>
      </c>
      <c r="H28" s="89">
        <v>0.0104</v>
      </c>
      <c r="I28" s="89">
        <v>0.0577</v>
      </c>
      <c r="J28" s="89">
        <v>0.0426</v>
      </c>
      <c r="K28" s="89">
        <v>0.09</v>
      </c>
      <c r="L28" s="89">
        <v>0.0087</v>
      </c>
      <c r="M28" s="89">
        <v>1.502</v>
      </c>
      <c r="N28" s="89">
        <v>0.2425</v>
      </c>
      <c r="O28" s="89">
        <v>0.7231</v>
      </c>
      <c r="P28" s="90">
        <v>34.8198</v>
      </c>
      <c r="Q28" s="90">
        <v>8316.57</v>
      </c>
      <c r="R28" s="90">
        <v>38.5622</v>
      </c>
      <c r="S28" s="90">
        <v>9210.42</v>
      </c>
      <c r="T28" s="90">
        <v>49.7681</v>
      </c>
      <c r="U28" s="92">
        <v>-9.6</v>
      </c>
      <c r="V28" s="39"/>
      <c r="W28" s="36"/>
      <c r="X28" s="36"/>
      <c r="Y28" s="15"/>
      <c r="AA28" s="3">
        <f t="shared" si="0"/>
        <v>100</v>
      </c>
      <c r="AB28" s="29" t="str">
        <f t="shared" si="1"/>
        <v>ОК</v>
      </c>
      <c r="AC28"/>
    </row>
    <row r="29" spans="2:29" ht="12.75">
      <c r="B29" s="14">
        <v>14</v>
      </c>
      <c r="C29" s="89">
        <v>92.6509</v>
      </c>
      <c r="D29" s="89">
        <v>4.0681</v>
      </c>
      <c r="E29" s="89">
        <v>0.9586</v>
      </c>
      <c r="F29" s="89">
        <v>0.1236</v>
      </c>
      <c r="G29" s="89">
        <v>0.1963</v>
      </c>
      <c r="H29" s="89">
        <v>0.0117</v>
      </c>
      <c r="I29" s="89">
        <v>0.0596</v>
      </c>
      <c r="J29" s="89">
        <v>0.0457</v>
      </c>
      <c r="K29" s="89">
        <v>0.0877</v>
      </c>
      <c r="L29" s="89">
        <v>0.0091</v>
      </c>
      <c r="M29" s="89">
        <v>1.6148</v>
      </c>
      <c r="N29" s="89">
        <v>0.174</v>
      </c>
      <c r="O29" s="89">
        <v>0.7244</v>
      </c>
      <c r="P29" s="90">
        <v>34.8727</v>
      </c>
      <c r="Q29" s="90">
        <v>8329.2</v>
      </c>
      <c r="R29" s="90">
        <v>38.6183</v>
      </c>
      <c r="S29" s="90">
        <v>9223.82</v>
      </c>
      <c r="T29" s="90">
        <v>49.7961</v>
      </c>
      <c r="U29" s="91"/>
      <c r="V29" s="39"/>
      <c r="W29" s="36"/>
      <c r="X29" s="36"/>
      <c r="Y29" s="15"/>
      <c r="AA29" s="3">
        <f t="shared" si="0"/>
        <v>100.0001</v>
      </c>
      <c r="AB29" s="29" t="str">
        <f t="shared" si="1"/>
        <v> </v>
      </c>
      <c r="AC29"/>
    </row>
    <row r="30" spans="2:29" ht="12.75">
      <c r="B30" s="14">
        <v>15</v>
      </c>
      <c r="C30" s="35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7"/>
      <c r="P30" s="38"/>
      <c r="Q30" s="38"/>
      <c r="R30" s="37"/>
      <c r="S30" s="39"/>
      <c r="T30" s="39"/>
      <c r="U30" s="36"/>
      <c r="V30" s="39"/>
      <c r="W30" s="36"/>
      <c r="X30" s="36"/>
      <c r="Y30" s="15"/>
      <c r="AA30" s="3">
        <f t="shared" si="0"/>
        <v>0</v>
      </c>
      <c r="AB30" s="29" t="str">
        <f t="shared" si="1"/>
        <v> </v>
      </c>
      <c r="AC30"/>
    </row>
    <row r="31" spans="2:29" ht="12.75">
      <c r="B31" s="16">
        <v>16</v>
      </c>
      <c r="C31" s="15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7"/>
      <c r="P31" s="38"/>
      <c r="Q31" s="38"/>
      <c r="R31" s="37"/>
      <c r="S31" s="39"/>
      <c r="T31" s="39"/>
      <c r="U31" s="36"/>
      <c r="V31" s="39"/>
      <c r="W31" s="36"/>
      <c r="X31" s="36"/>
      <c r="Y31" s="15"/>
      <c r="AA31" s="3">
        <f t="shared" si="0"/>
        <v>0</v>
      </c>
      <c r="AB31" s="29" t="str">
        <f t="shared" si="1"/>
        <v> </v>
      </c>
      <c r="AC31"/>
    </row>
    <row r="32" spans="2:29" ht="12.75">
      <c r="B32" s="16">
        <v>17</v>
      </c>
      <c r="C32" s="15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7"/>
      <c r="P32" s="38"/>
      <c r="Q32" s="38"/>
      <c r="R32" s="37"/>
      <c r="S32" s="39"/>
      <c r="T32" s="39"/>
      <c r="U32" s="36"/>
      <c r="V32" s="39"/>
      <c r="W32" s="36"/>
      <c r="X32" s="36"/>
      <c r="Y32" s="15"/>
      <c r="AA32" s="3">
        <f t="shared" si="0"/>
        <v>0</v>
      </c>
      <c r="AB32" s="29" t="str">
        <f t="shared" si="1"/>
        <v> </v>
      </c>
      <c r="AC32"/>
    </row>
    <row r="33" spans="2:29" ht="12.75">
      <c r="B33" s="16">
        <v>18</v>
      </c>
      <c r="C33" s="89">
        <v>92.4927</v>
      </c>
      <c r="D33" s="89">
        <v>4.1113</v>
      </c>
      <c r="E33" s="89">
        <v>0.9585</v>
      </c>
      <c r="F33" s="89">
        <v>0.1225</v>
      </c>
      <c r="G33" s="89">
        <v>0.1956</v>
      </c>
      <c r="H33" s="89">
        <v>0.0119</v>
      </c>
      <c r="I33" s="89">
        <v>0.0593</v>
      </c>
      <c r="J33" s="89">
        <v>0.0465</v>
      </c>
      <c r="K33" s="89">
        <v>0.1054</v>
      </c>
      <c r="L33" s="89">
        <v>0.0105</v>
      </c>
      <c r="M33" s="89">
        <v>1.623</v>
      </c>
      <c r="N33" s="89">
        <v>0.2628</v>
      </c>
      <c r="O33" s="89">
        <v>0.7263</v>
      </c>
      <c r="P33" s="90">
        <v>34.8735</v>
      </c>
      <c r="Q33" s="90">
        <v>8329.39</v>
      </c>
      <c r="R33" s="90">
        <v>38.6178</v>
      </c>
      <c r="S33" s="90">
        <v>9223.7</v>
      </c>
      <c r="T33" s="90">
        <v>49.7322</v>
      </c>
      <c r="U33" s="92">
        <v>-9.6</v>
      </c>
      <c r="V33" s="39"/>
      <c r="W33" s="36"/>
      <c r="X33" s="36"/>
      <c r="Y33" s="15"/>
      <c r="AA33" s="3">
        <f t="shared" si="0"/>
        <v>99.99999999999999</v>
      </c>
      <c r="AB33" s="29" t="str">
        <f t="shared" si="1"/>
        <v>ОК</v>
      </c>
      <c r="AC33"/>
    </row>
    <row r="34" spans="2:29" ht="12.75">
      <c r="B34" s="16">
        <v>19</v>
      </c>
      <c r="C34" s="15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7"/>
      <c r="P34" s="38"/>
      <c r="Q34" s="38"/>
      <c r="R34" s="37"/>
      <c r="S34" s="39"/>
      <c r="T34" s="39"/>
      <c r="U34" s="36"/>
      <c r="V34" s="39"/>
      <c r="W34" s="36"/>
      <c r="X34" s="36"/>
      <c r="Y34" s="15"/>
      <c r="AA34" s="3">
        <f t="shared" si="0"/>
        <v>0</v>
      </c>
      <c r="AB34" s="29" t="str">
        <f t="shared" si="1"/>
        <v> </v>
      </c>
      <c r="AC34"/>
    </row>
    <row r="35" spans="2:29" ht="12.75">
      <c r="B35" s="16">
        <v>20</v>
      </c>
      <c r="C35" s="89">
        <v>92.4855</v>
      </c>
      <c r="D35" s="89">
        <v>4.1047</v>
      </c>
      <c r="E35" s="89">
        <v>0.9739</v>
      </c>
      <c r="F35" s="89">
        <v>0.1248</v>
      </c>
      <c r="G35" s="89">
        <v>0.1995</v>
      </c>
      <c r="H35" s="89">
        <v>0.0104</v>
      </c>
      <c r="I35" s="89">
        <v>0.0595</v>
      </c>
      <c r="J35" s="89">
        <v>0.0471</v>
      </c>
      <c r="K35" s="89">
        <v>0.1085</v>
      </c>
      <c r="L35" s="89">
        <v>0.0085</v>
      </c>
      <c r="M35" s="89">
        <v>1.6341</v>
      </c>
      <c r="N35" s="89">
        <v>0.2434</v>
      </c>
      <c r="O35" s="89">
        <v>0.7264</v>
      </c>
      <c r="P35" s="90">
        <v>34.8911</v>
      </c>
      <c r="Q35" s="90">
        <v>8333.6</v>
      </c>
      <c r="R35" s="90">
        <v>38.6368</v>
      </c>
      <c r="S35" s="90">
        <v>9228.24</v>
      </c>
      <c r="T35" s="90">
        <v>49.7519</v>
      </c>
      <c r="U35" s="36"/>
      <c r="V35" s="39"/>
      <c r="W35" s="36"/>
      <c r="X35" s="36"/>
      <c r="Y35" s="15"/>
      <c r="AA35" s="3">
        <f t="shared" si="0"/>
        <v>99.9999</v>
      </c>
      <c r="AB35" s="29" t="str">
        <f t="shared" si="1"/>
        <v> </v>
      </c>
      <c r="AC35"/>
    </row>
    <row r="36" spans="2:29" ht="12.75">
      <c r="B36" s="16">
        <v>21</v>
      </c>
      <c r="C36" s="89">
        <v>92.5575</v>
      </c>
      <c r="D36" s="89">
        <v>4.083</v>
      </c>
      <c r="E36" s="89">
        <v>0.9639</v>
      </c>
      <c r="F36" s="89">
        <v>0.1231</v>
      </c>
      <c r="G36" s="89">
        <v>0.1968</v>
      </c>
      <c r="H36" s="89">
        <v>0.013</v>
      </c>
      <c r="I36" s="89">
        <v>0.0585</v>
      </c>
      <c r="J36" s="89">
        <v>0.0461</v>
      </c>
      <c r="K36" s="89">
        <v>0.1033</v>
      </c>
      <c r="L36" s="89">
        <v>0.0085</v>
      </c>
      <c r="M36" s="89">
        <v>1.6117</v>
      </c>
      <c r="N36" s="89">
        <v>0.2346</v>
      </c>
      <c r="O36" s="89">
        <v>0.7257</v>
      </c>
      <c r="P36" s="90">
        <v>34.8812</v>
      </c>
      <c r="Q36" s="90">
        <v>8331.23</v>
      </c>
      <c r="R36" s="90">
        <v>38.6266</v>
      </c>
      <c r="S36" s="90">
        <v>9225.8</v>
      </c>
      <c r="T36" s="90">
        <v>49.7619</v>
      </c>
      <c r="U36" s="36"/>
      <c r="V36" s="39"/>
      <c r="W36" s="36"/>
      <c r="X36" s="36"/>
      <c r="Y36" s="15"/>
      <c r="AA36" s="3">
        <f t="shared" si="0"/>
        <v>99.99999999999999</v>
      </c>
      <c r="AB36" s="29" t="str">
        <f t="shared" si="1"/>
        <v>ОК</v>
      </c>
      <c r="AC36"/>
    </row>
    <row r="37" spans="2:29" ht="12.75">
      <c r="B37" s="16">
        <v>22</v>
      </c>
      <c r="C37" s="89">
        <v>92.5763</v>
      </c>
      <c r="D37" s="89">
        <v>4.0986</v>
      </c>
      <c r="E37" s="89">
        <v>0.9681</v>
      </c>
      <c r="F37" s="89">
        <v>0.124</v>
      </c>
      <c r="G37" s="89">
        <v>0.1986</v>
      </c>
      <c r="H37" s="89">
        <v>0.0112</v>
      </c>
      <c r="I37" s="89">
        <v>0.0592</v>
      </c>
      <c r="J37" s="89">
        <v>0.0469</v>
      </c>
      <c r="K37" s="89">
        <v>0.1114</v>
      </c>
      <c r="L37" s="89">
        <v>0.0079</v>
      </c>
      <c r="M37" s="89">
        <v>1.6097</v>
      </c>
      <c r="N37" s="89">
        <v>0.188</v>
      </c>
      <c r="O37" s="89">
        <v>0.7256</v>
      </c>
      <c r="P37" s="90">
        <v>34.9161</v>
      </c>
      <c r="Q37" s="90">
        <v>8339.57</v>
      </c>
      <c r="R37" s="90">
        <v>38.6647</v>
      </c>
      <c r="S37" s="90">
        <v>9234.9</v>
      </c>
      <c r="T37" s="90">
        <v>49.8156</v>
      </c>
      <c r="U37" s="36"/>
      <c r="V37" s="39"/>
      <c r="W37" s="36"/>
      <c r="X37" s="36"/>
      <c r="Y37" s="15"/>
      <c r="AA37" s="3">
        <f t="shared" si="0"/>
        <v>99.99990000000003</v>
      </c>
      <c r="AB37" s="29" t="str">
        <f t="shared" si="1"/>
        <v> </v>
      </c>
      <c r="AC37"/>
    </row>
    <row r="38" spans="2:29" ht="12.75">
      <c r="B38" s="16">
        <v>23</v>
      </c>
      <c r="C38" s="15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7"/>
      <c r="Q38" s="38"/>
      <c r="R38" s="37"/>
      <c r="S38" s="38"/>
      <c r="T38" s="37"/>
      <c r="U38" s="39"/>
      <c r="V38" s="39"/>
      <c r="W38" s="36"/>
      <c r="X38" s="36"/>
      <c r="Y38" s="15"/>
      <c r="AA38" s="3">
        <f t="shared" si="0"/>
        <v>0</v>
      </c>
      <c r="AB38" s="29" t="str">
        <f t="shared" si="1"/>
        <v> </v>
      </c>
      <c r="AC38"/>
    </row>
    <row r="39" spans="2:29" ht="12.75">
      <c r="B39" s="16">
        <v>24</v>
      </c>
      <c r="C39" s="15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7"/>
      <c r="Q39" s="38"/>
      <c r="R39" s="37"/>
      <c r="S39" s="38"/>
      <c r="T39" s="37"/>
      <c r="U39" s="39"/>
      <c r="V39" s="39"/>
      <c r="W39" s="36"/>
      <c r="X39" s="40"/>
      <c r="Y39" s="40"/>
      <c r="AA39" s="3">
        <f t="shared" si="0"/>
        <v>0</v>
      </c>
      <c r="AB39" s="29" t="str">
        <f t="shared" si="1"/>
        <v> </v>
      </c>
      <c r="AC39"/>
    </row>
    <row r="40" spans="2:29" ht="12.75">
      <c r="B40" s="16">
        <v>25</v>
      </c>
      <c r="C40" s="89">
        <v>92.6517</v>
      </c>
      <c r="D40" s="89">
        <v>4.0599</v>
      </c>
      <c r="E40" s="89">
        <v>0.9374</v>
      </c>
      <c r="F40" s="89">
        <v>0.1202</v>
      </c>
      <c r="G40" s="89">
        <v>0.1931</v>
      </c>
      <c r="H40" s="89">
        <v>0.0119</v>
      </c>
      <c r="I40" s="89">
        <v>0.0593</v>
      </c>
      <c r="J40" s="89">
        <v>0.0463</v>
      </c>
      <c r="K40" s="89">
        <v>0.1124</v>
      </c>
      <c r="L40" s="89">
        <v>0.0083</v>
      </c>
      <c r="M40" s="89">
        <v>1.5724</v>
      </c>
      <c r="N40" s="89">
        <v>0.2271</v>
      </c>
      <c r="O40" s="89">
        <v>0.7251</v>
      </c>
      <c r="P40" s="90">
        <v>34.8835</v>
      </c>
      <c r="Q40" s="90">
        <v>8331.78</v>
      </c>
      <c r="R40" s="90">
        <v>38.6297</v>
      </c>
      <c r="S40" s="90">
        <v>9226.55</v>
      </c>
      <c r="T40" s="90" t="s">
        <v>36</v>
      </c>
      <c r="U40" s="92">
        <v>-9.1</v>
      </c>
      <c r="V40" s="39"/>
      <c r="W40" s="36"/>
      <c r="X40" s="36"/>
      <c r="Y40" s="15"/>
      <c r="AA40" s="3">
        <f t="shared" si="0"/>
        <v>99.99999999999999</v>
      </c>
      <c r="AB40" s="29" t="str">
        <f t="shared" si="1"/>
        <v>ОК</v>
      </c>
      <c r="AC40"/>
    </row>
    <row r="41" spans="2:29" ht="12.75">
      <c r="B41" s="16">
        <v>26</v>
      </c>
      <c r="C41" s="89">
        <v>92.6537</v>
      </c>
      <c r="D41" s="89">
        <v>4.0628</v>
      </c>
      <c r="E41" s="89">
        <v>0.946</v>
      </c>
      <c r="F41" s="89">
        <v>0.1195</v>
      </c>
      <c r="G41" s="89">
        <v>0.1927</v>
      </c>
      <c r="H41" s="89">
        <v>0.0125</v>
      </c>
      <c r="I41" s="89">
        <v>0.0579</v>
      </c>
      <c r="J41" s="89">
        <v>0.0457</v>
      </c>
      <c r="K41" s="89">
        <v>0.1094</v>
      </c>
      <c r="L41" s="89">
        <v>0.0079</v>
      </c>
      <c r="M41" s="89">
        <v>1.5756</v>
      </c>
      <c r="N41" s="89">
        <v>0.2165</v>
      </c>
      <c r="O41" s="89">
        <v>0.725</v>
      </c>
      <c r="P41" s="90">
        <v>34.8852</v>
      </c>
      <c r="Q41" s="90">
        <v>8332.19</v>
      </c>
      <c r="R41" s="90">
        <v>38.6316</v>
      </c>
      <c r="S41" s="90">
        <v>9227</v>
      </c>
      <c r="T41" s="90">
        <v>49.793</v>
      </c>
      <c r="U41" s="92"/>
      <c r="V41" s="39"/>
      <c r="W41" s="36"/>
      <c r="X41" s="36"/>
      <c r="Y41" s="15"/>
      <c r="AA41" s="3">
        <f t="shared" si="0"/>
        <v>100.00019999999999</v>
      </c>
      <c r="AB41" s="29" t="str">
        <f t="shared" si="1"/>
        <v> </v>
      </c>
      <c r="AC41"/>
    </row>
    <row r="42" spans="2:29" ht="12.75">
      <c r="B42" s="16">
        <v>27</v>
      </c>
      <c r="C42" s="89">
        <v>92.7</v>
      </c>
      <c r="D42" s="89">
        <v>4.0282</v>
      </c>
      <c r="E42" s="89">
        <v>0.9361</v>
      </c>
      <c r="F42" s="89">
        <v>0.1192</v>
      </c>
      <c r="G42" s="89">
        <v>0.1921</v>
      </c>
      <c r="H42" s="89">
        <v>0.0117</v>
      </c>
      <c r="I42" s="89">
        <v>0.0578</v>
      </c>
      <c r="J42" s="89">
        <v>0.0457</v>
      </c>
      <c r="K42" s="89">
        <v>0.1056</v>
      </c>
      <c r="L42" s="89">
        <v>0.0096</v>
      </c>
      <c r="M42" s="89">
        <v>1.5608</v>
      </c>
      <c r="N42" s="89">
        <v>0.2332</v>
      </c>
      <c r="O42" s="89">
        <v>0.7247</v>
      </c>
      <c r="P42" s="90">
        <v>34.8634</v>
      </c>
      <c r="Q42" s="90">
        <v>8326.98</v>
      </c>
      <c r="R42" s="90">
        <v>38.6082</v>
      </c>
      <c r="S42" s="90">
        <v>9221.41</v>
      </c>
      <c r="T42" s="90">
        <v>49.7742</v>
      </c>
      <c r="U42" s="92"/>
      <c r="V42" s="39"/>
      <c r="W42" s="36"/>
      <c r="X42" s="36"/>
      <c r="Y42" s="15"/>
      <c r="AA42" s="3">
        <f t="shared" si="0"/>
        <v>100</v>
      </c>
      <c r="AB42" s="29" t="str">
        <f t="shared" si="1"/>
        <v>ОК</v>
      </c>
      <c r="AC42"/>
    </row>
    <row r="43" spans="2:29" ht="12.75">
      <c r="B43" s="16">
        <v>28</v>
      </c>
      <c r="C43" s="89">
        <v>92.6322</v>
      </c>
      <c r="D43" s="89">
        <v>4.0879</v>
      </c>
      <c r="E43" s="89">
        <v>0.9645</v>
      </c>
      <c r="F43" s="89">
        <v>0.1226</v>
      </c>
      <c r="G43" s="89">
        <v>0.1971</v>
      </c>
      <c r="H43" s="89">
        <v>0.0109</v>
      </c>
      <c r="I43" s="89">
        <v>0.059</v>
      </c>
      <c r="J43" s="89">
        <v>0.0461</v>
      </c>
      <c r="K43" s="89">
        <v>0.1098</v>
      </c>
      <c r="L43" s="89">
        <v>0.0089</v>
      </c>
      <c r="M43" s="89">
        <v>1.5954</v>
      </c>
      <c r="N43" s="89">
        <v>0.1656</v>
      </c>
      <c r="O43" s="89">
        <v>0.725</v>
      </c>
      <c r="P43" s="90">
        <v>34.9177</v>
      </c>
      <c r="Q43" s="90">
        <v>8339.95</v>
      </c>
      <c r="R43" s="90">
        <v>38.6669</v>
      </c>
      <c r="S43" s="90">
        <v>9235.43</v>
      </c>
      <c r="T43" s="90">
        <v>49.8377</v>
      </c>
      <c r="U43" s="92"/>
      <c r="V43" s="39"/>
      <c r="W43" s="36"/>
      <c r="X43" s="36"/>
      <c r="Y43" s="15"/>
      <c r="AA43" s="3">
        <f t="shared" si="0"/>
        <v>100.00000000000001</v>
      </c>
      <c r="AB43" s="29" t="str">
        <f t="shared" si="1"/>
        <v>ОК</v>
      </c>
      <c r="AC43"/>
    </row>
    <row r="44" spans="2:29" ht="12.75" customHeight="1">
      <c r="B44" s="16">
        <v>29</v>
      </c>
      <c r="C44" s="89">
        <v>92.504</v>
      </c>
      <c r="D44" s="89">
        <v>4.1234</v>
      </c>
      <c r="E44" s="89">
        <v>0.9647</v>
      </c>
      <c r="F44" s="89">
        <v>0.1234</v>
      </c>
      <c r="G44" s="89">
        <v>0.1972</v>
      </c>
      <c r="H44" s="89">
        <v>0.0126</v>
      </c>
      <c r="I44" s="89">
        <v>0.0584</v>
      </c>
      <c r="J44" s="89">
        <v>0.0461</v>
      </c>
      <c r="K44" s="89">
        <v>0.112</v>
      </c>
      <c r="L44" s="89">
        <v>0.0088</v>
      </c>
      <c r="M44" s="89">
        <v>1.609</v>
      </c>
      <c r="N44" s="89">
        <v>0.2404</v>
      </c>
      <c r="O44" s="89">
        <v>0.7263</v>
      </c>
      <c r="P44" s="90">
        <v>34.9023</v>
      </c>
      <c r="Q44" s="90">
        <v>8336.27</v>
      </c>
      <c r="R44" s="90">
        <v>38.6492</v>
      </c>
      <c r="S44" s="90">
        <v>9231.2</v>
      </c>
      <c r="T44" s="90">
        <v>49.7718</v>
      </c>
      <c r="U44" s="92"/>
      <c r="V44" s="39"/>
      <c r="W44" s="36"/>
      <c r="X44" s="36"/>
      <c r="Y44" s="15"/>
      <c r="AA44" s="3">
        <f t="shared" si="0"/>
        <v>99.99999999999999</v>
      </c>
      <c r="AB44" s="29" t="str">
        <f t="shared" si="1"/>
        <v>ОК</v>
      </c>
      <c r="AC44"/>
    </row>
    <row r="45" spans="2:29" ht="12.75" customHeight="1">
      <c r="B45" s="16">
        <v>30</v>
      </c>
      <c r="C45" s="15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7"/>
      <c r="Q45" s="38"/>
      <c r="R45" s="37"/>
      <c r="S45" s="38"/>
      <c r="T45" s="41"/>
      <c r="U45" s="39"/>
      <c r="V45" s="39"/>
      <c r="W45" s="36"/>
      <c r="X45" s="36"/>
      <c r="Y45" s="15"/>
      <c r="AA45" s="3">
        <f t="shared" si="0"/>
        <v>0</v>
      </c>
      <c r="AB45" s="29" t="str">
        <f t="shared" si="1"/>
        <v> </v>
      </c>
      <c r="AC45"/>
    </row>
    <row r="46" spans="2:29" ht="12.75" customHeight="1">
      <c r="B46" s="16"/>
      <c r="C46" s="15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7"/>
      <c r="Q46" s="38"/>
      <c r="R46" s="37"/>
      <c r="S46" s="38"/>
      <c r="T46" s="37"/>
      <c r="U46" s="39"/>
      <c r="V46" s="39"/>
      <c r="W46" s="36"/>
      <c r="X46" s="36"/>
      <c r="Y46" s="15"/>
      <c r="AA46" s="3">
        <f t="shared" si="0"/>
        <v>0</v>
      </c>
      <c r="AB46" s="29" t="str">
        <f t="shared" si="1"/>
        <v> </v>
      </c>
      <c r="AC46"/>
    </row>
    <row r="47" spans="2:29" ht="14.25" customHeight="1" hidden="1">
      <c r="B47" s="6">
        <v>31</v>
      </c>
      <c r="C47" s="11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8"/>
      <c r="U47" s="9"/>
      <c r="V47" s="9"/>
      <c r="W47" s="9"/>
      <c r="X47" s="9"/>
      <c r="Y47" s="10"/>
      <c r="AA47" s="3">
        <f>SUM(D47:N47,P47)</f>
        <v>0</v>
      </c>
      <c r="AB47" s="4"/>
      <c r="AC47"/>
    </row>
    <row r="48" spans="3:29" ht="12.75"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AA48" s="3"/>
      <c r="AB48" s="4"/>
      <c r="AC48"/>
    </row>
    <row r="49" spans="3:4" ht="12.75">
      <c r="C49" s="1"/>
      <c r="D49" s="1"/>
    </row>
    <row r="50" spans="1:29" ht="12.75">
      <c r="A50" s="43" t="s">
        <v>45</v>
      </c>
      <c r="B50" s="43"/>
      <c r="C50" s="43"/>
      <c r="D50" s="43"/>
      <c r="E50" s="43"/>
      <c r="F50" s="43"/>
      <c r="G50" s="43"/>
      <c r="H50" s="43"/>
      <c r="I50" s="43"/>
      <c r="J50" s="43"/>
      <c r="K50" s="43" t="s">
        <v>37</v>
      </c>
      <c r="L50" s="43"/>
      <c r="N50" s="44"/>
      <c r="O50" s="43"/>
      <c r="P50" s="43"/>
      <c r="Q50" s="43"/>
      <c r="R50" s="43"/>
      <c r="S50" s="43"/>
      <c r="T50" s="43"/>
      <c r="U50" s="44" t="s">
        <v>38</v>
      </c>
      <c r="V50" s="43"/>
      <c r="X50" s="51"/>
      <c r="Y50" s="50"/>
      <c r="Z50" s="50"/>
      <c r="AA50" s="52"/>
      <c r="AB50" s="52"/>
      <c r="AC50" s="53"/>
    </row>
    <row r="51" spans="1:29" ht="12.75">
      <c r="A51" s="45" t="s">
        <v>39</v>
      </c>
      <c r="B51" s="46"/>
      <c r="C51" s="46"/>
      <c r="D51" s="46"/>
      <c r="E51" s="46"/>
      <c r="F51" s="46"/>
      <c r="G51" s="47"/>
      <c r="H51" s="47"/>
      <c r="I51" s="48"/>
      <c r="K51" s="48" t="s">
        <v>40</v>
      </c>
      <c r="M51" s="48"/>
      <c r="N51" s="48"/>
      <c r="P51" s="47"/>
      <c r="Q51" s="2"/>
      <c r="R51" s="45" t="s">
        <v>0</v>
      </c>
      <c r="S51" s="2"/>
      <c r="T51" s="2"/>
      <c r="U51" s="48" t="s">
        <v>41</v>
      </c>
      <c r="V51" s="2"/>
      <c r="X51" s="49"/>
      <c r="Y51" s="49"/>
      <c r="Z51" s="54"/>
      <c r="AA51" s="52"/>
      <c r="AB51" s="52"/>
      <c r="AC51" s="53"/>
    </row>
    <row r="52" spans="1:29" ht="18" customHeight="1">
      <c r="A52" s="43" t="s">
        <v>46</v>
      </c>
      <c r="B52" s="43"/>
      <c r="C52" s="43"/>
      <c r="D52" s="43"/>
      <c r="E52" s="43"/>
      <c r="F52" s="43"/>
      <c r="G52" s="43"/>
      <c r="H52" s="43"/>
      <c r="I52" s="43"/>
      <c r="J52" s="43"/>
      <c r="K52" s="43" t="s">
        <v>42</v>
      </c>
      <c r="L52" s="43"/>
      <c r="N52" s="44"/>
      <c r="O52" s="43"/>
      <c r="P52" s="43"/>
      <c r="Q52" s="43"/>
      <c r="R52" s="43"/>
      <c r="S52" s="43"/>
      <c r="T52" s="43"/>
      <c r="U52" s="44" t="s">
        <v>38</v>
      </c>
      <c r="V52" s="43"/>
      <c r="X52" s="50"/>
      <c r="Y52" s="50"/>
      <c r="Z52" s="50"/>
      <c r="AA52" s="52"/>
      <c r="AB52" s="52"/>
      <c r="AC52" s="53"/>
    </row>
    <row r="53" spans="1:26" ht="12.75">
      <c r="A53" s="47"/>
      <c r="B53" s="45" t="s">
        <v>43</v>
      </c>
      <c r="C53" s="46"/>
      <c r="D53" s="46"/>
      <c r="E53" s="46"/>
      <c r="F53" s="46"/>
      <c r="G53" s="46"/>
      <c r="H53" s="47"/>
      <c r="I53" s="47"/>
      <c r="K53" s="48" t="s">
        <v>40</v>
      </c>
      <c r="L53" s="47"/>
      <c r="M53" s="48"/>
      <c r="N53" s="48"/>
      <c r="O53" s="48"/>
      <c r="P53" s="49"/>
      <c r="Q53" s="2"/>
      <c r="R53" s="45" t="s">
        <v>0</v>
      </c>
      <c r="S53" s="2"/>
      <c r="T53" s="2"/>
      <c r="U53" s="48" t="s">
        <v>15</v>
      </c>
      <c r="V53" s="2"/>
      <c r="X53" s="50"/>
      <c r="Y53" s="50"/>
      <c r="Z53" s="50"/>
    </row>
    <row r="57" spans="3:10" ht="12.75">
      <c r="C57" s="42"/>
      <c r="D57" s="30" t="s">
        <v>33</v>
      </c>
      <c r="E57" s="30"/>
      <c r="F57" s="30"/>
      <c r="G57" s="30"/>
      <c r="H57" s="30"/>
      <c r="I57" s="30"/>
      <c r="J57" s="30"/>
    </row>
  </sheetData>
  <sheetProtection/>
  <mergeCells count="31">
    <mergeCell ref="R13:R15"/>
    <mergeCell ref="A7:Y7"/>
    <mergeCell ref="A8:Y8"/>
    <mergeCell ref="A10:Y10"/>
    <mergeCell ref="A9:Z9"/>
    <mergeCell ref="K13:K15"/>
    <mergeCell ref="B12:B15"/>
    <mergeCell ref="C12:N12"/>
    <mergeCell ref="O12:T12"/>
    <mergeCell ref="W12:W15"/>
    <mergeCell ref="X12:X15"/>
    <mergeCell ref="E13:E15"/>
    <mergeCell ref="U12:U15"/>
    <mergeCell ref="T13:T15"/>
    <mergeCell ref="C48:Y48"/>
    <mergeCell ref="C13:C15"/>
    <mergeCell ref="F13:F15"/>
    <mergeCell ref="Q13:Q15"/>
    <mergeCell ref="D13:D15"/>
    <mergeCell ref="J13:J15"/>
    <mergeCell ref="V12:V15"/>
    <mergeCell ref="G13:G15"/>
    <mergeCell ref="M13:M15"/>
    <mergeCell ref="S13:S15"/>
    <mergeCell ref="N13:N15"/>
    <mergeCell ref="Y12:Y15"/>
    <mergeCell ref="H13:H15"/>
    <mergeCell ref="O13:O15"/>
    <mergeCell ref="I13:I15"/>
    <mergeCell ref="L13:L15"/>
    <mergeCell ref="P13:P15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3"/>
  <sheetViews>
    <sheetView view="pageBreakPreview" zoomScaleSheetLayoutView="100" workbookViewId="0" topLeftCell="A31">
      <selection activeCell="B46" sqref="B46"/>
    </sheetView>
  </sheetViews>
  <sheetFormatPr defaultColWidth="9.00390625" defaultRowHeight="12.75"/>
  <cols>
    <col min="1" max="1" width="3.875" style="0" customWidth="1"/>
    <col min="2" max="8" width="14.75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5" customWidth="1"/>
  </cols>
  <sheetData>
    <row r="1" spans="2:24" ht="13.5">
      <c r="B1" s="31"/>
      <c r="C1" s="31"/>
      <c r="D1" s="31"/>
      <c r="E1" s="31"/>
      <c r="F1" s="77"/>
      <c r="G1" s="77"/>
      <c r="H1" s="31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2:24" ht="13.5">
      <c r="B2" s="31"/>
      <c r="C2" s="31"/>
      <c r="D2" s="31"/>
      <c r="E2" s="31"/>
      <c r="F2" s="77"/>
      <c r="G2" s="77"/>
      <c r="H2" s="31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2:25" ht="13.5">
      <c r="B3" s="32"/>
      <c r="C3" s="32"/>
      <c r="D3" s="32"/>
      <c r="E3" s="31"/>
      <c r="F3" s="78"/>
      <c r="G3" s="77"/>
      <c r="H3" s="31"/>
      <c r="I3" s="30"/>
      <c r="J3" s="33"/>
      <c r="K3" s="33"/>
      <c r="L3" s="33"/>
      <c r="M3" s="33"/>
      <c r="N3" s="33"/>
      <c r="O3" s="34"/>
      <c r="P3" s="34"/>
      <c r="Q3" s="34"/>
      <c r="R3" s="34"/>
      <c r="S3" s="34"/>
      <c r="T3" s="34"/>
      <c r="U3" s="34"/>
      <c r="V3" s="34"/>
      <c r="W3" s="34"/>
      <c r="X3" s="34"/>
      <c r="Y3" s="2"/>
    </row>
    <row r="4" spans="6:25" ht="13.5">
      <c r="F4" s="77"/>
      <c r="G4" s="77"/>
      <c r="I4" s="30"/>
      <c r="J4" s="33"/>
      <c r="K4" s="33"/>
      <c r="L4" s="33"/>
      <c r="M4" s="33"/>
      <c r="N4" s="33"/>
      <c r="O4" s="34"/>
      <c r="P4" s="34"/>
      <c r="Q4" s="34"/>
      <c r="R4" s="34"/>
      <c r="S4" s="34"/>
      <c r="T4" s="34"/>
      <c r="U4" s="34"/>
      <c r="V4" s="34"/>
      <c r="W4" s="34"/>
      <c r="X4" s="34"/>
      <c r="Y4" s="2"/>
    </row>
    <row r="5" spans="6:26" ht="13.5">
      <c r="F5" s="77"/>
      <c r="G5" s="77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34"/>
    </row>
    <row r="6" spans="9:26" ht="18" customHeight="1"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34"/>
    </row>
    <row r="7" spans="1:26" ht="18" customHeight="1">
      <c r="A7" s="106" t="s">
        <v>60</v>
      </c>
      <c r="B7" s="106"/>
      <c r="C7" s="106"/>
      <c r="D7" s="106"/>
      <c r="E7" s="106"/>
      <c r="F7" s="106"/>
      <c r="G7" s="106"/>
      <c r="H7" s="106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</row>
    <row r="8" spans="1:26" ht="18" customHeight="1">
      <c r="A8" s="125" t="s">
        <v>65</v>
      </c>
      <c r="B8" s="125"/>
      <c r="C8" s="125"/>
      <c r="D8" s="125"/>
      <c r="E8" s="125"/>
      <c r="F8" s="125"/>
      <c r="G8" s="125"/>
      <c r="H8" s="125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</row>
    <row r="9" spans="1:25" ht="18" customHeight="1">
      <c r="A9" s="125" t="s">
        <v>66</v>
      </c>
      <c r="B9" s="125"/>
      <c r="C9" s="125"/>
      <c r="D9" s="125"/>
      <c r="E9" s="125"/>
      <c r="F9" s="125"/>
      <c r="G9" s="125"/>
      <c r="H9" s="125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19"/>
    </row>
    <row r="10" spans="1:25" ht="24" customHeight="1">
      <c r="A10" s="106" t="s">
        <v>61</v>
      </c>
      <c r="B10" s="106"/>
      <c r="C10" s="106"/>
      <c r="D10" s="106"/>
      <c r="E10" s="106"/>
      <c r="F10" s="106"/>
      <c r="G10" s="106"/>
      <c r="H10" s="106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spans="2:26" ht="30" customHeight="1">
      <c r="B11" s="127" t="s">
        <v>24</v>
      </c>
      <c r="C11" s="122" t="s">
        <v>30</v>
      </c>
      <c r="D11" s="123"/>
      <c r="E11" s="123"/>
      <c r="F11" s="124"/>
      <c r="G11" s="116" t="s">
        <v>55</v>
      </c>
      <c r="H11" s="119" t="s">
        <v>34</v>
      </c>
      <c r="I11" s="20"/>
      <c r="Z11"/>
    </row>
    <row r="12" spans="2:26" ht="48.75" customHeight="1">
      <c r="B12" s="128"/>
      <c r="C12" s="113" t="s">
        <v>56</v>
      </c>
      <c r="D12" s="113" t="s">
        <v>57</v>
      </c>
      <c r="E12" s="113" t="s">
        <v>58</v>
      </c>
      <c r="F12" s="113" t="s">
        <v>59</v>
      </c>
      <c r="G12" s="117"/>
      <c r="H12" s="120"/>
      <c r="I12" s="20"/>
      <c r="Z12"/>
    </row>
    <row r="13" spans="2:26" ht="15.75" customHeight="1">
      <c r="B13" s="128"/>
      <c r="C13" s="114"/>
      <c r="D13" s="114"/>
      <c r="E13" s="114"/>
      <c r="F13" s="114"/>
      <c r="G13" s="117"/>
      <c r="H13" s="120"/>
      <c r="I13" s="20"/>
      <c r="Z13"/>
    </row>
    <row r="14" spans="2:26" ht="11.25" customHeight="1">
      <c r="B14" s="129"/>
      <c r="C14" s="115"/>
      <c r="D14" s="115"/>
      <c r="E14" s="115"/>
      <c r="F14" s="115"/>
      <c r="G14" s="118"/>
      <c r="H14" s="121"/>
      <c r="I14" s="20"/>
      <c r="Z14"/>
    </row>
    <row r="15" spans="2:26" ht="15" customHeight="1">
      <c r="B15" s="14">
        <v>1</v>
      </c>
      <c r="C15" s="93">
        <v>5101</v>
      </c>
      <c r="D15" s="93">
        <v>3734</v>
      </c>
      <c r="E15" s="93">
        <v>59455</v>
      </c>
      <c r="F15" s="93">
        <v>3323</v>
      </c>
      <c r="G15" s="94">
        <f aca="true" t="shared" si="0" ref="G15:G45">SUM(C15:F15)</f>
        <v>71613</v>
      </c>
      <c r="H15" s="95">
        <v>34.4434</v>
      </c>
      <c r="I15" s="21"/>
      <c r="J15" s="130" t="s">
        <v>35</v>
      </c>
      <c r="K15" s="130"/>
      <c r="Z15"/>
    </row>
    <row r="16" spans="2:26" ht="15" customHeight="1">
      <c r="B16" s="14">
        <v>2</v>
      </c>
      <c r="C16" s="93">
        <v>6092</v>
      </c>
      <c r="D16" s="93">
        <v>4483</v>
      </c>
      <c r="E16" s="93">
        <v>71396</v>
      </c>
      <c r="F16" s="93">
        <v>3961</v>
      </c>
      <c r="G16" s="94">
        <f t="shared" si="0"/>
        <v>85932</v>
      </c>
      <c r="H16" s="95">
        <f>IF(Паспорт!P17&gt;0,Паспорт!P17,H15)</f>
        <v>34.4434</v>
      </c>
      <c r="I16" s="21"/>
      <c r="J16" s="130"/>
      <c r="K16" s="130"/>
      <c r="Z16"/>
    </row>
    <row r="17" spans="2:26" ht="15" customHeight="1">
      <c r="B17" s="14">
        <v>3</v>
      </c>
      <c r="C17" s="93">
        <v>6434</v>
      </c>
      <c r="D17" s="93">
        <v>4401</v>
      </c>
      <c r="E17" s="93">
        <v>70762</v>
      </c>
      <c r="F17" s="93">
        <v>3734</v>
      </c>
      <c r="G17" s="94">
        <f t="shared" si="0"/>
        <v>85331</v>
      </c>
      <c r="H17" s="95">
        <f>IF(Паспорт!P18&gt;0,Паспорт!P18,H16)</f>
        <v>34.4434</v>
      </c>
      <c r="I17" s="21"/>
      <c r="J17" s="130"/>
      <c r="K17" s="130"/>
      <c r="Z17"/>
    </row>
    <row r="18" spans="2:26" ht="15" customHeight="1">
      <c r="B18" s="14">
        <v>4</v>
      </c>
      <c r="C18" s="93">
        <v>5665</v>
      </c>
      <c r="D18" s="93">
        <v>4160</v>
      </c>
      <c r="E18" s="93">
        <v>63079</v>
      </c>
      <c r="F18" s="93">
        <v>3454</v>
      </c>
      <c r="G18" s="94">
        <f t="shared" si="0"/>
        <v>76358</v>
      </c>
      <c r="H18" s="95">
        <f>IF(Паспорт!P19&gt;0,Паспорт!P19,H17)</f>
        <v>34.5211</v>
      </c>
      <c r="I18" s="21"/>
      <c r="J18" s="130"/>
      <c r="K18" s="130"/>
      <c r="Z18"/>
    </row>
    <row r="19" spans="2:26" ht="15" customHeight="1">
      <c r="B19" s="14">
        <v>5</v>
      </c>
      <c r="C19" s="93">
        <v>4838</v>
      </c>
      <c r="D19" s="93">
        <v>3511</v>
      </c>
      <c r="E19" s="93">
        <v>48990</v>
      </c>
      <c r="F19" s="93">
        <v>2879</v>
      </c>
      <c r="G19" s="94">
        <f t="shared" si="0"/>
        <v>60218</v>
      </c>
      <c r="H19" s="95">
        <f>IF(Паспорт!P20&gt;0,Паспорт!P20,H18)</f>
        <v>34.5211</v>
      </c>
      <c r="I19" s="21"/>
      <c r="J19" s="130"/>
      <c r="K19" s="130"/>
      <c r="Z19"/>
    </row>
    <row r="20" spans="2:26" ht="15" customHeight="1">
      <c r="B20" s="14">
        <v>6</v>
      </c>
      <c r="C20" s="93">
        <v>4747</v>
      </c>
      <c r="D20" s="93">
        <v>3315</v>
      </c>
      <c r="E20" s="93">
        <v>49046</v>
      </c>
      <c r="F20" s="93">
        <v>2758</v>
      </c>
      <c r="G20" s="94">
        <f t="shared" si="0"/>
        <v>59866</v>
      </c>
      <c r="H20" s="95">
        <f>IF(Паспорт!P21&gt;0,Паспорт!P21,H19)</f>
        <v>34.5211</v>
      </c>
      <c r="I20" s="21"/>
      <c r="J20" s="130"/>
      <c r="K20" s="130"/>
      <c r="Z20"/>
    </row>
    <row r="21" spans="2:26" ht="15" customHeight="1">
      <c r="B21" s="14">
        <v>7</v>
      </c>
      <c r="C21" s="93">
        <v>4052</v>
      </c>
      <c r="D21" s="93">
        <v>2829</v>
      </c>
      <c r="E21" s="93">
        <v>39605</v>
      </c>
      <c r="F21" s="93">
        <v>2344</v>
      </c>
      <c r="G21" s="94">
        <f t="shared" si="0"/>
        <v>48830</v>
      </c>
      <c r="H21" s="95">
        <f>IF(Паспорт!P22&gt;0,Паспорт!P22,H20)</f>
        <v>34.5211</v>
      </c>
      <c r="I21" s="21"/>
      <c r="J21" s="130"/>
      <c r="K21" s="130"/>
      <c r="Z21"/>
    </row>
    <row r="22" spans="2:26" ht="15" customHeight="1">
      <c r="B22" s="14">
        <v>8</v>
      </c>
      <c r="C22" s="93">
        <v>2888</v>
      </c>
      <c r="D22" s="93">
        <v>2242</v>
      </c>
      <c r="E22" s="93">
        <v>27439</v>
      </c>
      <c r="F22" s="93">
        <v>1684</v>
      </c>
      <c r="G22" s="94">
        <f t="shared" si="0"/>
        <v>34253</v>
      </c>
      <c r="H22" s="95">
        <f>IF(Паспорт!P23&gt;0,Паспорт!P23,H21)</f>
        <v>34.5211</v>
      </c>
      <c r="I22" s="21"/>
      <c r="J22" s="130"/>
      <c r="K22" s="130"/>
      <c r="Z22"/>
    </row>
    <row r="23" spans="2:26" ht="15" customHeight="1">
      <c r="B23" s="14">
        <v>9</v>
      </c>
      <c r="C23" s="93">
        <v>2279</v>
      </c>
      <c r="D23" s="93">
        <v>1850</v>
      </c>
      <c r="E23" s="93">
        <v>20562</v>
      </c>
      <c r="F23" s="93">
        <v>1413</v>
      </c>
      <c r="G23" s="94">
        <f t="shared" si="0"/>
        <v>26104</v>
      </c>
      <c r="H23" s="95">
        <f>IF(Паспорт!P24&gt;0,Паспорт!P24,H22)</f>
        <v>34.5211</v>
      </c>
      <c r="I23" s="21"/>
      <c r="J23" s="28"/>
      <c r="Z23"/>
    </row>
    <row r="24" spans="2:26" ht="15" customHeight="1">
      <c r="B24" s="14">
        <v>10</v>
      </c>
      <c r="C24" s="93">
        <v>2562</v>
      </c>
      <c r="D24" s="93">
        <v>1972</v>
      </c>
      <c r="E24" s="93">
        <v>23662</v>
      </c>
      <c r="F24" s="93">
        <v>1447</v>
      </c>
      <c r="G24" s="94">
        <f t="shared" si="0"/>
        <v>29643</v>
      </c>
      <c r="H24" s="95">
        <f>IF(Паспорт!P25&gt;0,Паспорт!P25,H23)</f>
        <v>34.5211</v>
      </c>
      <c r="I24" s="21"/>
      <c r="J24" s="28"/>
      <c r="Z24"/>
    </row>
    <row r="25" spans="2:26" ht="15" customHeight="1">
      <c r="B25" s="14">
        <v>11</v>
      </c>
      <c r="C25" s="93">
        <v>2054</v>
      </c>
      <c r="D25" s="93">
        <v>1656</v>
      </c>
      <c r="E25" s="93">
        <v>16749</v>
      </c>
      <c r="F25" s="93">
        <v>1239</v>
      </c>
      <c r="G25" s="94">
        <f t="shared" si="0"/>
        <v>21698</v>
      </c>
      <c r="H25" s="95">
        <f>IF(Паспорт!P26&gt;0,Паспорт!P26,H24)</f>
        <v>34.2896</v>
      </c>
      <c r="I25" s="21"/>
      <c r="J25" s="28"/>
      <c r="Z25"/>
    </row>
    <row r="26" spans="2:26" ht="15" customHeight="1">
      <c r="B26" s="14">
        <v>12</v>
      </c>
      <c r="C26" s="93">
        <v>2049</v>
      </c>
      <c r="D26" s="93">
        <v>1644</v>
      </c>
      <c r="E26" s="93">
        <v>16904</v>
      </c>
      <c r="F26" s="93">
        <v>1141</v>
      </c>
      <c r="G26" s="94">
        <f t="shared" si="0"/>
        <v>21738</v>
      </c>
      <c r="H26" s="95">
        <f>IF(Паспорт!P27&gt;0,Паспорт!P27,H25)</f>
        <v>34.2896</v>
      </c>
      <c r="I26" s="21"/>
      <c r="J26" s="28"/>
      <c r="Z26"/>
    </row>
    <row r="27" spans="2:26" ht="15" customHeight="1">
      <c r="B27" s="14">
        <v>13</v>
      </c>
      <c r="C27" s="93">
        <v>1994</v>
      </c>
      <c r="D27" s="93">
        <v>1391</v>
      </c>
      <c r="E27" s="93">
        <v>17025</v>
      </c>
      <c r="F27" s="93">
        <v>1172</v>
      </c>
      <c r="G27" s="94">
        <f t="shared" si="0"/>
        <v>21582</v>
      </c>
      <c r="H27" s="95">
        <f>IF(Паспорт!P28&gt;0,Паспорт!P28,H26)</f>
        <v>34.8198</v>
      </c>
      <c r="I27" s="21"/>
      <c r="J27" s="28"/>
      <c r="Z27"/>
    </row>
    <row r="28" spans="2:26" ht="15" customHeight="1">
      <c r="B28" s="14">
        <v>14</v>
      </c>
      <c r="C28" s="93">
        <v>2018</v>
      </c>
      <c r="D28" s="93">
        <v>1541</v>
      </c>
      <c r="E28" s="93">
        <v>17132</v>
      </c>
      <c r="F28" s="93">
        <v>1152</v>
      </c>
      <c r="G28" s="94">
        <f t="shared" si="0"/>
        <v>21843</v>
      </c>
      <c r="H28" s="95">
        <f>IF(Паспорт!P29&gt;0,Паспорт!P29,H27)</f>
        <v>34.8727</v>
      </c>
      <c r="I28" s="21"/>
      <c r="J28" s="28"/>
      <c r="Z28"/>
    </row>
    <row r="29" spans="2:26" ht="15" customHeight="1">
      <c r="B29" s="14">
        <v>15</v>
      </c>
      <c r="C29" s="93">
        <v>2562</v>
      </c>
      <c r="D29" s="93">
        <v>1914</v>
      </c>
      <c r="E29" s="93">
        <v>22089</v>
      </c>
      <c r="F29" s="93">
        <v>1744</v>
      </c>
      <c r="G29" s="94">
        <f t="shared" si="0"/>
        <v>28309</v>
      </c>
      <c r="H29" s="95">
        <f>IF(Паспорт!P30&gt;0,Паспорт!P30,H28)</f>
        <v>34.8727</v>
      </c>
      <c r="I29" s="21"/>
      <c r="J29" s="28"/>
      <c r="Z29"/>
    </row>
    <row r="30" spans="2:26" ht="15" customHeight="1">
      <c r="B30" s="16">
        <v>16</v>
      </c>
      <c r="C30" s="93">
        <v>3824</v>
      </c>
      <c r="D30" s="93">
        <v>2702</v>
      </c>
      <c r="E30" s="93">
        <v>34477</v>
      </c>
      <c r="F30" s="93">
        <v>2386</v>
      </c>
      <c r="G30" s="94">
        <f t="shared" si="0"/>
        <v>43389</v>
      </c>
      <c r="H30" s="95">
        <f>IF(Паспорт!P31&gt;0,Паспорт!P31,H29)</f>
        <v>34.8727</v>
      </c>
      <c r="I30" s="21"/>
      <c r="J30" s="28"/>
      <c r="Z30"/>
    </row>
    <row r="31" spans="2:26" ht="15" customHeight="1">
      <c r="B31" s="16">
        <v>17</v>
      </c>
      <c r="C31" s="93">
        <v>3060</v>
      </c>
      <c r="D31" s="93">
        <v>2360</v>
      </c>
      <c r="E31" s="93">
        <v>29441</v>
      </c>
      <c r="F31" s="93">
        <v>2001</v>
      </c>
      <c r="G31" s="94">
        <f t="shared" si="0"/>
        <v>36862</v>
      </c>
      <c r="H31" s="95">
        <f>IF(Паспорт!P32&gt;0,Паспорт!P32,H30)</f>
        <v>34.8727</v>
      </c>
      <c r="I31" s="21"/>
      <c r="J31" s="28"/>
      <c r="Z31"/>
    </row>
    <row r="32" spans="2:26" ht="15" customHeight="1">
      <c r="B32" s="16">
        <v>18</v>
      </c>
      <c r="C32" s="93">
        <v>1722</v>
      </c>
      <c r="D32" s="93">
        <v>1598</v>
      </c>
      <c r="E32" s="93">
        <v>17289</v>
      </c>
      <c r="F32" s="93">
        <v>1178</v>
      </c>
      <c r="G32" s="94">
        <f t="shared" si="0"/>
        <v>21787</v>
      </c>
      <c r="H32" s="95">
        <f>IF(Паспорт!P33&gt;0,Паспорт!P33,H31)</f>
        <v>34.8735</v>
      </c>
      <c r="I32" s="21"/>
      <c r="J32" s="28"/>
      <c r="Z32"/>
    </row>
    <row r="33" spans="2:26" ht="15" customHeight="1">
      <c r="B33" s="16">
        <v>19</v>
      </c>
      <c r="C33" s="93">
        <v>2075</v>
      </c>
      <c r="D33" s="93">
        <v>1393</v>
      </c>
      <c r="E33" s="93">
        <v>18265</v>
      </c>
      <c r="F33" s="93">
        <v>1332</v>
      </c>
      <c r="G33" s="94">
        <f t="shared" si="0"/>
        <v>23065</v>
      </c>
      <c r="H33" s="95">
        <f>IF(Паспорт!P34&gt;0,Паспорт!P34,H32)</f>
        <v>34.8735</v>
      </c>
      <c r="I33" s="21"/>
      <c r="J33" s="28"/>
      <c r="Z33"/>
    </row>
    <row r="34" spans="2:26" ht="15" customHeight="1">
      <c r="B34" s="16">
        <v>20</v>
      </c>
      <c r="C34" s="93">
        <v>2734</v>
      </c>
      <c r="D34" s="93">
        <v>1920</v>
      </c>
      <c r="E34" s="93">
        <v>26674</v>
      </c>
      <c r="F34" s="93">
        <v>1756</v>
      </c>
      <c r="G34" s="94">
        <f t="shared" si="0"/>
        <v>33084</v>
      </c>
      <c r="H34" s="95">
        <f>IF(Паспорт!P35&gt;0,Паспорт!P35,H33)</f>
        <v>34.8911</v>
      </c>
      <c r="I34" s="21"/>
      <c r="J34" s="28"/>
      <c r="Z34"/>
    </row>
    <row r="35" spans="2:26" ht="15" customHeight="1">
      <c r="B35" s="16">
        <v>21</v>
      </c>
      <c r="C35" s="93">
        <v>4427</v>
      </c>
      <c r="D35" s="93">
        <v>3037</v>
      </c>
      <c r="E35" s="93">
        <v>42491</v>
      </c>
      <c r="F35" s="93">
        <v>2621</v>
      </c>
      <c r="G35" s="94">
        <f t="shared" si="0"/>
        <v>52576</v>
      </c>
      <c r="H35" s="95">
        <f>IF(Паспорт!P36&gt;0,Паспорт!P36,H34)</f>
        <v>34.8812</v>
      </c>
      <c r="I35" s="21"/>
      <c r="J35" s="28"/>
      <c r="Z35"/>
    </row>
    <row r="36" spans="2:26" ht="15" customHeight="1">
      <c r="B36" s="16">
        <v>22</v>
      </c>
      <c r="C36" s="93">
        <v>3277</v>
      </c>
      <c r="D36" s="93">
        <v>3302</v>
      </c>
      <c r="E36" s="93">
        <v>43535</v>
      </c>
      <c r="F36" s="93">
        <v>2731</v>
      </c>
      <c r="G36" s="94">
        <f t="shared" si="0"/>
        <v>52845</v>
      </c>
      <c r="H36" s="95">
        <f>IF(Паспорт!P37&gt;0,Паспорт!P37,H35)</f>
        <v>34.9161</v>
      </c>
      <c r="I36" s="21"/>
      <c r="J36" s="28"/>
      <c r="Z36"/>
    </row>
    <row r="37" spans="2:26" ht="15" customHeight="1">
      <c r="B37" s="16">
        <v>23</v>
      </c>
      <c r="C37" s="93">
        <v>2591</v>
      </c>
      <c r="D37" s="93">
        <v>2492</v>
      </c>
      <c r="E37" s="93">
        <v>33577</v>
      </c>
      <c r="F37" s="93">
        <v>2140</v>
      </c>
      <c r="G37" s="94">
        <f t="shared" si="0"/>
        <v>40800</v>
      </c>
      <c r="H37" s="95">
        <f>IF(Паспорт!P38&gt;0,Паспорт!P38,H36)</f>
        <v>34.9161</v>
      </c>
      <c r="I37" s="21"/>
      <c r="J37" s="28"/>
      <c r="Z37"/>
    </row>
    <row r="38" spans="2:26" ht="15" customHeight="1">
      <c r="B38" s="16">
        <v>24</v>
      </c>
      <c r="C38" s="93">
        <v>2427</v>
      </c>
      <c r="D38" s="93">
        <v>2362</v>
      </c>
      <c r="E38" s="93">
        <v>32190</v>
      </c>
      <c r="F38" s="93">
        <v>2067</v>
      </c>
      <c r="G38" s="94">
        <f t="shared" si="0"/>
        <v>39046</v>
      </c>
      <c r="H38" s="95">
        <f>IF(Паспорт!P39&gt;0,Паспорт!P39,H37)</f>
        <v>34.9161</v>
      </c>
      <c r="I38" s="21"/>
      <c r="J38" s="28"/>
      <c r="Z38"/>
    </row>
    <row r="39" spans="2:26" ht="15" customHeight="1">
      <c r="B39" s="16">
        <v>25</v>
      </c>
      <c r="C39" s="93">
        <v>2371</v>
      </c>
      <c r="D39" s="93">
        <v>2433</v>
      </c>
      <c r="E39" s="93">
        <v>31112</v>
      </c>
      <c r="F39" s="93">
        <v>2158</v>
      </c>
      <c r="G39" s="94">
        <f t="shared" si="0"/>
        <v>38074</v>
      </c>
      <c r="H39" s="95">
        <f>IF(Паспорт!P40&gt;0,Паспорт!P40,H38)</f>
        <v>34.8835</v>
      </c>
      <c r="I39" s="21"/>
      <c r="J39" s="28"/>
      <c r="Z39"/>
    </row>
    <row r="40" spans="2:26" ht="15" customHeight="1">
      <c r="B40" s="16">
        <v>26</v>
      </c>
      <c r="C40" s="93">
        <v>2158</v>
      </c>
      <c r="D40" s="93">
        <v>2134</v>
      </c>
      <c r="E40" s="93">
        <v>29151</v>
      </c>
      <c r="F40" s="93">
        <v>1927</v>
      </c>
      <c r="G40" s="94">
        <f t="shared" si="0"/>
        <v>35370</v>
      </c>
      <c r="H40" s="95">
        <f>IF(Паспорт!P41&gt;0,Паспорт!P41,H39)</f>
        <v>34.8852</v>
      </c>
      <c r="I40" s="21"/>
      <c r="J40" s="28"/>
      <c r="Z40"/>
    </row>
    <row r="41" spans="2:26" ht="15" customHeight="1">
      <c r="B41" s="16">
        <v>27</v>
      </c>
      <c r="C41" s="93">
        <v>2706</v>
      </c>
      <c r="D41" s="93">
        <v>2620</v>
      </c>
      <c r="E41" s="93">
        <v>36566</v>
      </c>
      <c r="F41" s="93">
        <v>2415</v>
      </c>
      <c r="G41" s="94">
        <f t="shared" si="0"/>
        <v>44307</v>
      </c>
      <c r="H41" s="95">
        <f>IF(Паспорт!P42&gt;0,Паспорт!P42,H40)</f>
        <v>34.8634</v>
      </c>
      <c r="I41" s="21"/>
      <c r="J41" s="28"/>
      <c r="Z41"/>
    </row>
    <row r="42" spans="2:26" ht="15" customHeight="1">
      <c r="B42" s="16">
        <v>28</v>
      </c>
      <c r="C42" s="93">
        <v>2202</v>
      </c>
      <c r="D42" s="93">
        <v>2339</v>
      </c>
      <c r="E42" s="93">
        <v>29051</v>
      </c>
      <c r="F42" s="93">
        <v>2048</v>
      </c>
      <c r="G42" s="94">
        <f t="shared" si="0"/>
        <v>35640</v>
      </c>
      <c r="H42" s="95">
        <f>IF(Паспорт!P43&gt;0,Паспорт!P43,H41)</f>
        <v>34.9177</v>
      </c>
      <c r="I42" s="21"/>
      <c r="J42" s="28"/>
      <c r="Z42"/>
    </row>
    <row r="43" spans="2:26" ht="15" customHeight="1">
      <c r="B43" s="16">
        <v>29</v>
      </c>
      <c r="C43" s="93">
        <v>2072</v>
      </c>
      <c r="D43" s="93">
        <v>2048</v>
      </c>
      <c r="E43" s="93">
        <v>24156</v>
      </c>
      <c r="F43" s="93">
        <v>1600</v>
      </c>
      <c r="G43" s="94">
        <f t="shared" si="0"/>
        <v>29876</v>
      </c>
      <c r="H43" s="95">
        <f>IF(Паспорт!P44&gt;0,Паспорт!P44,H42)</f>
        <v>34.9023</v>
      </c>
      <c r="I43" s="21"/>
      <c r="J43" s="28"/>
      <c r="Z43"/>
    </row>
    <row r="44" spans="2:26" ht="15" customHeight="1">
      <c r="B44" s="16">
        <v>30</v>
      </c>
      <c r="C44" s="93">
        <v>2517</v>
      </c>
      <c r="D44" s="93">
        <v>2439</v>
      </c>
      <c r="E44" s="93">
        <v>30540</v>
      </c>
      <c r="F44" s="93">
        <v>2048</v>
      </c>
      <c r="G44" s="94">
        <f t="shared" si="0"/>
        <v>37544</v>
      </c>
      <c r="H44" s="95">
        <f>IF(Паспорт!P45&gt;0,Паспорт!P45,H43)</f>
        <v>34.9023</v>
      </c>
      <c r="I44" s="21"/>
      <c r="J44" s="28"/>
      <c r="Z44"/>
    </row>
    <row r="45" spans="2:26" ht="15" customHeight="1" hidden="1">
      <c r="B45" s="16">
        <v>31</v>
      </c>
      <c r="C45" s="79"/>
      <c r="D45" s="79"/>
      <c r="E45" s="79"/>
      <c r="F45" s="79"/>
      <c r="G45" s="80">
        <f t="shared" si="0"/>
        <v>0</v>
      </c>
      <c r="H45" s="95"/>
      <c r="I45" s="27"/>
      <c r="J45" s="28"/>
      <c r="Z45"/>
    </row>
    <row r="46" spans="2:28" ht="23.25" customHeight="1">
      <c r="B46" s="83" t="s">
        <v>31</v>
      </c>
      <c r="C46" s="81">
        <f>SUM(C15:C45)</f>
        <v>95498</v>
      </c>
      <c r="D46" s="81">
        <f>SUM(D15:D45)</f>
        <v>75822</v>
      </c>
      <c r="E46" s="81">
        <f>SUM(E15:E45)</f>
        <v>1022410</v>
      </c>
      <c r="F46" s="81">
        <f>SUM(F15:F45)</f>
        <v>63853</v>
      </c>
      <c r="G46" s="82">
        <f>SUM(G15:G45)</f>
        <v>1257583</v>
      </c>
      <c r="H46" s="87">
        <f>SUMPRODUCT(H15:H45,G15:G45)/SUM(G15:G45)</f>
        <v>34.68366555241284</v>
      </c>
      <c r="I46" s="26"/>
      <c r="J46" s="126" t="s">
        <v>32</v>
      </c>
      <c r="K46" s="126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</row>
    <row r="47" spans="2:26" ht="14.25" customHeight="1">
      <c r="B47" s="52"/>
      <c r="C47" s="85"/>
      <c r="D47" s="86"/>
      <c r="E47" s="86"/>
      <c r="F47" s="84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22"/>
      <c r="Z47"/>
    </row>
    <row r="48" spans="2:27" ht="12.75">
      <c r="B48" s="84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52"/>
      <c r="AA48" s="52"/>
    </row>
    <row r="49" spans="1:8" ht="12.75">
      <c r="A49" s="68" t="s">
        <v>53</v>
      </c>
      <c r="B49" s="71"/>
      <c r="C49" s="69"/>
      <c r="D49" s="70"/>
      <c r="E49" s="70" t="s">
        <v>54</v>
      </c>
      <c r="F49" s="69"/>
      <c r="G49" s="71"/>
      <c r="H49" s="76" t="s">
        <v>49</v>
      </c>
    </row>
    <row r="50" spans="1:26" ht="14.25">
      <c r="A50" s="72" t="s">
        <v>50</v>
      </c>
      <c r="E50" s="73" t="s">
        <v>44</v>
      </c>
      <c r="F50" s="73" t="s">
        <v>0</v>
      </c>
      <c r="H50" s="74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4"/>
      <c r="Z50" s="53"/>
    </row>
    <row r="51" spans="1:26" ht="15">
      <c r="A51" s="68" t="s">
        <v>51</v>
      </c>
      <c r="B51" s="71"/>
      <c r="C51" s="12"/>
      <c r="D51" s="71"/>
      <c r="E51" s="70" t="s">
        <v>52</v>
      </c>
      <c r="F51" s="13"/>
      <c r="G51" s="71"/>
      <c r="H51" s="76" t="str">
        <f>H49</f>
        <v>" 04 " травня     2016 р.</v>
      </c>
      <c r="I51" s="52"/>
      <c r="J51" s="52"/>
      <c r="K51" s="52"/>
      <c r="L51" s="52"/>
      <c r="M51" s="52"/>
      <c r="N51" s="52"/>
      <c r="O51" s="65"/>
      <c r="P51" s="66"/>
      <c r="Q51" s="66"/>
      <c r="R51" s="52"/>
      <c r="S51" s="52"/>
      <c r="T51" s="52"/>
      <c r="U51" s="52"/>
      <c r="V51" s="52"/>
      <c r="W51" s="52"/>
      <c r="X51" s="52"/>
      <c r="Y51" s="65"/>
      <c r="Z51" s="53"/>
    </row>
    <row r="52" spans="3:26" ht="18" customHeight="1">
      <c r="C52" s="1"/>
      <c r="E52" s="73" t="s">
        <v>44</v>
      </c>
      <c r="F52" s="73" t="s">
        <v>0</v>
      </c>
      <c r="G52" s="7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53"/>
    </row>
    <row r="53" spans="3:26" ht="12.75">
      <c r="C53" s="64"/>
      <c r="D53" s="64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65"/>
      <c r="P53" s="67"/>
      <c r="Q53" s="67"/>
      <c r="R53" s="52"/>
      <c r="S53" s="52"/>
      <c r="T53" s="52"/>
      <c r="U53" s="52"/>
      <c r="V53" s="52"/>
      <c r="W53" s="52"/>
      <c r="X53" s="52"/>
      <c r="Y53" s="65"/>
      <c r="Z53" s="53"/>
    </row>
  </sheetData>
  <sheetProtection/>
  <mergeCells count="14">
    <mergeCell ref="A7:H7"/>
    <mergeCell ref="A8:H8"/>
    <mergeCell ref="A10:H10"/>
    <mergeCell ref="J46:K46"/>
    <mergeCell ref="B11:B14"/>
    <mergeCell ref="C12:C14"/>
    <mergeCell ref="J15:K22"/>
    <mergeCell ref="E12:E14"/>
    <mergeCell ref="F12:F14"/>
    <mergeCell ref="G11:G14"/>
    <mergeCell ref="H11:H14"/>
    <mergeCell ref="C11:F11"/>
    <mergeCell ref="A9:H9"/>
    <mergeCell ref="D12:D14"/>
  </mergeCells>
  <printOptions horizontalCentered="1" verticalCentered="1"/>
  <pageMargins left="0.5118110236220472" right="0.5118110236220472" top="0.35433070866141736" bottom="0.35433070866141736" header="0.31496062992125984" footer="0.31496062992125984"/>
  <pageSetup horizontalDpi="600" verticalDpi="600" orientation="portrait" paperSize="9" scale="88" r:id="rId1"/>
  <colBreaks count="1" manualBreakCount="1">
    <brk id="8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Сыпко Эллада Петровна</cp:lastModifiedBy>
  <cp:lastPrinted>2016-05-05T07:38:15Z</cp:lastPrinted>
  <dcterms:created xsi:type="dcterms:W3CDTF">2010-01-29T08:37:16Z</dcterms:created>
  <dcterms:modified xsi:type="dcterms:W3CDTF">2016-05-05T12:54:20Z</dcterms:modified>
  <cp:category/>
  <cp:version/>
  <cp:contentType/>
  <cp:contentStatus/>
</cp:coreProperties>
</file>