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'Додаток'!$A$1:$H$51</definedName>
    <definedName name="_xlnm.Print_Area" localSheetId="0">'Паспорт'!$A$1:$Y$51</definedName>
  </definedNames>
  <calcPr fullCalcOnLoad="1"/>
</workbook>
</file>

<file path=xl/sharedStrings.xml><?xml version="1.0" encoding="utf-8"?>
<sst xmlns="http://schemas.openxmlformats.org/spreadsheetml/2006/main" count="75" uniqueCount="60">
  <si>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</si>
  <si>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</si>
  <si>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</si>
  <si>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</si>
  <si>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</si>
  <si>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</si>
  <si>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</si>
  <si>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</si>
  <si>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</si>
  <si>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</si>
  <si>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</si>
  <si>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</si>
  <si>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</si>
  <si>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</si>
  <si>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</si>
  <si>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</si>
  <si>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</si>
  <si>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</si>
  <si>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</si>
  <si>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</si>
  <si>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</si>
  <si>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</si>
  <si>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</si>
  <si>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</si>
  <si>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</si>
  <si>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</si>
  <si>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</si>
  <si>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</si>
  <si>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</si>
  <si>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</si>
  <si>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</si>
  <si>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</si>
  <si>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</si>
  <si>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</si>
  <si>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</si>
  <si>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</si>
  <si>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</si>
  <si>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</si>
  <si>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</si>
  <si>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</si>
  <si>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</si>
  <si>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Теплота згоряння ниижа, (за поточну добу та середньозважене значення за місяць) МДж/м3</t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</si>
  <si>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</si>
  <si>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</si>
  <si>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</si>
  <si>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</si>
  <si>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</si>
  <si>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</si>
  <si>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</si>
  <si>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</si>
  <si>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 xml:space="preserve">та прийнятого </t>
    </r>
    <r>
      <rPr>
        <b/>
        <sz val="12"/>
        <rFont val="Times New Roman"/>
        <family val="1"/>
      </rPr>
      <t xml:space="preserve">ПАТ "Луганськгаз"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Артема,Щастя.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</si>
  <si>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Ставрополь -Москва 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</t>
    </r>
    <r>
      <rPr>
        <b/>
        <u val="single"/>
        <sz val="12"/>
        <rFont val="Times New Roman"/>
        <family val="1"/>
      </rPr>
      <t>01.04.2016р.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30.04.2016р.</t>
    </r>
  </si>
  <si>
    <t>ГРС Артема</t>
  </si>
  <si>
    <t xml:space="preserve"> ГРС Счастье город</t>
  </si>
  <si>
    <t>ГРС Счастье ТЭЦ</t>
  </si>
  <si>
    <t>Ісаєв В.С.</t>
  </si>
  <si>
    <t xml:space="preserve">  прізвище</t>
  </si>
  <si>
    <t>з газопроводу   Ставрополь - Москва     за період з   01.04.2016р. по  30.04.2016р.</t>
  </si>
  <si>
    <t xml:space="preserve">  по  ГРС Артема,Щастя.</t>
  </si>
  <si>
    <t xml:space="preserve">          переданого Сєвєродонецьким ЛВУМГ та прийнятого ПАТ "Луганськгаз"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</si>
</sst>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8"/>
      <name val="Times New Roman Cyr"/>
      <family val="0"/>
    </font>
    <font>
      <sz val="9"/>
      <name val="Times New Roman Cyr"/>
      <family val="0"/>
    </font>
    <font>
      <b/>
      <sz val="9"/>
      <color indexed="17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 Cyr"/>
      <family val="0"/>
    </font>
    <font>
      <sz val="9"/>
      <color indexed="10"/>
      <name val="Times New Roman"/>
      <family val="1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rgb="FFFF0000"/>
      <name val="Arial Cyr"/>
      <family val="0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 Cyr"/>
      <family val="0"/>
    </font>
    <font>
      <sz val="9"/>
      <color rgb="FFFF0000"/>
      <name val="Times New Roman"/>
      <family val="1"/>
    </font>
    <font>
      <sz val="11"/>
      <color rgb="FFFF0000"/>
      <name val="Arial"/>
      <family val="2"/>
    </font>
    <font>
      <sz val="11"/>
      <color rgb="FFFF0000"/>
      <name val="Arial Cyr"/>
      <family val="0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2" fontId="73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4" fillId="0" borderId="0" xfId="0" applyFont="1" applyAlignment="1">
      <alignment horizontal="center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0" fontId="78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 wrapText="1"/>
    </xf>
    <xf numFmtId="179" fontId="79" fillId="0" borderId="10" xfId="0" applyNumberFormat="1" applyFont="1" applyBorder="1" applyAlignment="1">
      <alignment horizontal="center"/>
    </xf>
    <xf numFmtId="179" fontId="79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2" fontId="79" fillId="0" borderId="10" xfId="0" applyNumberFormat="1" applyFont="1" applyBorder="1" applyAlignment="1">
      <alignment horizontal="center" wrapText="1"/>
    </xf>
    <xf numFmtId="1" fontId="79" fillId="0" borderId="10" xfId="0" applyNumberFormat="1" applyFont="1" applyBorder="1" applyAlignment="1">
      <alignment horizontal="center" wrapText="1"/>
    </xf>
    <xf numFmtId="177" fontId="79" fillId="0" borderId="10" xfId="0" applyNumberFormat="1" applyFont="1" applyBorder="1" applyAlignment="1">
      <alignment horizontal="center" wrapText="1"/>
    </xf>
    <xf numFmtId="179" fontId="79" fillId="0" borderId="10" xfId="0" applyNumberFormat="1" applyFont="1" applyBorder="1" applyAlignment="1">
      <alignment horizontal="center" vertical="top" wrapText="1"/>
    </xf>
    <xf numFmtId="179" fontId="8" fillId="0" borderId="10" xfId="0" applyNumberFormat="1" applyFont="1" applyBorder="1" applyAlignment="1">
      <alignment horizontal="center" wrapText="1"/>
    </xf>
    <xf numFmtId="179" fontId="79" fillId="0" borderId="10" xfId="0" applyNumberFormat="1" applyFont="1" applyBorder="1" applyAlignment="1">
      <alignment wrapText="1"/>
    </xf>
    <xf numFmtId="2" fontId="79" fillId="0" borderId="10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" fillId="0" borderId="0" xfId="0" applyFont="1" applyAlignment="1">
      <alignment horizontal="left"/>
    </xf>
    <xf numFmtId="178" fontId="0" fillId="0" borderId="0" xfId="0" applyNumberFormat="1" applyFill="1" applyAlignment="1">
      <alignment/>
    </xf>
    <xf numFmtId="0" fontId="8" fillId="0" borderId="10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178" fontId="11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4" fontId="7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horizontal="center" wrapText="1"/>
    </xf>
    <xf numFmtId="1" fontId="14" fillId="0" borderId="13" xfId="0" applyNumberFormat="1" applyFont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80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NumberFormat="1" applyAlignment="1">
      <alignment horizontal="center" wrapText="1"/>
    </xf>
    <xf numFmtId="0" fontId="82" fillId="0" borderId="21" xfId="0" applyFont="1" applyBorder="1" applyAlignment="1">
      <alignment horizontal="center" vertical="center" textRotation="90" wrapText="1"/>
    </xf>
    <xf numFmtId="0" fontId="82" fillId="0" borderId="22" xfId="0" applyFont="1" applyBorder="1" applyAlignment="1">
      <alignment horizontal="center" vertical="center" textRotation="90" wrapText="1"/>
    </xf>
    <xf numFmtId="0" fontId="82" fillId="0" borderId="23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wrapText="1"/>
    </xf>
    <xf numFmtId="0" fontId="13" fillId="0" borderId="18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0"/>
  <sheetViews>
    <sheetView zoomScale="89" zoomScaleNormal="89" zoomScaleSheetLayoutView="100" zoomScalePageLayoutView="0" workbookViewId="0" topLeftCell="A16">
      <selection activeCell="H22" sqref="H2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5" customWidth="1"/>
  </cols>
  <sheetData>
    <row r="1" spans="2:27" ht="15">
      <c r="B1" s="30" t="s">
        <v>30</v>
      </c>
      <c r="C1" s="30"/>
      <c r="D1" s="30"/>
      <c r="E1" s="30"/>
      <c r="F1" s="30"/>
      <c r="G1" s="30"/>
      <c r="H1" s="30"/>
      <c r="I1" s="2"/>
      <c r="J1" s="2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2:27" ht="15">
      <c r="B2" s="30" t="s">
        <v>42</v>
      </c>
      <c r="C2" s="30"/>
      <c r="D2" s="30"/>
      <c r="E2" s="30"/>
      <c r="F2" s="30"/>
      <c r="G2" s="30"/>
      <c r="H2" s="30"/>
      <c r="I2" s="2"/>
      <c r="J2" s="2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2:27" ht="15">
      <c r="B3" s="31" t="s">
        <v>43</v>
      </c>
      <c r="C3" s="30"/>
      <c r="D3" s="30"/>
      <c r="E3" s="30"/>
      <c r="F3" s="30"/>
      <c r="G3" s="30"/>
      <c r="H3" s="30"/>
      <c r="I3" s="2"/>
      <c r="J3" s="2"/>
      <c r="K3" s="28"/>
      <c r="L3" s="28"/>
      <c r="M3" s="28"/>
      <c r="N3" s="28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2:27" ht="15">
      <c r="B4" s="30" t="s">
        <v>31</v>
      </c>
      <c r="C4" s="30"/>
      <c r="D4" s="30"/>
      <c r="E4" s="30"/>
      <c r="F4" s="30"/>
      <c r="G4" s="30"/>
      <c r="H4" s="30"/>
      <c r="I4" s="2"/>
      <c r="J4" s="2"/>
      <c r="K4" s="28"/>
      <c r="L4" s="28"/>
      <c r="M4" s="28"/>
      <c r="N4" s="28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2:27" ht="15">
      <c r="B5" s="30" t="s">
        <v>44</v>
      </c>
      <c r="C5" s="30"/>
      <c r="D5" s="30"/>
      <c r="E5" s="30"/>
      <c r="F5" s="30"/>
      <c r="G5" s="30"/>
      <c r="H5" s="30"/>
      <c r="I5" s="2"/>
      <c r="J5" s="2"/>
      <c r="K5" s="28"/>
      <c r="L5" s="28"/>
      <c r="M5" s="28"/>
      <c r="N5" s="28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2:27" ht="15.75">
      <c r="B6" s="1"/>
      <c r="C6" s="92" t="s">
        <v>18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3"/>
    </row>
    <row r="7" spans="2:29" s="32" customFormat="1" ht="18.75" customHeight="1">
      <c r="B7" s="89" t="s">
        <v>50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AC7" s="33"/>
    </row>
    <row r="8" spans="2:29" s="32" customFormat="1" ht="19.5" customHeight="1">
      <c r="B8" s="94" t="s">
        <v>51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AC8" s="33"/>
    </row>
    <row r="9" spans="2:27" ht="18" customHeight="1"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29"/>
      <c r="AA9" s="29"/>
    </row>
    <row r="10" spans="2:27" ht="18" customHeight="1"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29"/>
      <c r="AA10" s="29"/>
    </row>
    <row r="11" spans="2:27" ht="12" customHeight="1">
      <c r="B11" s="96" t="s">
        <v>26</v>
      </c>
      <c r="C11" s="99" t="s">
        <v>17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1"/>
      <c r="O11" s="99" t="s">
        <v>6</v>
      </c>
      <c r="P11" s="100"/>
      <c r="Q11" s="100"/>
      <c r="R11" s="100"/>
      <c r="S11" s="100"/>
      <c r="T11" s="100"/>
      <c r="U11" s="102" t="s">
        <v>22</v>
      </c>
      <c r="V11" s="96" t="s">
        <v>23</v>
      </c>
      <c r="W11" s="96" t="s">
        <v>34</v>
      </c>
      <c r="X11" s="96" t="s">
        <v>25</v>
      </c>
      <c r="Y11" s="96" t="s">
        <v>24</v>
      </c>
      <c r="Z11" s="3"/>
      <c r="AA11" s="3"/>
    </row>
    <row r="12" spans="2:29" ht="30" customHeight="1">
      <c r="B12" s="97"/>
      <c r="C12" s="106" t="s">
        <v>2</v>
      </c>
      <c r="D12" s="107" t="s">
        <v>3</v>
      </c>
      <c r="E12" s="107" t="s">
        <v>4</v>
      </c>
      <c r="F12" s="107" t="s">
        <v>5</v>
      </c>
      <c r="G12" s="107" t="s">
        <v>8</v>
      </c>
      <c r="H12" s="107" t="s">
        <v>9</v>
      </c>
      <c r="I12" s="107" t="s">
        <v>10</v>
      </c>
      <c r="J12" s="107" t="s">
        <v>11</v>
      </c>
      <c r="K12" s="107" t="s">
        <v>12</v>
      </c>
      <c r="L12" s="107" t="s">
        <v>13</v>
      </c>
      <c r="M12" s="96" t="s">
        <v>14</v>
      </c>
      <c r="N12" s="96" t="s">
        <v>15</v>
      </c>
      <c r="O12" s="96" t="s">
        <v>7</v>
      </c>
      <c r="P12" s="96" t="s">
        <v>19</v>
      </c>
      <c r="Q12" s="96" t="s">
        <v>32</v>
      </c>
      <c r="R12" s="96" t="s">
        <v>20</v>
      </c>
      <c r="S12" s="96" t="s">
        <v>33</v>
      </c>
      <c r="T12" s="96" t="s">
        <v>21</v>
      </c>
      <c r="U12" s="103"/>
      <c r="V12" s="97"/>
      <c r="W12" s="97"/>
      <c r="X12" s="97"/>
      <c r="Y12" s="97"/>
      <c r="Z12" s="3"/>
      <c r="AB12" s="5"/>
      <c r="AC12"/>
    </row>
    <row r="13" spans="2:29" ht="48.75" customHeight="1">
      <c r="B13" s="97"/>
      <c r="C13" s="106"/>
      <c r="D13" s="107"/>
      <c r="E13" s="107"/>
      <c r="F13" s="107"/>
      <c r="G13" s="107"/>
      <c r="H13" s="107"/>
      <c r="I13" s="107"/>
      <c r="J13" s="107"/>
      <c r="K13" s="107"/>
      <c r="L13" s="107"/>
      <c r="M13" s="97"/>
      <c r="N13" s="97"/>
      <c r="O13" s="97"/>
      <c r="P13" s="97"/>
      <c r="Q13" s="97"/>
      <c r="R13" s="97"/>
      <c r="S13" s="97"/>
      <c r="T13" s="97"/>
      <c r="U13" s="103"/>
      <c r="V13" s="97"/>
      <c r="W13" s="97"/>
      <c r="X13" s="97"/>
      <c r="Y13" s="97"/>
      <c r="Z13" s="3"/>
      <c r="AB13" s="5"/>
      <c r="AC13"/>
    </row>
    <row r="14" spans="2:29" ht="15.75" customHeight="1">
      <c r="B14" s="98"/>
      <c r="C14" s="106"/>
      <c r="D14" s="107"/>
      <c r="E14" s="107"/>
      <c r="F14" s="107"/>
      <c r="G14" s="107"/>
      <c r="H14" s="107"/>
      <c r="I14" s="107"/>
      <c r="J14" s="107"/>
      <c r="K14" s="107"/>
      <c r="L14" s="107"/>
      <c r="M14" s="105"/>
      <c r="N14" s="105"/>
      <c r="O14" s="105"/>
      <c r="P14" s="105"/>
      <c r="Q14" s="105"/>
      <c r="R14" s="105"/>
      <c r="S14" s="105"/>
      <c r="T14" s="105"/>
      <c r="U14" s="104"/>
      <c r="V14" s="105"/>
      <c r="W14" s="105"/>
      <c r="X14" s="105"/>
      <c r="Y14" s="105"/>
      <c r="Z14" s="3"/>
      <c r="AB14" s="5"/>
      <c r="AC14"/>
    </row>
    <row r="15" spans="2:29" ht="12.75" customHeight="1">
      <c r="B15" s="12">
        <v>1</v>
      </c>
      <c r="C15" s="46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8"/>
      <c r="P15" s="49"/>
      <c r="Q15" s="50"/>
      <c r="R15" s="49"/>
      <c r="S15" s="50"/>
      <c r="T15" s="49"/>
      <c r="U15" s="51"/>
      <c r="V15" s="51"/>
      <c r="W15" s="47"/>
      <c r="X15" s="47"/>
      <c r="Y15" s="52"/>
      <c r="Z15" s="3"/>
      <c r="AA15" s="60">
        <f aca="true" t="shared" si="0" ref="AA15:AA33">SUM(C15:N15)</f>
        <v>0</v>
      </c>
      <c r="AB15" s="5"/>
      <c r="AC15"/>
    </row>
    <row r="16" spans="2:29" ht="12.75" customHeight="1">
      <c r="B16" s="12">
        <v>2</v>
      </c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8"/>
      <c r="P16" s="49"/>
      <c r="Q16" s="50"/>
      <c r="R16" s="49"/>
      <c r="S16" s="50"/>
      <c r="T16" s="49"/>
      <c r="U16" s="51"/>
      <c r="V16" s="51"/>
      <c r="W16" s="47"/>
      <c r="X16" s="47"/>
      <c r="Y16" s="52"/>
      <c r="AA16" s="60">
        <f t="shared" si="0"/>
        <v>0</v>
      </c>
      <c r="AB16" s="26" t="str">
        <f>IF(AA16=100,"ОК"," ")</f>
        <v> </v>
      </c>
      <c r="AC16"/>
    </row>
    <row r="17" spans="2:29" ht="12.75" customHeight="1">
      <c r="B17" s="12">
        <v>3</v>
      </c>
      <c r="C17" s="4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8"/>
      <c r="P17" s="49"/>
      <c r="Q17" s="50"/>
      <c r="R17" s="49"/>
      <c r="S17" s="50"/>
      <c r="T17" s="49"/>
      <c r="U17" s="51"/>
      <c r="V17" s="51"/>
      <c r="W17" s="47"/>
      <c r="X17" s="52"/>
      <c r="Y17" s="52"/>
      <c r="AA17" s="60">
        <f t="shared" si="0"/>
        <v>0</v>
      </c>
      <c r="AB17" s="26" t="str">
        <f>IF(AA17=100,"ОК"," ")</f>
        <v> </v>
      </c>
      <c r="AC17"/>
    </row>
    <row r="18" spans="2:29" ht="12.75" customHeight="1">
      <c r="B18" s="34">
        <v>4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9"/>
      <c r="Q18" s="40"/>
      <c r="R18" s="39"/>
      <c r="S18" s="40"/>
      <c r="T18" s="39"/>
      <c r="U18" s="41"/>
      <c r="V18" s="41"/>
      <c r="W18" s="35"/>
      <c r="X18" s="36"/>
      <c r="Y18" s="37"/>
      <c r="AA18" s="60">
        <f t="shared" si="0"/>
        <v>0</v>
      </c>
      <c r="AB18" s="4"/>
      <c r="AC18"/>
    </row>
    <row r="19" spans="2:29" ht="12.75" customHeight="1">
      <c r="B19" s="12">
        <v>5</v>
      </c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53"/>
      <c r="P19" s="49"/>
      <c r="Q19" s="50"/>
      <c r="R19" s="49"/>
      <c r="S19" s="50"/>
      <c r="T19" s="49"/>
      <c r="U19" s="51"/>
      <c r="V19" s="51"/>
      <c r="W19" s="47"/>
      <c r="X19" s="47"/>
      <c r="Y19" s="52"/>
      <c r="AA19" s="60">
        <f t="shared" si="0"/>
        <v>0</v>
      </c>
      <c r="AB19" s="4"/>
      <c r="AC19"/>
    </row>
    <row r="20" spans="2:27" ht="12.75" customHeight="1">
      <c r="B20" s="12">
        <v>6</v>
      </c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53"/>
      <c r="P20" s="49"/>
      <c r="Q20" s="50"/>
      <c r="R20" s="49"/>
      <c r="S20" s="50"/>
      <c r="T20" s="49"/>
      <c r="U20" s="51"/>
      <c r="V20" s="51"/>
      <c r="W20" s="47"/>
      <c r="X20" s="47"/>
      <c r="Y20" s="52"/>
      <c r="AA20" s="60">
        <f t="shared" si="0"/>
        <v>0</v>
      </c>
    </row>
    <row r="21" spans="2:27" ht="12.75" customHeight="1">
      <c r="B21" s="12">
        <v>7</v>
      </c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53"/>
      <c r="P21" s="49"/>
      <c r="Q21" s="50"/>
      <c r="R21" s="49"/>
      <c r="S21" s="50"/>
      <c r="T21" s="49"/>
      <c r="U21" s="51"/>
      <c r="V21" s="51"/>
      <c r="W21" s="47"/>
      <c r="X21" s="47"/>
      <c r="Y21" s="52"/>
      <c r="AA21" s="60">
        <f t="shared" si="0"/>
        <v>0</v>
      </c>
    </row>
    <row r="22" spans="2:27" ht="12.75" customHeight="1">
      <c r="B22" s="12">
        <v>8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53"/>
      <c r="P22" s="49"/>
      <c r="Q22" s="50"/>
      <c r="R22" s="49"/>
      <c r="S22" s="50"/>
      <c r="T22" s="49"/>
      <c r="U22" s="51"/>
      <c r="V22" s="51"/>
      <c r="W22" s="47"/>
      <c r="X22" s="47"/>
      <c r="Y22" s="52"/>
      <c r="AA22" s="60">
        <f t="shared" si="0"/>
        <v>0</v>
      </c>
    </row>
    <row r="23" spans="2:27" ht="12.75" customHeight="1">
      <c r="B23" s="12">
        <v>9</v>
      </c>
      <c r="C23" s="46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53"/>
      <c r="P23" s="49"/>
      <c r="Q23" s="50"/>
      <c r="R23" s="49"/>
      <c r="S23" s="50"/>
      <c r="T23" s="49"/>
      <c r="U23" s="51"/>
      <c r="V23" s="51"/>
      <c r="W23" s="54"/>
      <c r="X23" s="54"/>
      <c r="Y23" s="54"/>
      <c r="AA23" s="60">
        <f t="shared" si="0"/>
        <v>0</v>
      </c>
    </row>
    <row r="24" spans="2:27" ht="12.75" customHeight="1">
      <c r="B24" s="12">
        <v>10</v>
      </c>
      <c r="C24" s="46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53"/>
      <c r="P24" s="49"/>
      <c r="Q24" s="50"/>
      <c r="R24" s="49"/>
      <c r="S24" s="50"/>
      <c r="T24" s="49"/>
      <c r="U24" s="51"/>
      <c r="V24" s="51"/>
      <c r="W24" s="47"/>
      <c r="X24" s="47"/>
      <c r="Y24" s="52"/>
      <c r="AA24" s="60">
        <f t="shared" si="0"/>
        <v>0</v>
      </c>
    </row>
    <row r="25" spans="2:27" ht="12.75" customHeight="1">
      <c r="B25" s="12">
        <v>11</v>
      </c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53"/>
      <c r="P25" s="49"/>
      <c r="Q25" s="50"/>
      <c r="R25" s="49"/>
      <c r="S25" s="50"/>
      <c r="T25" s="49"/>
      <c r="U25" s="51"/>
      <c r="V25" s="51"/>
      <c r="W25" s="47"/>
      <c r="X25" s="47"/>
      <c r="Y25" s="52"/>
      <c r="AA25" s="60">
        <f t="shared" si="0"/>
        <v>0</v>
      </c>
    </row>
    <row r="26" spans="2:28" s="69" customFormat="1" ht="12">
      <c r="B26" s="61">
        <v>12</v>
      </c>
      <c r="C26" s="62">
        <v>91.9663</v>
      </c>
      <c r="D26" s="62">
        <v>3.6741</v>
      </c>
      <c r="E26" s="62">
        <v>0.8093</v>
      </c>
      <c r="F26" s="62">
        <v>0.0745</v>
      </c>
      <c r="G26" s="62">
        <v>0.1042</v>
      </c>
      <c r="H26" s="62">
        <v>0.0019</v>
      </c>
      <c r="I26" s="62">
        <v>0.0137</v>
      </c>
      <c r="J26" s="62">
        <v>0.0101</v>
      </c>
      <c r="K26" s="62">
        <v>0.0036</v>
      </c>
      <c r="L26" s="62">
        <v>0.0105</v>
      </c>
      <c r="M26" s="62">
        <v>3.1787</v>
      </c>
      <c r="N26" s="62">
        <v>0.1531</v>
      </c>
      <c r="O26" s="62">
        <v>0.7208</v>
      </c>
      <c r="P26" s="63">
        <v>33.86</v>
      </c>
      <c r="Q26" s="64">
        <v>8088</v>
      </c>
      <c r="R26" s="63">
        <v>37.52</v>
      </c>
      <c r="S26" s="65">
        <v>8960</v>
      </c>
      <c r="T26" s="63">
        <v>48.5</v>
      </c>
      <c r="U26" s="65"/>
      <c r="V26" s="65"/>
      <c r="W26" s="66" t="s">
        <v>45</v>
      </c>
      <c r="X26" s="67">
        <v>0.008</v>
      </c>
      <c r="Y26" s="68">
        <v>0.0001</v>
      </c>
      <c r="AA26" s="70">
        <f t="shared" si="0"/>
        <v>100</v>
      </c>
      <c r="AB26" s="71"/>
    </row>
    <row r="27" spans="2:27" ht="12.75" customHeight="1">
      <c r="B27" s="12">
        <v>13</v>
      </c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53"/>
      <c r="P27" s="49"/>
      <c r="Q27" s="50"/>
      <c r="R27" s="49"/>
      <c r="S27" s="50"/>
      <c r="T27" s="49"/>
      <c r="U27" s="51"/>
      <c r="V27" s="51"/>
      <c r="W27" s="47"/>
      <c r="X27" s="47"/>
      <c r="Y27" s="52"/>
      <c r="AA27" s="60">
        <f t="shared" si="0"/>
        <v>0</v>
      </c>
    </row>
    <row r="28" spans="2:27" ht="12.75" customHeight="1">
      <c r="B28" s="34">
        <v>14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/>
      <c r="Q28" s="40"/>
      <c r="R28" s="39"/>
      <c r="S28" s="40"/>
      <c r="T28" s="39"/>
      <c r="U28" s="41"/>
      <c r="V28" s="41"/>
      <c r="W28" s="35"/>
      <c r="X28" s="36"/>
      <c r="Y28" s="37"/>
      <c r="AA28" s="60">
        <f t="shared" si="0"/>
        <v>0</v>
      </c>
    </row>
    <row r="29" spans="2:27" ht="12.75" customHeight="1">
      <c r="B29" s="12">
        <v>15</v>
      </c>
      <c r="C29" s="46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53"/>
      <c r="P29" s="49"/>
      <c r="Q29" s="50"/>
      <c r="R29" s="49"/>
      <c r="S29" s="50"/>
      <c r="T29" s="49"/>
      <c r="U29" s="51"/>
      <c r="V29" s="51"/>
      <c r="W29" s="47"/>
      <c r="X29" s="47"/>
      <c r="Y29" s="52"/>
      <c r="AA29" s="60">
        <f t="shared" si="0"/>
        <v>0</v>
      </c>
    </row>
    <row r="30" spans="2:27" ht="12.75" customHeight="1">
      <c r="B30" s="13">
        <v>16</v>
      </c>
      <c r="C30" s="52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53"/>
      <c r="P30" s="49"/>
      <c r="Q30" s="50"/>
      <c r="R30" s="49"/>
      <c r="S30" s="50"/>
      <c r="T30" s="49"/>
      <c r="U30" s="51"/>
      <c r="V30" s="51"/>
      <c r="W30" s="47"/>
      <c r="X30" s="47"/>
      <c r="Y30" s="52"/>
      <c r="AA30" s="60">
        <f t="shared" si="0"/>
        <v>0</v>
      </c>
    </row>
    <row r="31" spans="2:27" ht="12.75" customHeight="1">
      <c r="B31" s="13">
        <v>17</v>
      </c>
      <c r="C31" s="5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53"/>
      <c r="P31" s="49"/>
      <c r="Q31" s="50"/>
      <c r="R31" s="49"/>
      <c r="S31" s="50"/>
      <c r="T31" s="49"/>
      <c r="U31" s="51"/>
      <c r="V31" s="51"/>
      <c r="W31" s="47"/>
      <c r="X31" s="47"/>
      <c r="Y31" s="52"/>
      <c r="AA31" s="60">
        <f t="shared" si="0"/>
        <v>0</v>
      </c>
    </row>
    <row r="32" spans="2:27" ht="12.75" customHeight="1">
      <c r="B32" s="13">
        <v>18</v>
      </c>
      <c r="C32" s="5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53"/>
      <c r="P32" s="49"/>
      <c r="Q32" s="50"/>
      <c r="R32" s="49"/>
      <c r="S32" s="50"/>
      <c r="T32" s="49"/>
      <c r="U32" s="51"/>
      <c r="V32" s="51"/>
      <c r="W32" s="47"/>
      <c r="X32" s="47"/>
      <c r="Y32" s="52"/>
      <c r="AA32" s="60">
        <f t="shared" si="0"/>
        <v>0</v>
      </c>
    </row>
    <row r="33" spans="2:27" ht="12.75" customHeight="1">
      <c r="B33" s="13">
        <v>19</v>
      </c>
      <c r="C33" s="52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53"/>
      <c r="P33" s="49"/>
      <c r="Q33" s="50"/>
      <c r="R33" s="49"/>
      <c r="S33" s="50"/>
      <c r="T33" s="49"/>
      <c r="U33" s="51"/>
      <c r="V33" s="51"/>
      <c r="W33" s="47"/>
      <c r="X33" s="47"/>
      <c r="Y33" s="52"/>
      <c r="AA33" s="60">
        <f t="shared" si="0"/>
        <v>0</v>
      </c>
    </row>
    <row r="34" spans="2:28" s="69" customFormat="1" ht="12">
      <c r="B34" s="61">
        <v>20</v>
      </c>
      <c r="C34" s="62">
        <v>92.3987</v>
      </c>
      <c r="D34" s="62">
        <v>3.1247</v>
      </c>
      <c r="E34" s="62">
        <v>0.6084</v>
      </c>
      <c r="F34" s="62">
        <v>0.0629</v>
      </c>
      <c r="G34" s="62">
        <v>0.093</v>
      </c>
      <c r="H34" s="62">
        <v>0.0016</v>
      </c>
      <c r="I34" s="62">
        <v>0.018</v>
      </c>
      <c r="J34" s="62">
        <v>0.0125</v>
      </c>
      <c r="K34" s="62">
        <v>0.0051</v>
      </c>
      <c r="L34" s="62">
        <v>0.0108</v>
      </c>
      <c r="M34" s="62">
        <v>3.5411</v>
      </c>
      <c r="N34" s="62">
        <v>0.1232</v>
      </c>
      <c r="O34" s="62">
        <v>0.7164</v>
      </c>
      <c r="P34" s="63">
        <v>33.49</v>
      </c>
      <c r="Q34" s="64">
        <v>8000</v>
      </c>
      <c r="R34" s="63">
        <v>37.12</v>
      </c>
      <c r="S34" s="65">
        <v>8865</v>
      </c>
      <c r="T34" s="63">
        <v>48.12</v>
      </c>
      <c r="U34" s="65"/>
      <c r="V34" s="65"/>
      <c r="W34" s="66"/>
      <c r="X34" s="67"/>
      <c r="Y34" s="68"/>
      <c r="AA34" s="70">
        <f>SUM(C34:N34)</f>
        <v>100.00000000000001</v>
      </c>
      <c r="AB34" s="71"/>
    </row>
    <row r="35" spans="2:27" ht="12.75" customHeight="1">
      <c r="B35" s="13">
        <v>21</v>
      </c>
      <c r="C35" s="52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53"/>
      <c r="P35" s="49"/>
      <c r="Q35" s="50"/>
      <c r="R35" s="49"/>
      <c r="S35" s="50"/>
      <c r="T35" s="49"/>
      <c r="U35" s="51"/>
      <c r="V35" s="51"/>
      <c r="W35" s="47"/>
      <c r="X35" s="47"/>
      <c r="Y35" s="52"/>
      <c r="AA35" s="60">
        <f aca="true" t="shared" si="1" ref="AA35:AA45">SUM(C35:N35)</f>
        <v>0</v>
      </c>
    </row>
    <row r="36" spans="2:27" ht="12.75" customHeight="1">
      <c r="B36" s="13">
        <v>22</v>
      </c>
      <c r="C36" s="52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53"/>
      <c r="P36" s="49"/>
      <c r="Q36" s="50"/>
      <c r="R36" s="49"/>
      <c r="S36" s="50"/>
      <c r="T36" s="49"/>
      <c r="U36" s="51"/>
      <c r="V36" s="51"/>
      <c r="W36" s="47"/>
      <c r="X36" s="47"/>
      <c r="Y36" s="52"/>
      <c r="AA36" s="60">
        <f t="shared" si="1"/>
        <v>0</v>
      </c>
    </row>
    <row r="37" spans="2:27" ht="12.75" customHeight="1">
      <c r="B37" s="13">
        <v>23</v>
      </c>
      <c r="C37" s="52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53"/>
      <c r="P37" s="49"/>
      <c r="Q37" s="50"/>
      <c r="R37" s="49"/>
      <c r="S37" s="50"/>
      <c r="T37" s="49"/>
      <c r="U37" s="51"/>
      <c r="V37" s="51"/>
      <c r="W37" s="47"/>
      <c r="X37" s="47"/>
      <c r="Y37" s="52"/>
      <c r="AA37" s="60">
        <f t="shared" si="1"/>
        <v>0</v>
      </c>
    </row>
    <row r="38" spans="2:27" ht="12.75" customHeight="1">
      <c r="B38" s="13">
        <v>24</v>
      </c>
      <c r="C38" s="52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53"/>
      <c r="P38" s="49"/>
      <c r="Q38" s="50"/>
      <c r="R38" s="49"/>
      <c r="S38" s="50"/>
      <c r="T38" s="49"/>
      <c r="U38" s="51"/>
      <c r="V38" s="51"/>
      <c r="W38" s="47"/>
      <c r="X38" s="54"/>
      <c r="Y38" s="54"/>
      <c r="AA38" s="60">
        <f t="shared" si="1"/>
        <v>0</v>
      </c>
    </row>
    <row r="39" spans="2:27" ht="12.75" customHeight="1">
      <c r="B39" s="13">
        <v>25</v>
      </c>
      <c r="C39" s="52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53"/>
      <c r="P39" s="49"/>
      <c r="Q39" s="50"/>
      <c r="R39" s="49"/>
      <c r="S39" s="50"/>
      <c r="T39" s="49"/>
      <c r="U39" s="51"/>
      <c r="V39" s="51"/>
      <c r="W39" s="47"/>
      <c r="X39" s="47"/>
      <c r="Y39" s="52"/>
      <c r="AA39" s="60">
        <f t="shared" si="1"/>
        <v>0</v>
      </c>
    </row>
    <row r="40" spans="2:27" ht="12.75" customHeight="1">
      <c r="B40" s="13">
        <v>26</v>
      </c>
      <c r="C40" s="52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53"/>
      <c r="P40" s="49"/>
      <c r="Q40" s="50"/>
      <c r="R40" s="49"/>
      <c r="S40" s="50"/>
      <c r="T40" s="49"/>
      <c r="U40" s="51"/>
      <c r="V40" s="51"/>
      <c r="W40" s="47"/>
      <c r="X40" s="47"/>
      <c r="Y40" s="52"/>
      <c r="AA40" s="60">
        <f t="shared" si="1"/>
        <v>0</v>
      </c>
    </row>
    <row r="41" spans="2:27" ht="12.75" customHeight="1">
      <c r="B41" s="13">
        <v>27</v>
      </c>
      <c r="C41" s="52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53"/>
      <c r="P41" s="49"/>
      <c r="Q41" s="50"/>
      <c r="R41" s="49"/>
      <c r="S41" s="50"/>
      <c r="T41" s="49"/>
      <c r="U41" s="51"/>
      <c r="V41" s="51"/>
      <c r="W41" s="47"/>
      <c r="X41" s="47"/>
      <c r="Y41" s="52"/>
      <c r="AA41" s="60">
        <f t="shared" si="1"/>
        <v>0</v>
      </c>
    </row>
    <row r="42" spans="2:27" ht="12.75" customHeight="1">
      <c r="B42" s="13">
        <v>28</v>
      </c>
      <c r="C42" s="52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53"/>
      <c r="P42" s="49"/>
      <c r="Q42" s="50"/>
      <c r="R42" s="49"/>
      <c r="S42" s="50"/>
      <c r="T42" s="49"/>
      <c r="U42" s="51"/>
      <c r="V42" s="51"/>
      <c r="W42" s="47"/>
      <c r="X42" s="47"/>
      <c r="Y42" s="52"/>
      <c r="AA42" s="60">
        <f t="shared" si="1"/>
        <v>0</v>
      </c>
    </row>
    <row r="43" spans="2:27" ht="12.75" customHeight="1">
      <c r="B43" s="13">
        <v>29</v>
      </c>
      <c r="C43" s="52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53"/>
      <c r="P43" s="49"/>
      <c r="Q43" s="50"/>
      <c r="R43" s="49"/>
      <c r="S43" s="50"/>
      <c r="T43" s="49"/>
      <c r="U43" s="51"/>
      <c r="V43" s="51"/>
      <c r="W43" s="47"/>
      <c r="X43" s="47"/>
      <c r="Y43" s="52"/>
      <c r="AA43" s="60">
        <f t="shared" si="1"/>
        <v>0</v>
      </c>
    </row>
    <row r="44" spans="2:27" ht="12.75" customHeight="1">
      <c r="B44" s="13">
        <v>30</v>
      </c>
      <c r="C44" s="52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53"/>
      <c r="P44" s="49"/>
      <c r="Q44" s="50"/>
      <c r="R44" s="49"/>
      <c r="S44" s="50"/>
      <c r="T44" s="49"/>
      <c r="U44" s="51"/>
      <c r="V44" s="51"/>
      <c r="W44" s="47"/>
      <c r="X44" s="47"/>
      <c r="Y44" s="52"/>
      <c r="AA44" s="60">
        <f t="shared" si="1"/>
        <v>0</v>
      </c>
    </row>
    <row r="45" spans="2:27" ht="12.75" customHeight="1">
      <c r="B45" s="13">
        <v>31</v>
      </c>
      <c r="C45" s="52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53"/>
      <c r="P45" s="49"/>
      <c r="Q45" s="50"/>
      <c r="R45" s="49"/>
      <c r="S45" s="50"/>
      <c r="T45" s="55"/>
      <c r="U45" s="51"/>
      <c r="V45" s="51"/>
      <c r="W45" s="47"/>
      <c r="X45" s="47"/>
      <c r="Y45" s="52"/>
      <c r="AA45" s="60">
        <f t="shared" si="1"/>
        <v>0</v>
      </c>
    </row>
    <row r="47" spans="3:25" ht="24" customHeight="1">
      <c r="C47" s="9" t="s">
        <v>46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 t="s">
        <v>47</v>
      </c>
      <c r="Q47" s="9"/>
      <c r="R47" s="9"/>
      <c r="S47" s="9"/>
      <c r="T47" s="56"/>
      <c r="U47" s="57"/>
      <c r="V47" s="57"/>
      <c r="W47" s="108">
        <v>42490</v>
      </c>
      <c r="X47" s="109"/>
      <c r="Y47" s="58"/>
    </row>
    <row r="48" spans="3:25" ht="16.5" customHeight="1">
      <c r="C48" s="1"/>
      <c r="D48" s="1" t="s">
        <v>27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2"/>
      <c r="P48" s="59" t="s">
        <v>29</v>
      </c>
      <c r="Q48" s="59"/>
      <c r="R48" s="1"/>
      <c r="S48" s="1"/>
      <c r="T48" s="2"/>
      <c r="U48" s="2" t="s">
        <v>0</v>
      </c>
      <c r="V48" s="1"/>
      <c r="W48" s="2"/>
      <c r="X48" s="2" t="s">
        <v>16</v>
      </c>
      <c r="Y48" s="1"/>
    </row>
    <row r="49" spans="3:25" ht="15">
      <c r="C49" s="9" t="s">
        <v>48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 t="s">
        <v>1</v>
      </c>
      <c r="P49" s="9" t="s">
        <v>49</v>
      </c>
      <c r="Q49" s="9"/>
      <c r="R49" s="9"/>
      <c r="S49" s="9"/>
      <c r="T49" s="9"/>
      <c r="U49" s="57"/>
      <c r="V49" s="57"/>
      <c r="W49" s="108">
        <v>42490</v>
      </c>
      <c r="X49" s="109"/>
      <c r="Y49" s="9"/>
    </row>
    <row r="50" spans="3:25" ht="12.75">
      <c r="C50" s="1"/>
      <c r="D50" s="1" t="s">
        <v>28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2"/>
      <c r="P50" s="2" t="s">
        <v>29</v>
      </c>
      <c r="Q50" s="2"/>
      <c r="R50" s="1"/>
      <c r="S50" s="1"/>
      <c r="T50" s="2"/>
      <c r="U50" s="2" t="s">
        <v>0</v>
      </c>
      <c r="V50" s="1"/>
      <c r="W50" s="2"/>
      <c r="X50" s="1" t="s">
        <v>16</v>
      </c>
      <c r="Y50" s="1"/>
    </row>
  </sheetData>
  <sheetProtection/>
  <mergeCells count="33">
    <mergeCell ref="R12:R14"/>
    <mergeCell ref="S12:S14"/>
    <mergeCell ref="T12:T14"/>
    <mergeCell ref="W47:X47"/>
    <mergeCell ref="W49:X49"/>
    <mergeCell ref="X11:X14"/>
    <mergeCell ref="W11:W14"/>
    <mergeCell ref="L12:L14"/>
    <mergeCell ref="M12:M14"/>
    <mergeCell ref="N12:N14"/>
    <mergeCell ref="O12:O14"/>
    <mergeCell ref="P12:P14"/>
    <mergeCell ref="Q12:Q14"/>
    <mergeCell ref="Y11:Y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B7:Y7"/>
    <mergeCell ref="B10:Y10"/>
    <mergeCell ref="C6:AA6"/>
    <mergeCell ref="B8:Y8"/>
    <mergeCell ref="B9:Y9"/>
    <mergeCell ref="B11:B14"/>
    <mergeCell ref="C11:N11"/>
    <mergeCell ref="O11:T11"/>
    <mergeCell ref="U11:U14"/>
    <mergeCell ref="V11:V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1"/>
  <sheetViews>
    <sheetView tabSelected="1" view="pageBreakPreview" zoomScaleSheetLayoutView="100" workbookViewId="0" topLeftCell="A4">
      <selection activeCell="H15" sqref="H15"/>
    </sheetView>
  </sheetViews>
  <sheetFormatPr defaultColWidth="9.00390625" defaultRowHeight="12.75"/>
  <cols>
    <col min="1" max="1" width="8.375" style="0" customWidth="1"/>
    <col min="2" max="2" width="14.875" style="0" customWidth="1"/>
    <col min="3" max="3" width="15.75390625" style="0" customWidth="1"/>
    <col min="4" max="4" width="14.75390625" style="0" customWidth="1"/>
    <col min="5" max="5" width="14.25390625" style="0" customWidth="1"/>
    <col min="6" max="8" width="14.625" style="0" customWidth="1"/>
    <col min="9" max="9" width="14.625" style="5" customWidth="1"/>
    <col min="10" max="22" width="14.625" style="0" customWidth="1"/>
  </cols>
  <sheetData>
    <row r="1" spans="2:12" s="27" customFormat="1" ht="15">
      <c r="B1" s="30" t="s">
        <v>30</v>
      </c>
      <c r="C1" s="30"/>
      <c r="D1" s="30"/>
      <c r="E1" s="30"/>
      <c r="F1" s="86"/>
      <c r="G1" s="86"/>
      <c r="L1" s="43"/>
    </row>
    <row r="2" spans="2:12" s="27" customFormat="1" ht="15">
      <c r="B2" s="30" t="s">
        <v>42</v>
      </c>
      <c r="C2" s="30"/>
      <c r="D2" s="30"/>
      <c r="E2" s="30"/>
      <c r="F2" s="86"/>
      <c r="G2" s="86"/>
      <c r="L2" s="43"/>
    </row>
    <row r="3" spans="2:12" s="27" customFormat="1" ht="15">
      <c r="B3" s="31" t="s">
        <v>43</v>
      </c>
      <c r="C3" s="30"/>
      <c r="D3" s="30"/>
      <c r="E3" s="30"/>
      <c r="F3" s="3"/>
      <c r="G3" s="3"/>
      <c r="H3" s="29"/>
      <c r="I3" s="29"/>
      <c r="J3" s="29"/>
      <c r="L3" s="43"/>
    </row>
    <row r="4" spans="2:8" ht="12.75">
      <c r="B4" s="87"/>
      <c r="C4" s="87"/>
      <c r="D4" s="87"/>
      <c r="E4" s="87"/>
      <c r="F4" s="3"/>
      <c r="G4" s="3"/>
      <c r="H4" s="3"/>
    </row>
    <row r="5" spans="2:8" ht="15">
      <c r="B5" s="86"/>
      <c r="C5" s="88" t="s">
        <v>35</v>
      </c>
      <c r="D5" s="88"/>
      <c r="E5" s="88"/>
      <c r="F5" s="88"/>
      <c r="G5" s="88"/>
      <c r="H5" s="16"/>
    </row>
    <row r="6" spans="2:8" ht="18" customHeight="1">
      <c r="B6" s="117" t="s">
        <v>59</v>
      </c>
      <c r="C6" s="118"/>
      <c r="D6" s="118"/>
      <c r="E6" s="118"/>
      <c r="F6" s="118"/>
      <c r="G6" s="118"/>
      <c r="H6" s="18"/>
    </row>
    <row r="7" spans="2:8" ht="18" customHeight="1">
      <c r="B7" s="119" t="s">
        <v>58</v>
      </c>
      <c r="C7" s="120"/>
      <c r="D7" s="120"/>
      <c r="E7" s="120"/>
      <c r="F7" s="120"/>
      <c r="G7" s="120"/>
      <c r="H7" s="17"/>
    </row>
    <row r="8" spans="2:8" ht="18" customHeight="1">
      <c r="B8" s="117" t="s">
        <v>57</v>
      </c>
      <c r="C8" s="117"/>
      <c r="D8" s="117"/>
      <c r="E8" s="117"/>
      <c r="F8" s="117"/>
      <c r="G8" s="117"/>
      <c r="H8" s="17"/>
    </row>
    <row r="9" spans="2:8" ht="24" customHeight="1">
      <c r="B9" s="14"/>
      <c r="C9" s="15"/>
      <c r="D9" s="15"/>
      <c r="E9" s="15"/>
      <c r="F9" s="15"/>
      <c r="G9" s="15"/>
      <c r="H9" s="19"/>
    </row>
    <row r="10" spans="2:9" ht="30" customHeight="1">
      <c r="B10" s="96" t="s">
        <v>26</v>
      </c>
      <c r="C10" s="99" t="s">
        <v>39</v>
      </c>
      <c r="D10" s="100"/>
      <c r="E10" s="100"/>
      <c r="F10" s="116" t="s">
        <v>40</v>
      </c>
      <c r="G10" s="111" t="s">
        <v>41</v>
      </c>
      <c r="H10" s="20"/>
      <c r="I10"/>
    </row>
    <row r="11" spans="2:9" ht="48.75" customHeight="1">
      <c r="B11" s="97"/>
      <c r="C11" s="106" t="s">
        <v>52</v>
      </c>
      <c r="D11" s="107" t="s">
        <v>53</v>
      </c>
      <c r="E11" s="107" t="s">
        <v>54</v>
      </c>
      <c r="F11" s="116"/>
      <c r="G11" s="112"/>
      <c r="H11" s="20"/>
      <c r="I11"/>
    </row>
    <row r="12" spans="2:9" ht="15.75" customHeight="1">
      <c r="B12" s="97"/>
      <c r="C12" s="106"/>
      <c r="D12" s="107"/>
      <c r="E12" s="107"/>
      <c r="F12" s="116"/>
      <c r="G12" s="112"/>
      <c r="H12" s="20"/>
      <c r="I12"/>
    </row>
    <row r="13" spans="2:9" ht="30" customHeight="1">
      <c r="B13" s="98"/>
      <c r="C13" s="106"/>
      <c r="D13" s="107"/>
      <c r="E13" s="107"/>
      <c r="F13" s="116"/>
      <c r="G13" s="113"/>
      <c r="H13" s="20"/>
      <c r="I13"/>
    </row>
    <row r="14" spans="2:10" ht="15.75" customHeight="1">
      <c r="B14" s="12">
        <v>1</v>
      </c>
      <c r="C14" s="72">
        <v>8095.3</v>
      </c>
      <c r="D14" s="72">
        <v>7940.06</v>
      </c>
      <c r="E14" s="84">
        <v>0</v>
      </c>
      <c r="F14" s="80">
        <f aca="true" t="shared" si="0" ref="F14:F43">SUM(C14:E14)</f>
        <v>16035.36</v>
      </c>
      <c r="G14" s="81">
        <v>34.46</v>
      </c>
      <c r="H14" s="21"/>
      <c r="I14" s="110"/>
      <c r="J14" s="110"/>
    </row>
    <row r="15" spans="2:10" ht="15.75">
      <c r="B15" s="12">
        <v>2</v>
      </c>
      <c r="C15" s="72">
        <v>9436.69</v>
      </c>
      <c r="D15" s="72">
        <v>9391.63</v>
      </c>
      <c r="E15" s="85">
        <v>18992.73</v>
      </c>
      <c r="F15" s="80">
        <f t="shared" si="0"/>
        <v>37821.05</v>
      </c>
      <c r="G15" s="81">
        <f>IF(Паспорт!P17&gt;0,Паспорт!P17,G14)</f>
        <v>34.46</v>
      </c>
      <c r="H15" s="21"/>
      <c r="I15" s="110"/>
      <c r="J15" s="110"/>
    </row>
    <row r="16" spans="2:10" ht="15.75">
      <c r="B16" s="12">
        <v>3</v>
      </c>
      <c r="C16" s="72">
        <v>9563.95</v>
      </c>
      <c r="D16" s="72">
        <v>9382.38</v>
      </c>
      <c r="E16" s="84">
        <v>28195.6</v>
      </c>
      <c r="F16" s="80">
        <f t="shared" si="0"/>
        <v>47141.93</v>
      </c>
      <c r="G16" s="81">
        <f>IF(Паспорт!P18&gt;0,Паспорт!P18,G15)</f>
        <v>34.46</v>
      </c>
      <c r="H16" s="21"/>
      <c r="I16" s="110"/>
      <c r="J16" s="110"/>
    </row>
    <row r="17" spans="2:10" ht="15.75">
      <c r="B17" s="12">
        <v>4</v>
      </c>
      <c r="C17" s="72">
        <v>8819.01</v>
      </c>
      <c r="D17" s="72">
        <v>8738.91</v>
      </c>
      <c r="E17" s="84">
        <v>0</v>
      </c>
      <c r="F17" s="80">
        <f t="shared" si="0"/>
        <v>17557.92</v>
      </c>
      <c r="G17" s="81">
        <f>IF(Паспорт!P19&gt;0,Паспорт!P19,G16)</f>
        <v>34.46</v>
      </c>
      <c r="H17" s="21"/>
      <c r="I17" s="110"/>
      <c r="J17" s="110"/>
    </row>
    <row r="18" spans="2:10" ht="15.75">
      <c r="B18" s="12">
        <v>5</v>
      </c>
      <c r="C18" s="72">
        <v>7765.87</v>
      </c>
      <c r="D18" s="72">
        <v>7477.4</v>
      </c>
      <c r="E18" s="84">
        <v>0</v>
      </c>
      <c r="F18" s="80">
        <f t="shared" si="0"/>
        <v>15243.27</v>
      </c>
      <c r="G18" s="81">
        <f>IF(Паспорт!P20&gt;0,Паспорт!P20,G17)</f>
        <v>34.46</v>
      </c>
      <c r="H18" s="21"/>
      <c r="I18" s="110"/>
      <c r="J18" s="110"/>
    </row>
    <row r="19" spans="2:10" ht="15.75" customHeight="1">
      <c r="B19" s="12">
        <v>6</v>
      </c>
      <c r="C19" s="72">
        <v>7303.34</v>
      </c>
      <c r="D19" s="72">
        <v>6856.41</v>
      </c>
      <c r="E19" s="84">
        <v>14.29</v>
      </c>
      <c r="F19" s="80">
        <f t="shared" si="0"/>
        <v>14174.04</v>
      </c>
      <c r="G19" s="81">
        <f>IF(Паспорт!P21&gt;0,Паспорт!P21,G18)</f>
        <v>34.46</v>
      </c>
      <c r="H19" s="21"/>
      <c r="I19" s="110"/>
      <c r="J19" s="110"/>
    </row>
    <row r="20" spans="2:10" ht="15.75">
      <c r="B20" s="12">
        <v>7</v>
      </c>
      <c r="C20" s="72">
        <v>6502.41</v>
      </c>
      <c r="D20" s="72">
        <v>5640.88</v>
      </c>
      <c r="E20" s="84">
        <v>73207.91</v>
      </c>
      <c r="F20" s="80">
        <f t="shared" si="0"/>
        <v>85351.20000000001</v>
      </c>
      <c r="G20" s="81">
        <f>IF(Паспорт!P22&gt;0,Паспорт!P22,G19)</f>
        <v>34.46</v>
      </c>
      <c r="H20" s="21"/>
      <c r="I20" s="110"/>
      <c r="J20" s="110"/>
    </row>
    <row r="21" spans="2:10" ht="15.75">
      <c r="B21" s="12">
        <v>8</v>
      </c>
      <c r="C21" s="72">
        <v>5495.26</v>
      </c>
      <c r="D21" s="72">
        <v>4784.98</v>
      </c>
      <c r="E21" s="84">
        <v>0</v>
      </c>
      <c r="F21" s="80">
        <f t="shared" si="0"/>
        <v>10280.24</v>
      </c>
      <c r="G21" s="81">
        <f>IF(Паспорт!P23&gt;0,Паспорт!P23,G20)</f>
        <v>34.46</v>
      </c>
      <c r="H21" s="21"/>
      <c r="I21" s="110"/>
      <c r="J21" s="110"/>
    </row>
    <row r="22" spans="2:9" ht="15" customHeight="1">
      <c r="B22" s="12">
        <v>9</v>
      </c>
      <c r="C22" s="72">
        <v>4457.41</v>
      </c>
      <c r="D22" s="72">
        <v>3988.1</v>
      </c>
      <c r="E22" s="84">
        <v>30718.59</v>
      </c>
      <c r="F22" s="80">
        <f t="shared" si="0"/>
        <v>39164.1</v>
      </c>
      <c r="G22" s="81">
        <f>IF(Паспорт!P24&gt;0,Паспорт!P24,G21)</f>
        <v>34.46</v>
      </c>
      <c r="H22" s="21"/>
      <c r="I22" s="25"/>
    </row>
    <row r="23" spans="2:9" ht="15.75">
      <c r="B23" s="12">
        <v>10</v>
      </c>
      <c r="C23" s="72">
        <v>4478.8</v>
      </c>
      <c r="D23" s="72">
        <v>3988.26</v>
      </c>
      <c r="E23" s="84">
        <v>27921.45</v>
      </c>
      <c r="F23" s="80">
        <f t="shared" si="0"/>
        <v>36388.51</v>
      </c>
      <c r="G23" s="81">
        <f>IF(Паспорт!P25&gt;0,Паспорт!P25,G22)</f>
        <v>34.46</v>
      </c>
      <c r="H23" s="21"/>
      <c r="I23" s="25"/>
    </row>
    <row r="24" spans="2:9" ht="15.75">
      <c r="B24" s="12">
        <v>11</v>
      </c>
      <c r="C24" s="72">
        <v>4211.92</v>
      </c>
      <c r="D24" s="72">
        <v>3406.85</v>
      </c>
      <c r="E24" s="44">
        <v>40424.06</v>
      </c>
      <c r="F24" s="80">
        <f t="shared" si="0"/>
        <v>48042.83</v>
      </c>
      <c r="G24" s="81">
        <f>IF(Паспорт!P26&gt;0,Паспорт!P26,G23)</f>
        <v>33.86</v>
      </c>
      <c r="H24" s="21"/>
      <c r="I24" s="25"/>
    </row>
    <row r="25" spans="2:9" ht="15.75">
      <c r="B25" s="12">
        <v>12</v>
      </c>
      <c r="C25" s="72">
        <v>4343.72</v>
      </c>
      <c r="D25" s="72">
        <v>3345.9</v>
      </c>
      <c r="E25" s="44">
        <v>62685.02</v>
      </c>
      <c r="F25" s="80">
        <f t="shared" si="0"/>
        <v>70374.64</v>
      </c>
      <c r="G25" s="81">
        <f>IF(Паспорт!P27&gt;0,Паспорт!P27,G24)</f>
        <v>33.86</v>
      </c>
      <c r="H25" s="21"/>
      <c r="I25" s="25"/>
    </row>
    <row r="26" spans="2:9" ht="15.75">
      <c r="B26" s="12">
        <v>13</v>
      </c>
      <c r="C26" s="72">
        <v>3942.77</v>
      </c>
      <c r="D26" s="72">
        <v>3223.3</v>
      </c>
      <c r="E26" s="44">
        <v>66532.51</v>
      </c>
      <c r="F26" s="80">
        <f t="shared" si="0"/>
        <v>73698.57999999999</v>
      </c>
      <c r="G26" s="81">
        <f>IF(Паспорт!P28&gt;0,Паспорт!P28,G25)</f>
        <v>33.86</v>
      </c>
      <c r="H26" s="21"/>
      <c r="I26" s="25"/>
    </row>
    <row r="27" spans="2:9" ht="15.75">
      <c r="B27" s="12">
        <v>14</v>
      </c>
      <c r="C27" s="72">
        <v>4370.42</v>
      </c>
      <c r="D27" s="72">
        <v>3494.5</v>
      </c>
      <c r="E27" s="44">
        <v>80425.48</v>
      </c>
      <c r="F27" s="80">
        <f t="shared" si="0"/>
        <v>88290.4</v>
      </c>
      <c r="G27" s="81">
        <f>IF(Паспорт!P29&gt;0,Паспорт!P29,G26)</f>
        <v>33.86</v>
      </c>
      <c r="H27" s="21"/>
      <c r="I27" s="25"/>
    </row>
    <row r="28" spans="2:9" ht="15.75">
      <c r="B28" s="12">
        <v>15</v>
      </c>
      <c r="C28" s="72">
        <v>4558.61</v>
      </c>
      <c r="D28" s="72">
        <v>3593.03</v>
      </c>
      <c r="E28" s="44">
        <v>31112.06</v>
      </c>
      <c r="F28" s="80">
        <f t="shared" si="0"/>
        <v>39263.7</v>
      </c>
      <c r="G28" s="81">
        <f>IF(Паспорт!P30&gt;0,Паспорт!P30,G27)</f>
        <v>33.86</v>
      </c>
      <c r="H28" s="21"/>
      <c r="I28" s="25"/>
    </row>
    <row r="29" spans="2:9" ht="15.75">
      <c r="B29" s="13">
        <v>16</v>
      </c>
      <c r="C29" s="72">
        <v>6452.08</v>
      </c>
      <c r="D29" s="72">
        <v>5094.45</v>
      </c>
      <c r="E29" s="44">
        <v>34473.64</v>
      </c>
      <c r="F29" s="80">
        <f t="shared" si="0"/>
        <v>46020.17</v>
      </c>
      <c r="G29" s="81">
        <f>IF(Паспорт!P31&gt;0,Паспорт!P31,G28)</f>
        <v>33.86</v>
      </c>
      <c r="H29" s="21"/>
      <c r="I29" s="25"/>
    </row>
    <row r="30" spans="2:9" ht="15.75">
      <c r="B30" s="13">
        <v>17</v>
      </c>
      <c r="C30" s="72">
        <v>5333.42</v>
      </c>
      <c r="D30" s="72">
        <v>4351.86</v>
      </c>
      <c r="E30" s="44">
        <v>41597.44</v>
      </c>
      <c r="F30" s="80">
        <f t="shared" si="0"/>
        <v>51282.72</v>
      </c>
      <c r="G30" s="81">
        <f>IF(Паспорт!P32&gt;0,Паспорт!P32,G29)</f>
        <v>33.86</v>
      </c>
      <c r="H30" s="21"/>
      <c r="I30" s="25"/>
    </row>
    <row r="31" spans="2:9" ht="15.75">
      <c r="B31" s="13">
        <v>18</v>
      </c>
      <c r="C31" s="72">
        <v>3995.1</v>
      </c>
      <c r="D31" s="72">
        <v>3223.27</v>
      </c>
      <c r="E31" s="44">
        <v>55182.88</v>
      </c>
      <c r="F31" s="80">
        <f t="shared" si="0"/>
        <v>62401.25</v>
      </c>
      <c r="G31" s="81">
        <f>IF(Паспорт!P33&gt;0,Паспорт!P33,G30)</f>
        <v>33.86</v>
      </c>
      <c r="H31" s="21"/>
      <c r="I31" s="25"/>
    </row>
    <row r="32" spans="2:9" ht="15.75">
      <c r="B32" s="13">
        <v>19</v>
      </c>
      <c r="C32" s="72">
        <v>4590.35</v>
      </c>
      <c r="D32" s="72">
        <v>3770.36</v>
      </c>
      <c r="E32" s="44">
        <v>49489.7</v>
      </c>
      <c r="F32" s="80">
        <f t="shared" si="0"/>
        <v>57850.409999999996</v>
      </c>
      <c r="G32" s="81">
        <f>IF(Паспорт!P34&gt;0,Паспорт!P34,G31)</f>
        <v>33.49</v>
      </c>
      <c r="H32" s="21"/>
      <c r="I32" s="25"/>
    </row>
    <row r="33" spans="2:9" ht="15.75">
      <c r="B33" s="13">
        <v>20</v>
      </c>
      <c r="C33" s="72">
        <v>5372.79</v>
      </c>
      <c r="D33" s="72">
        <v>4177.43</v>
      </c>
      <c r="E33" s="44">
        <v>41353.7</v>
      </c>
      <c r="F33" s="80">
        <f t="shared" si="0"/>
        <v>50903.92</v>
      </c>
      <c r="G33" s="81">
        <f>IF(Паспорт!P35&gt;0,Паспорт!P35,G32)</f>
        <v>33.49</v>
      </c>
      <c r="H33" s="21"/>
      <c r="I33" s="25"/>
    </row>
    <row r="34" spans="2:9" ht="15.75">
      <c r="B34" s="13">
        <v>21</v>
      </c>
      <c r="C34" s="72">
        <v>8018.92</v>
      </c>
      <c r="D34" s="72">
        <v>6466.05</v>
      </c>
      <c r="E34" s="44">
        <v>43392.75</v>
      </c>
      <c r="F34" s="80">
        <f t="shared" si="0"/>
        <v>57877.72</v>
      </c>
      <c r="G34" s="81">
        <f>IF(Паспорт!P36&gt;0,Паспорт!P36,G33)</f>
        <v>33.49</v>
      </c>
      <c r="H34" s="21"/>
      <c r="I34" s="25"/>
    </row>
    <row r="35" spans="2:9" ht="15.75">
      <c r="B35" s="13">
        <v>22</v>
      </c>
      <c r="C35" s="72">
        <v>7704.73</v>
      </c>
      <c r="D35" s="72">
        <v>6479.56</v>
      </c>
      <c r="E35" s="44">
        <v>36468.26</v>
      </c>
      <c r="F35" s="80">
        <f t="shared" si="0"/>
        <v>50652.55</v>
      </c>
      <c r="G35" s="81">
        <f>IF(Паспорт!P37&gt;0,Паспорт!P37,G34)</f>
        <v>33.49</v>
      </c>
      <c r="H35" s="21"/>
      <c r="I35" s="25"/>
    </row>
    <row r="36" spans="2:9" ht="15.75">
      <c r="B36" s="13">
        <v>23</v>
      </c>
      <c r="C36" s="72">
        <v>6084.66</v>
      </c>
      <c r="D36" s="72">
        <v>5471.06</v>
      </c>
      <c r="E36" s="44">
        <v>44940.94</v>
      </c>
      <c r="F36" s="80">
        <f t="shared" si="0"/>
        <v>56496.66</v>
      </c>
      <c r="G36" s="81">
        <f>IF(Паспорт!P38&gt;0,Паспорт!P38,G35)</f>
        <v>33.49</v>
      </c>
      <c r="H36" s="21"/>
      <c r="I36" s="25"/>
    </row>
    <row r="37" spans="2:9" ht="15.75">
      <c r="B37" s="13">
        <v>24</v>
      </c>
      <c r="C37" s="72">
        <v>5122.51</v>
      </c>
      <c r="D37" s="72">
        <v>5124.83</v>
      </c>
      <c r="E37" s="44">
        <v>51473.41</v>
      </c>
      <c r="F37" s="80">
        <f t="shared" si="0"/>
        <v>61720.75</v>
      </c>
      <c r="G37" s="81">
        <f>IF(Паспорт!P39&gt;0,Паспорт!P39,G36)</f>
        <v>33.49</v>
      </c>
      <c r="H37" s="21"/>
      <c r="I37" s="25"/>
    </row>
    <row r="38" spans="2:9" ht="15.75">
      <c r="B38" s="13">
        <v>25</v>
      </c>
      <c r="C38" s="72">
        <v>5576.67</v>
      </c>
      <c r="D38" s="72">
        <v>5246.77</v>
      </c>
      <c r="E38" s="44">
        <v>28080.97</v>
      </c>
      <c r="F38" s="80">
        <f t="shared" si="0"/>
        <v>38904.41</v>
      </c>
      <c r="G38" s="81">
        <f>IF(Паспорт!P40&gt;0,Паспорт!P40,G37)</f>
        <v>33.49</v>
      </c>
      <c r="H38" s="21"/>
      <c r="I38" s="25"/>
    </row>
    <row r="39" spans="2:9" ht="15.75">
      <c r="B39" s="13">
        <v>26</v>
      </c>
      <c r="C39" s="72">
        <v>4894.06</v>
      </c>
      <c r="D39" s="72">
        <v>4654.7</v>
      </c>
      <c r="E39" s="44">
        <v>41973.79</v>
      </c>
      <c r="F39" s="80">
        <f t="shared" si="0"/>
        <v>51522.55</v>
      </c>
      <c r="G39" s="81">
        <f>IF(Паспорт!P41&gt;0,Паспорт!P41,G38)</f>
        <v>33.49</v>
      </c>
      <c r="H39" s="21"/>
      <c r="I39" s="25"/>
    </row>
    <row r="40" spans="2:9" ht="15.75">
      <c r="B40" s="13">
        <v>27</v>
      </c>
      <c r="C40" s="72">
        <v>6411.57</v>
      </c>
      <c r="D40" s="72">
        <v>6006.14</v>
      </c>
      <c r="E40" s="44">
        <v>53126.23</v>
      </c>
      <c r="F40" s="80">
        <f t="shared" si="0"/>
        <v>65543.94</v>
      </c>
      <c r="G40" s="81">
        <f>IF(Паспорт!P42&gt;0,Паспорт!P42,G39)</f>
        <v>33.49</v>
      </c>
      <c r="H40" s="21"/>
      <c r="I40" s="25"/>
    </row>
    <row r="41" spans="2:9" ht="15.75">
      <c r="B41" s="13">
        <v>28</v>
      </c>
      <c r="C41" s="72">
        <v>5606.09</v>
      </c>
      <c r="D41" s="72">
        <v>5636.9</v>
      </c>
      <c r="E41" s="44">
        <v>35173.34</v>
      </c>
      <c r="F41" s="80">
        <f t="shared" si="0"/>
        <v>46416.329999999994</v>
      </c>
      <c r="G41" s="81">
        <f>IF(Паспорт!P43&gt;0,Паспорт!P43,G40)</f>
        <v>33.49</v>
      </c>
      <c r="H41" s="21"/>
      <c r="I41" s="25"/>
    </row>
    <row r="42" spans="2:9" ht="12.75" customHeight="1">
      <c r="B42" s="13">
        <v>29</v>
      </c>
      <c r="C42" s="72">
        <v>5007.31</v>
      </c>
      <c r="D42" s="72">
        <v>5276.93</v>
      </c>
      <c r="E42" s="44">
        <v>37483.16</v>
      </c>
      <c r="F42" s="80">
        <f t="shared" si="0"/>
        <v>47767.40000000001</v>
      </c>
      <c r="G42" s="81">
        <f>IF(Паспорт!P44&gt;0,Паспорт!P44,G41)</f>
        <v>33.49</v>
      </c>
      <c r="H42" s="21"/>
      <c r="I42" s="25"/>
    </row>
    <row r="43" spans="2:9" ht="12.75" customHeight="1">
      <c r="B43" s="13">
        <v>30</v>
      </c>
      <c r="C43" s="72">
        <v>5523.3</v>
      </c>
      <c r="D43" s="72">
        <v>6244.17</v>
      </c>
      <c r="E43" s="44">
        <v>34933.16</v>
      </c>
      <c r="F43" s="80">
        <f t="shared" si="0"/>
        <v>46700.630000000005</v>
      </c>
      <c r="G43" s="81">
        <f>IF(Паспорт!P45&gt;0,Паспорт!P45,G42)</f>
        <v>33.49</v>
      </c>
      <c r="H43" s="21"/>
      <c r="I43" s="25"/>
    </row>
    <row r="44" spans="2:10" ht="66" customHeight="1">
      <c r="B44" s="13" t="s">
        <v>40</v>
      </c>
      <c r="C44" s="73">
        <f>SUM(C14:C43)</f>
        <v>179039.04000000004</v>
      </c>
      <c r="D44" s="73">
        <f>SUM(D14:D43)</f>
        <v>162477.07</v>
      </c>
      <c r="E44" s="45">
        <f>SUM(E14:E43)</f>
        <v>1089373.0699999998</v>
      </c>
      <c r="F44" s="82">
        <f>SUM(F14:F43)</f>
        <v>1430889.1800000002</v>
      </c>
      <c r="G44" s="83">
        <f>SUMPRODUCT(G14:G43,F14:F43)/SUM(F14:F43)</f>
        <v>33.830313831082286</v>
      </c>
      <c r="H44" s="24"/>
      <c r="I44" s="114"/>
      <c r="J44" s="114"/>
    </row>
    <row r="45" spans="2:9" ht="14.25" customHeight="1" hidden="1">
      <c r="B45" s="6">
        <v>31</v>
      </c>
      <c r="C45" s="8"/>
      <c r="D45" s="7"/>
      <c r="E45" s="7"/>
      <c r="F45" s="7"/>
      <c r="G45" s="7"/>
      <c r="H45" s="22"/>
      <c r="I45"/>
    </row>
    <row r="46" spans="3:9" ht="12.75">
      <c r="C46" s="115"/>
      <c r="D46" s="115"/>
      <c r="E46" s="115"/>
      <c r="F46" s="115"/>
      <c r="G46" s="115"/>
      <c r="H46" s="23"/>
      <c r="I46"/>
    </row>
    <row r="47" spans="3:4" ht="12.75">
      <c r="C47" s="1"/>
      <c r="D47" s="1"/>
    </row>
    <row r="48" spans="2:12" ht="15">
      <c r="B48" s="9" t="s">
        <v>46</v>
      </c>
      <c r="C48" s="74"/>
      <c r="D48" s="9"/>
      <c r="E48" s="15" t="s">
        <v>47</v>
      </c>
      <c r="F48" s="15"/>
      <c r="G48" s="15"/>
      <c r="H48" s="11"/>
      <c r="I48" s="78"/>
      <c r="L48" s="5"/>
    </row>
    <row r="49" spans="2:9" ht="12.75">
      <c r="B49" s="1" t="s">
        <v>37</v>
      </c>
      <c r="C49" s="1"/>
      <c r="D49" s="1"/>
      <c r="E49" s="1" t="s">
        <v>56</v>
      </c>
      <c r="F49" s="1"/>
      <c r="G49" s="75" t="s">
        <v>0</v>
      </c>
      <c r="H49" s="75" t="s">
        <v>16</v>
      </c>
      <c r="I49" s="79"/>
    </row>
    <row r="50" spans="2:9" ht="18" customHeight="1">
      <c r="B50" s="9" t="s">
        <v>36</v>
      </c>
      <c r="C50" s="42"/>
      <c r="D50" s="9"/>
      <c r="E50" s="77" t="s">
        <v>55</v>
      </c>
      <c r="F50" s="77"/>
      <c r="G50" s="10"/>
      <c r="H50" s="10"/>
      <c r="I50" s="19"/>
    </row>
    <row r="51" spans="2:9" ht="12.75">
      <c r="B51" s="1" t="s">
        <v>38</v>
      </c>
      <c r="D51" s="1"/>
      <c r="E51" s="1" t="s">
        <v>56</v>
      </c>
      <c r="F51" s="1"/>
      <c r="G51" s="75" t="s">
        <v>0</v>
      </c>
      <c r="H51" s="75" t="s">
        <v>16</v>
      </c>
      <c r="I51" s="76"/>
    </row>
  </sheetData>
  <sheetProtection/>
  <mergeCells count="13">
    <mergeCell ref="C46:G46"/>
    <mergeCell ref="C11:C13"/>
    <mergeCell ref="F10:F13"/>
    <mergeCell ref="B6:G6"/>
    <mergeCell ref="B7:G7"/>
    <mergeCell ref="B8:G8"/>
    <mergeCell ref="B10:B13"/>
    <mergeCell ref="I14:J21"/>
    <mergeCell ref="D11:D13"/>
    <mergeCell ref="G10:G13"/>
    <mergeCell ref="I44:J44"/>
    <mergeCell ref="E11:E13"/>
    <mergeCell ref="C10:E10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2016-05-05T06:43:35Z</cp:lastPrinted>
  <dcterms:created xsi:type="dcterms:W3CDTF">2010-01-29T08:37:16Z</dcterms:created>
  <dcterms:modified xsi:type="dcterms:W3CDTF">2016-05-05T13:51:26Z</dcterms:modified>
  <cp:category/>
  <cp:version/>
  <cp:contentType/>
  <cp:contentStatus/>
</cp:coreProperties>
</file>