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<sst xmlns="http://schemas.openxmlformats.org/spreadsheetml/2006/main" count="84" uniqueCount="73">
  <si>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</si>
  <si>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</si>
  <si>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</si>
  <si>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</si>
  <si>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</si>
  <si>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</si>
  <si>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</si>
  <si>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</si>
  <si>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</si>
  <si>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</si>
  <si>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</si>
  <si>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</si>
  <si>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</si>
  <si>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</si>
  <si>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</si>
  <si>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</si>
  <si>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</si>
  <si>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</si>
  <si>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</si>
  <si>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</si>
  <si>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</si>
  <si>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</si>
  <si>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</si>
  <si>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</si>
  <si>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</si>
  <si>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30.04.2016р.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</si>
  <si>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</si>
  <si>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</si>
  <si>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</si>
  <si>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</si>
  <si>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</si>
  <si>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</si>
  <si>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</si>
  <si>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</si>
  <si>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</si>
  <si>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</si>
  <si>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</si>
  <si>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</si>
  <si>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</si>
  <si>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</si>
  <si>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</si>
  <si>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</si>
  <si>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</si>
  <si>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</si>
  <si>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</si>
  <si>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</si>
  <si>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</si>
  <si>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</si>
  <si>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</si>
  <si>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</si>
  <si>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</si>
  <si>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</si>
  <si>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Бердянськ, Червоне Поле,                                                                                                              Україна, Осипенко, Росія, Андріївка, Дмитрівка, Маринівка. </t>
    </r>
  </si>
  <si>
    <t xml:space="preserve">Краматорське ЛВУМГ </t>
  </si>
  <si>
    <t xml:space="preserve">Начальник  Краматорського  ЛВУМГ  </t>
  </si>
  <si>
    <t>С.Г. Таушан</t>
  </si>
  <si>
    <t>А.М. Левкович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</si>
  <si>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</si>
  <si>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</si>
  <si>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</si>
  <si>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</si>
  <si>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</si>
  <si>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</si>
  <si>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</si>
  <si>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</si>
  <si>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</si>
  <si>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</si>
  <si>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</si>
  <si>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</si>
  <si>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</si>
  <si>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</si>
  <si>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>Данные по объекту Мариновка (осн.) за 4/16.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</si>
  <si>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Червоне Поле,                                                                                                                                     Україна, Осипенко, Росія, Андріївка, Дмитрівка, Маринівка. 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</si>
</sst>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33" borderId="0" xfId="0" applyFill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96" fillId="0" borderId="29" xfId="0" applyFont="1" applyBorder="1" applyAlignment="1">
      <alignment horizontal="center" vertical="center" textRotation="90" wrapText="1"/>
    </xf>
    <xf numFmtId="0" fontId="96" fillId="0" borderId="30" xfId="0" applyFont="1" applyBorder="1" applyAlignment="1">
      <alignment horizontal="center" vertical="center" textRotation="90" wrapText="1"/>
    </xf>
    <xf numFmtId="0" fontId="96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">
      <selection activeCell="A8" sqref="A8:IV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9" t="s">
        <v>9</v>
      </c>
      <c r="C1" s="39"/>
      <c r="D1" s="39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39" t="s">
        <v>10</v>
      </c>
      <c r="C2" s="39"/>
      <c r="D2" s="39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5" t="s">
        <v>23</v>
      </c>
      <c r="C3" s="46"/>
      <c r="D3" s="46"/>
      <c r="E3" s="46"/>
      <c r="F3" s="46"/>
      <c r="G3" s="46"/>
      <c r="H3" s="46"/>
      <c r="I3" s="2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</row>
    <row r="4" spans="2:23" ht="15">
      <c r="B4" s="46" t="s">
        <v>11</v>
      </c>
      <c r="C4" s="46"/>
      <c r="D4" s="46"/>
      <c r="E4" s="46"/>
      <c r="F4" s="46"/>
      <c r="G4" s="46"/>
      <c r="H4" s="46"/>
      <c r="I4" s="2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</row>
    <row r="5" spans="2:23" ht="15">
      <c r="B5" s="46" t="s">
        <v>24</v>
      </c>
      <c r="C5" s="46"/>
      <c r="D5" s="46"/>
      <c r="E5" s="46"/>
      <c r="F5" s="46"/>
      <c r="G5" s="46"/>
      <c r="H5" s="46"/>
      <c r="I5" s="2"/>
      <c r="J5" s="40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</row>
    <row r="6" spans="2:23" ht="15">
      <c r="B6" s="46"/>
      <c r="C6" s="46"/>
      <c r="D6" s="46"/>
      <c r="E6" s="46"/>
      <c r="F6" s="46"/>
      <c r="G6" s="46"/>
      <c r="H6" s="46"/>
      <c r="I6" s="2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1"/>
      <c r="V6" s="41"/>
      <c r="W6" s="41"/>
    </row>
    <row r="7" spans="1:23" ht="21.75" customHeight="1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47"/>
      <c r="W7" s="48"/>
    </row>
    <row r="8" spans="1:25" s="50" customFormat="1" ht="41.25" customHeight="1">
      <c r="A8" s="97" t="s">
        <v>52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49"/>
      <c r="W8" s="48"/>
      <c r="Y8" s="51"/>
    </row>
    <row r="9" spans="1:25" s="50" customFormat="1" ht="19.5" customHeight="1">
      <c r="A9" s="98" t="s">
        <v>25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52"/>
      <c r="W9" s="48"/>
      <c r="Y9" s="51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9" t="s">
        <v>30</v>
      </c>
      <c r="C11" s="102" t="s">
        <v>31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 t="s">
        <v>50</v>
      </c>
      <c r="N11" s="104" t="s">
        <v>51</v>
      </c>
      <c r="O11" s="104" t="s">
        <v>2</v>
      </c>
      <c r="P11" s="104" t="s">
        <v>32</v>
      </c>
      <c r="Q11" s="104" t="s">
        <v>33</v>
      </c>
      <c r="R11" s="104" t="s">
        <v>34</v>
      </c>
      <c r="S11" s="104" t="s">
        <v>35</v>
      </c>
      <c r="T11" s="106" t="s">
        <v>49</v>
      </c>
      <c r="U11" s="106" t="s">
        <v>36</v>
      </c>
      <c r="V11" s="108" t="s">
        <v>4</v>
      </c>
      <c r="X11" s="6"/>
      <c r="Y11"/>
    </row>
    <row r="12" spans="2:25" ht="48.75" customHeight="1">
      <c r="B12" s="100"/>
      <c r="C12" s="107" t="s">
        <v>37</v>
      </c>
      <c r="D12" s="107" t="s">
        <v>38</v>
      </c>
      <c r="E12" s="107" t="s">
        <v>39</v>
      </c>
      <c r="F12" s="107" t="s">
        <v>40</v>
      </c>
      <c r="G12" s="107" t="s">
        <v>41</v>
      </c>
      <c r="H12" s="107" t="s">
        <v>42</v>
      </c>
      <c r="I12" s="107" t="s">
        <v>43</v>
      </c>
      <c r="J12" s="107" t="s">
        <v>44</v>
      </c>
      <c r="K12" s="107" t="s">
        <v>45</v>
      </c>
      <c r="L12" s="107" t="s">
        <v>46</v>
      </c>
      <c r="M12" s="105"/>
      <c r="N12" s="105"/>
      <c r="O12" s="105"/>
      <c r="P12" s="105"/>
      <c r="Q12" s="105"/>
      <c r="R12" s="105"/>
      <c r="S12" s="105"/>
      <c r="T12" s="107"/>
      <c r="U12" s="107"/>
      <c r="V12" s="109"/>
      <c r="X12" s="6"/>
      <c r="Y12"/>
    </row>
    <row r="13" spans="2:25" ht="15.75" customHeight="1">
      <c r="B13" s="10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5"/>
      <c r="N13" s="105"/>
      <c r="O13" s="110" t="s">
        <v>47</v>
      </c>
      <c r="P13" s="111"/>
      <c r="Q13" s="111"/>
      <c r="R13" s="111"/>
      <c r="S13" s="112"/>
      <c r="T13" s="107"/>
      <c r="U13" s="107"/>
      <c r="V13" s="109"/>
      <c r="X13" s="6"/>
      <c r="Y13"/>
    </row>
    <row r="14" spans="2:25" ht="12.75" customHeight="1">
      <c r="B14" s="54">
        <v>1</v>
      </c>
      <c r="C14" s="55">
        <v>92.3611</v>
      </c>
      <c r="D14" s="55">
        <v>3.1841</v>
      </c>
      <c r="E14" s="55">
        <v>0.595</v>
      </c>
      <c r="F14" s="55">
        <v>0.061</v>
      </c>
      <c r="G14" s="55">
        <v>0.0973</v>
      </c>
      <c r="H14" s="55">
        <v>0.0452</v>
      </c>
      <c r="I14" s="55">
        <v>0.0172</v>
      </c>
      <c r="J14" s="55">
        <v>3.5616</v>
      </c>
      <c r="K14" s="55">
        <v>0.0774</v>
      </c>
      <c r="L14" s="55"/>
      <c r="M14" s="56"/>
      <c r="N14" s="57"/>
      <c r="O14" s="56">
        <v>0.7168</v>
      </c>
      <c r="P14" s="58">
        <v>8012.382</v>
      </c>
      <c r="Q14" s="58">
        <v>11514.41</v>
      </c>
      <c r="R14" s="59">
        <f>P14/0.239/1000</f>
        <v>33.524610878661086</v>
      </c>
      <c r="S14" s="59">
        <f>Q14/0.239/1000</f>
        <v>48.17744769874477</v>
      </c>
      <c r="T14" s="59"/>
      <c r="U14" s="53"/>
      <c r="V14" s="53"/>
      <c r="W14" s="4">
        <f aca="true" t="shared" si="0" ref="W14:W43">SUM(C14:N14)</f>
        <v>99.9999</v>
      </c>
      <c r="X14" s="6"/>
      <c r="Y14"/>
    </row>
    <row r="15" spans="2:25" ht="12.75" customHeight="1">
      <c r="B15" s="60">
        <f>B14+1</f>
        <v>2</v>
      </c>
      <c r="C15" s="55">
        <v>92.202</v>
      </c>
      <c r="D15" s="55">
        <v>3.2257</v>
      </c>
      <c r="E15" s="55">
        <v>0.6318</v>
      </c>
      <c r="F15" s="55">
        <v>0.0816</v>
      </c>
      <c r="G15" s="55">
        <v>0.1457</v>
      </c>
      <c r="H15" s="55">
        <v>0.0791</v>
      </c>
      <c r="I15" s="55">
        <v>0.0293</v>
      </c>
      <c r="J15" s="55">
        <v>3.5215</v>
      </c>
      <c r="K15" s="55">
        <v>0.0834</v>
      </c>
      <c r="L15" s="55"/>
      <c r="M15" s="56"/>
      <c r="N15" s="57"/>
      <c r="O15" s="56">
        <v>0.7197</v>
      </c>
      <c r="P15" s="58">
        <v>8047.13</v>
      </c>
      <c r="Q15" s="58">
        <v>11539.42</v>
      </c>
      <c r="R15" s="59">
        <f aca="true" t="shared" si="1" ref="R15:S41">P15/0.239/1000</f>
        <v>33.67</v>
      </c>
      <c r="S15" s="59">
        <f t="shared" si="1"/>
        <v>48.28209205020921</v>
      </c>
      <c r="T15" s="59"/>
      <c r="U15" s="61"/>
      <c r="V15" s="61"/>
      <c r="W15" s="4">
        <f t="shared" si="0"/>
        <v>100.0001</v>
      </c>
      <c r="X15" s="30" t="str">
        <f>IF(W15=100,"ОК"," ")</f>
        <v> </v>
      </c>
      <c r="Y15"/>
    </row>
    <row r="16" spans="2:25" ht="12.75" customHeight="1">
      <c r="B16" s="62">
        <f aca="true" t="shared" si="2" ref="B16:B41">B15+1</f>
        <v>3</v>
      </c>
      <c r="C16" s="55">
        <v>92.0044</v>
      </c>
      <c r="D16" s="55">
        <v>3.3315</v>
      </c>
      <c r="E16" s="55">
        <v>0.6333</v>
      </c>
      <c r="F16" s="55">
        <v>0.0733</v>
      </c>
      <c r="G16" s="55">
        <v>0.1298</v>
      </c>
      <c r="H16" s="55">
        <v>0.0679</v>
      </c>
      <c r="I16" s="55">
        <v>0.0289</v>
      </c>
      <c r="J16" s="55">
        <v>3.6692</v>
      </c>
      <c r="K16" s="55">
        <v>0.0616</v>
      </c>
      <c r="L16" s="55"/>
      <c r="M16" s="56"/>
      <c r="N16" s="57"/>
      <c r="O16" s="56">
        <v>0.7202</v>
      </c>
      <c r="P16" s="58">
        <v>8036.522</v>
      </c>
      <c r="Q16" s="58">
        <v>11520.84</v>
      </c>
      <c r="R16" s="59">
        <f t="shared" si="1"/>
        <v>33.625615062761504</v>
      </c>
      <c r="S16" s="59">
        <f t="shared" si="1"/>
        <v>48.204351464435156</v>
      </c>
      <c r="T16" s="59"/>
      <c r="U16" s="53"/>
      <c r="V16" s="53"/>
      <c r="W16" s="4">
        <f t="shared" si="0"/>
        <v>99.99990000000001</v>
      </c>
      <c r="X16" s="30" t="str">
        <f>IF(W16=100,"ОК"," ")</f>
        <v> </v>
      </c>
      <c r="Y16"/>
    </row>
    <row r="17" spans="2:25" ht="12.75" customHeight="1">
      <c r="B17" s="62">
        <f t="shared" si="2"/>
        <v>4</v>
      </c>
      <c r="C17" s="55">
        <v>91.7866</v>
      </c>
      <c r="D17" s="55">
        <v>3.5057</v>
      </c>
      <c r="E17" s="55">
        <v>0.6021</v>
      </c>
      <c r="F17" s="55">
        <v>0.0539</v>
      </c>
      <c r="G17" s="55">
        <v>0.087</v>
      </c>
      <c r="H17" s="55">
        <v>0.0275</v>
      </c>
      <c r="I17" s="55">
        <v>0.0154</v>
      </c>
      <c r="J17" s="55">
        <v>3.8626</v>
      </c>
      <c r="K17" s="55">
        <v>0.0592</v>
      </c>
      <c r="L17" s="55"/>
      <c r="M17" s="56"/>
      <c r="N17" s="61"/>
      <c r="O17" s="56">
        <v>0.7193</v>
      </c>
      <c r="P17" s="58">
        <v>8002.624</v>
      </c>
      <c r="Q17" s="58">
        <v>11479.87</v>
      </c>
      <c r="R17" s="59">
        <f t="shared" si="1"/>
        <v>33.48378242677824</v>
      </c>
      <c r="S17" s="59">
        <f t="shared" si="1"/>
        <v>48.03292887029289</v>
      </c>
      <c r="T17" s="59"/>
      <c r="U17" s="53"/>
      <c r="V17" s="53"/>
      <c r="W17" s="4">
        <f t="shared" si="0"/>
        <v>100.00000000000001</v>
      </c>
      <c r="X17" s="30" t="str">
        <f>IF(W17=100,"ОК"," ")</f>
        <v>ОК</v>
      </c>
      <c r="Y17"/>
    </row>
    <row r="18" spans="2:25" ht="12.75" customHeight="1">
      <c r="B18" s="63">
        <f t="shared" si="2"/>
        <v>5</v>
      </c>
      <c r="C18" s="55">
        <v>91.8412</v>
      </c>
      <c r="D18" s="55">
        <v>3.4577</v>
      </c>
      <c r="E18" s="55">
        <v>0.5866</v>
      </c>
      <c r="F18" s="55">
        <v>0.0525</v>
      </c>
      <c r="G18" s="55">
        <v>0.0834</v>
      </c>
      <c r="H18" s="55">
        <v>0.0255</v>
      </c>
      <c r="I18" s="55">
        <v>0.013</v>
      </c>
      <c r="J18" s="55">
        <v>3.8953</v>
      </c>
      <c r="K18" s="55">
        <v>0.0447</v>
      </c>
      <c r="L18" s="55"/>
      <c r="M18" s="56"/>
      <c r="N18" s="61"/>
      <c r="O18" s="56">
        <v>0.7186</v>
      </c>
      <c r="P18" s="58">
        <v>7994.081</v>
      </c>
      <c r="Q18" s="58">
        <v>11473.33</v>
      </c>
      <c r="R18" s="59">
        <f t="shared" si="1"/>
        <v>33.44803765690377</v>
      </c>
      <c r="S18" s="59">
        <f t="shared" si="1"/>
        <v>48.00556485355649</v>
      </c>
      <c r="T18" s="59"/>
      <c r="U18" s="53"/>
      <c r="V18" s="53"/>
      <c r="W18" s="4">
        <f t="shared" si="0"/>
        <v>99.99990000000001</v>
      </c>
      <c r="X18" s="30" t="str">
        <f aca="true" t="shared" si="3" ref="X18:X43">IF(W18=100,"ОК"," ")</f>
        <v> </v>
      </c>
      <c r="Y18"/>
    </row>
    <row r="19" spans="2:25" ht="12.75" customHeight="1">
      <c r="B19" s="60">
        <f t="shared" si="2"/>
        <v>6</v>
      </c>
      <c r="C19" s="55">
        <v>92.1131</v>
      </c>
      <c r="D19" s="55">
        <v>3.1865</v>
      </c>
      <c r="E19" s="55">
        <v>0.5511</v>
      </c>
      <c r="F19" s="55">
        <v>0.0515</v>
      </c>
      <c r="G19" s="55">
        <v>0.0835</v>
      </c>
      <c r="H19" s="55">
        <v>0.0291</v>
      </c>
      <c r="I19" s="55">
        <v>0.015</v>
      </c>
      <c r="J19" s="55">
        <v>3.9469</v>
      </c>
      <c r="K19" s="55">
        <v>0.0233</v>
      </c>
      <c r="L19" s="55"/>
      <c r="M19" s="56"/>
      <c r="N19" s="61"/>
      <c r="O19" s="56">
        <v>0.7168</v>
      </c>
      <c r="P19" s="58">
        <v>7971.611</v>
      </c>
      <c r="Q19" s="58">
        <v>11457.02</v>
      </c>
      <c r="R19" s="59">
        <f t="shared" si="1"/>
        <v>33.354020920502094</v>
      </c>
      <c r="S19" s="59">
        <f t="shared" si="1"/>
        <v>47.93732217573223</v>
      </c>
      <c r="T19" s="59"/>
      <c r="U19" s="53"/>
      <c r="V19" s="53"/>
      <c r="W19" s="4">
        <f t="shared" si="0"/>
        <v>100.00000000000001</v>
      </c>
      <c r="X19" s="30" t="str">
        <f t="shared" si="3"/>
        <v>ОК</v>
      </c>
      <c r="Y19"/>
    </row>
    <row r="20" spans="2:25" ht="12.75" customHeight="1">
      <c r="B20" s="62">
        <f t="shared" si="2"/>
        <v>7</v>
      </c>
      <c r="C20" s="55">
        <v>92.1533</v>
      </c>
      <c r="D20" s="55">
        <v>3.1506</v>
      </c>
      <c r="E20" s="55">
        <v>0.5374</v>
      </c>
      <c r="F20" s="55">
        <v>0.0484</v>
      </c>
      <c r="G20" s="55">
        <v>0.0778</v>
      </c>
      <c r="H20" s="55">
        <v>0.0248</v>
      </c>
      <c r="I20" s="55">
        <v>0.0137</v>
      </c>
      <c r="J20" s="55">
        <v>3.9804</v>
      </c>
      <c r="K20" s="55">
        <v>0.0138</v>
      </c>
      <c r="L20" s="55"/>
      <c r="M20" s="56"/>
      <c r="N20" s="61"/>
      <c r="O20" s="56">
        <v>0.7161</v>
      </c>
      <c r="P20" s="58">
        <v>7962.61</v>
      </c>
      <c r="Q20" s="58">
        <v>11449.34</v>
      </c>
      <c r="R20" s="59">
        <f t="shared" si="1"/>
        <v>33.31635983263599</v>
      </c>
      <c r="S20" s="59">
        <f t="shared" si="1"/>
        <v>47.90518828451883</v>
      </c>
      <c r="T20" s="59"/>
      <c r="U20" s="61"/>
      <c r="V20" s="61"/>
      <c r="W20" s="4">
        <f t="shared" si="0"/>
        <v>100.0002</v>
      </c>
      <c r="X20" s="30" t="str">
        <f t="shared" si="3"/>
        <v> </v>
      </c>
      <c r="Y20"/>
    </row>
    <row r="21" spans="2:25" ht="12.75" customHeight="1">
      <c r="B21" s="63">
        <f t="shared" si="2"/>
        <v>8</v>
      </c>
      <c r="C21" s="55">
        <v>92.1746</v>
      </c>
      <c r="D21" s="55">
        <v>3.1178</v>
      </c>
      <c r="E21" s="55">
        <v>0.5545</v>
      </c>
      <c r="F21" s="55">
        <v>0.0517</v>
      </c>
      <c r="G21" s="55">
        <v>0.084</v>
      </c>
      <c r="H21" s="55">
        <v>0.0261</v>
      </c>
      <c r="I21" s="55">
        <v>0.0138</v>
      </c>
      <c r="J21" s="55">
        <v>3.9674</v>
      </c>
      <c r="K21" s="55">
        <v>0.0101</v>
      </c>
      <c r="L21" s="55"/>
      <c r="M21" s="56"/>
      <c r="N21" s="61"/>
      <c r="O21" s="56">
        <v>0.7162</v>
      </c>
      <c r="P21" s="58">
        <v>7966.15</v>
      </c>
      <c r="Q21" s="58">
        <v>11453.47</v>
      </c>
      <c r="R21" s="59">
        <f t="shared" si="1"/>
        <v>33.331171548117155</v>
      </c>
      <c r="S21" s="59">
        <f t="shared" si="1"/>
        <v>47.92246861924686</v>
      </c>
      <c r="T21" s="59"/>
      <c r="U21" s="64"/>
      <c r="V21" s="64"/>
      <c r="W21" s="4">
        <f t="shared" si="0"/>
        <v>100</v>
      </c>
      <c r="X21" s="30" t="str">
        <f t="shared" si="3"/>
        <v>ОК</v>
      </c>
      <c r="Y21"/>
    </row>
    <row r="22" spans="2:25" ht="12.75" customHeight="1">
      <c r="B22" s="60">
        <f t="shared" si="2"/>
        <v>9</v>
      </c>
      <c r="C22" s="55">
        <v>92.1306</v>
      </c>
      <c r="D22" s="55">
        <v>3.1566</v>
      </c>
      <c r="E22" s="55">
        <v>0.57</v>
      </c>
      <c r="F22" s="55">
        <v>0.0536</v>
      </c>
      <c r="G22" s="55">
        <v>0.0871</v>
      </c>
      <c r="H22" s="55">
        <v>0.0269</v>
      </c>
      <c r="I22" s="55">
        <v>0.0145</v>
      </c>
      <c r="J22" s="55">
        <v>3.9535</v>
      </c>
      <c r="K22" s="55">
        <v>0.0071</v>
      </c>
      <c r="L22" s="65"/>
      <c r="M22" s="66"/>
      <c r="N22" s="61"/>
      <c r="O22" s="56">
        <v>0.7167</v>
      </c>
      <c r="P22" s="58">
        <v>7973.217</v>
      </c>
      <c r="Q22" s="58">
        <v>11459.89</v>
      </c>
      <c r="R22" s="59">
        <f t="shared" si="1"/>
        <v>33.36074058577406</v>
      </c>
      <c r="S22" s="59">
        <f t="shared" si="1"/>
        <v>47.94933054393305</v>
      </c>
      <c r="T22" s="59"/>
      <c r="U22" s="61"/>
      <c r="V22" s="61"/>
      <c r="W22" s="4">
        <f t="shared" si="0"/>
        <v>99.9999</v>
      </c>
      <c r="X22" s="30" t="str">
        <f t="shared" si="3"/>
        <v> </v>
      </c>
      <c r="Y22"/>
    </row>
    <row r="23" spans="2:25" ht="12.75" customHeight="1">
      <c r="B23" s="67">
        <f t="shared" si="2"/>
        <v>10</v>
      </c>
      <c r="C23" s="55">
        <v>92.1412</v>
      </c>
      <c r="D23" s="55">
        <v>3.1153</v>
      </c>
      <c r="E23" s="55">
        <v>0.5505</v>
      </c>
      <c r="F23" s="55">
        <v>0.0502</v>
      </c>
      <c r="G23" s="55">
        <v>0.0807</v>
      </c>
      <c r="H23" s="55">
        <v>0.0257</v>
      </c>
      <c r="I23" s="55">
        <v>0.0147</v>
      </c>
      <c r="J23" s="55">
        <v>4.0129</v>
      </c>
      <c r="K23" s="55">
        <v>0.0089</v>
      </c>
      <c r="L23" s="55"/>
      <c r="M23" s="57"/>
      <c r="N23" s="57"/>
      <c r="O23" s="56">
        <v>0.7163</v>
      </c>
      <c r="P23" s="58">
        <v>7961.224</v>
      </c>
      <c r="Q23" s="58">
        <v>11445.81</v>
      </c>
      <c r="R23" s="59">
        <f t="shared" si="1"/>
        <v>33.31056066945607</v>
      </c>
      <c r="S23" s="59">
        <f t="shared" si="1"/>
        <v>47.89041841004184</v>
      </c>
      <c r="T23" s="59"/>
      <c r="U23" s="61"/>
      <c r="V23" s="61"/>
      <c r="W23" s="4">
        <f t="shared" si="0"/>
        <v>100.0001</v>
      </c>
      <c r="X23" s="30" t="str">
        <f t="shared" si="3"/>
        <v> </v>
      </c>
      <c r="Y23"/>
    </row>
    <row r="24" spans="2:25" ht="12.75" customHeight="1">
      <c r="B24" s="67">
        <f t="shared" si="2"/>
        <v>11</v>
      </c>
      <c r="C24" s="55">
        <v>92.1901</v>
      </c>
      <c r="D24" s="55">
        <v>3.0928</v>
      </c>
      <c r="E24" s="55">
        <v>0.5388</v>
      </c>
      <c r="F24" s="55">
        <v>0.048</v>
      </c>
      <c r="G24" s="55">
        <v>0.0759</v>
      </c>
      <c r="H24" s="55">
        <v>0.023</v>
      </c>
      <c r="I24" s="55">
        <v>0.0144</v>
      </c>
      <c r="J24" s="55">
        <v>4.013</v>
      </c>
      <c r="K24" s="55">
        <v>0.0039</v>
      </c>
      <c r="L24" s="55"/>
      <c r="M24" s="56"/>
      <c r="N24" s="68"/>
      <c r="O24" s="56">
        <v>0.7158</v>
      </c>
      <c r="P24" s="58">
        <v>7956.718</v>
      </c>
      <c r="Q24" s="58">
        <v>11443.75</v>
      </c>
      <c r="R24" s="59">
        <f t="shared" si="1"/>
        <v>33.29170711297071</v>
      </c>
      <c r="S24" s="59">
        <f t="shared" si="1"/>
        <v>47.88179916317991</v>
      </c>
      <c r="T24" s="59"/>
      <c r="U24" s="64"/>
      <c r="V24" s="64"/>
      <c r="W24" s="4">
        <f t="shared" si="0"/>
        <v>99.9999</v>
      </c>
      <c r="X24" s="30" t="str">
        <f t="shared" si="3"/>
        <v> </v>
      </c>
      <c r="Y24"/>
    </row>
    <row r="25" spans="2:25" ht="12.75" customHeight="1">
      <c r="B25" s="63">
        <f t="shared" si="2"/>
        <v>12</v>
      </c>
      <c r="C25" s="55">
        <v>92.1573</v>
      </c>
      <c r="D25" s="55">
        <v>3.1361</v>
      </c>
      <c r="E25" s="55">
        <v>0.5631</v>
      </c>
      <c r="F25" s="55">
        <v>0.0536</v>
      </c>
      <c r="G25" s="55">
        <v>0.0892</v>
      </c>
      <c r="H25" s="55">
        <v>0.0298</v>
      </c>
      <c r="I25" s="55">
        <v>0.0158</v>
      </c>
      <c r="J25" s="55">
        <v>3.952</v>
      </c>
      <c r="K25" s="55">
        <v>0.003</v>
      </c>
      <c r="L25" s="55"/>
      <c r="M25" s="56"/>
      <c r="N25" s="57"/>
      <c r="O25" s="56">
        <v>0.7166</v>
      </c>
      <c r="P25" s="58">
        <v>7973.047</v>
      </c>
      <c r="Q25" s="58">
        <v>11460.57</v>
      </c>
      <c r="R25" s="59">
        <f t="shared" si="1"/>
        <v>33.360029288702925</v>
      </c>
      <c r="S25" s="59">
        <f t="shared" si="1"/>
        <v>47.952175732217576</v>
      </c>
      <c r="T25" s="59"/>
      <c r="U25" s="61"/>
      <c r="V25" s="61"/>
      <c r="W25" s="4">
        <f t="shared" si="0"/>
        <v>99.99990000000001</v>
      </c>
      <c r="X25" s="30" t="str">
        <f t="shared" si="3"/>
        <v> </v>
      </c>
      <c r="Y25"/>
    </row>
    <row r="26" spans="2:25" ht="12.75" customHeight="1">
      <c r="B26" s="60">
        <f t="shared" si="2"/>
        <v>13</v>
      </c>
      <c r="C26" s="55">
        <v>92.1797</v>
      </c>
      <c r="D26" s="55">
        <v>3.1322</v>
      </c>
      <c r="E26" s="55">
        <v>0.5496</v>
      </c>
      <c r="F26" s="55">
        <v>0.052</v>
      </c>
      <c r="G26" s="55">
        <v>0.0855</v>
      </c>
      <c r="H26" s="55">
        <v>0.0299</v>
      </c>
      <c r="I26" s="55">
        <v>0.016</v>
      </c>
      <c r="J26" s="55">
        <v>3.9514</v>
      </c>
      <c r="K26" s="55">
        <v>0.0037</v>
      </c>
      <c r="L26" s="65"/>
      <c r="M26" s="66"/>
      <c r="N26" s="61"/>
      <c r="O26" s="56">
        <v>0.7163</v>
      </c>
      <c r="P26" s="58">
        <v>7970.193</v>
      </c>
      <c r="Q26" s="58">
        <v>11458.7</v>
      </c>
      <c r="R26" s="59">
        <f t="shared" si="1"/>
        <v>33.34808786610879</v>
      </c>
      <c r="S26" s="59">
        <f t="shared" si="1"/>
        <v>47.94435146443515</v>
      </c>
      <c r="T26" s="59"/>
      <c r="U26" s="61"/>
      <c r="V26" s="53"/>
      <c r="W26" s="4">
        <f t="shared" si="0"/>
        <v>100</v>
      </c>
      <c r="X26" s="30" t="str">
        <f t="shared" si="3"/>
        <v>ОК</v>
      </c>
      <c r="Y26"/>
    </row>
    <row r="27" spans="2:25" ht="12.75" customHeight="1">
      <c r="B27" s="62">
        <f t="shared" si="2"/>
        <v>14</v>
      </c>
      <c r="C27" s="55">
        <v>92.2213</v>
      </c>
      <c r="D27" s="55">
        <v>3.1659</v>
      </c>
      <c r="E27" s="55">
        <v>0.5378</v>
      </c>
      <c r="F27" s="55">
        <v>0.0439</v>
      </c>
      <c r="G27" s="55">
        <v>0.0693</v>
      </c>
      <c r="H27" s="55">
        <v>0.0288</v>
      </c>
      <c r="I27" s="55">
        <v>0.0169</v>
      </c>
      <c r="J27" s="55">
        <v>3.8872</v>
      </c>
      <c r="K27" s="55">
        <v>0.0288</v>
      </c>
      <c r="L27" s="55"/>
      <c r="M27" s="56"/>
      <c r="N27" s="69"/>
      <c r="O27" s="56">
        <v>0.7159</v>
      </c>
      <c r="P27" s="58">
        <v>7969.494</v>
      </c>
      <c r="Q27" s="58">
        <v>11461.05</v>
      </c>
      <c r="R27" s="59">
        <f t="shared" si="1"/>
        <v>33.34516317991631</v>
      </c>
      <c r="S27" s="59">
        <f t="shared" si="1"/>
        <v>47.95418410041841</v>
      </c>
      <c r="T27" s="59"/>
      <c r="U27" s="64"/>
      <c r="V27" s="64"/>
      <c r="W27" s="4">
        <f t="shared" si="0"/>
        <v>99.99990000000001</v>
      </c>
      <c r="X27" s="30" t="str">
        <f t="shared" si="3"/>
        <v> </v>
      </c>
      <c r="Y27"/>
    </row>
    <row r="28" spans="2:25" ht="12.75" customHeight="1">
      <c r="B28" s="62">
        <f t="shared" si="2"/>
        <v>15</v>
      </c>
      <c r="C28" s="55">
        <v>92.0056</v>
      </c>
      <c r="D28" s="55">
        <v>3.4021</v>
      </c>
      <c r="E28" s="55">
        <v>0.5908</v>
      </c>
      <c r="F28" s="55">
        <v>0.0501</v>
      </c>
      <c r="G28" s="55">
        <v>0.076</v>
      </c>
      <c r="H28" s="55">
        <v>0.0336</v>
      </c>
      <c r="I28" s="55">
        <v>0.0161</v>
      </c>
      <c r="J28" s="55">
        <v>3.7709</v>
      </c>
      <c r="K28" s="55">
        <v>0.0549</v>
      </c>
      <c r="L28" s="70"/>
      <c r="M28" s="71"/>
      <c r="N28" s="71"/>
      <c r="O28" s="56">
        <v>0.718</v>
      </c>
      <c r="P28" s="58">
        <v>8001.371</v>
      </c>
      <c r="Q28" s="58">
        <v>11489.28</v>
      </c>
      <c r="R28" s="59">
        <f t="shared" si="1"/>
        <v>33.47853974895398</v>
      </c>
      <c r="S28" s="59">
        <f t="shared" si="1"/>
        <v>48.07230125523013</v>
      </c>
      <c r="T28" s="59"/>
      <c r="U28" s="72"/>
      <c r="V28" s="73"/>
      <c r="W28" s="4">
        <f t="shared" si="0"/>
        <v>100.0001</v>
      </c>
      <c r="X28" s="30" t="str">
        <f t="shared" si="3"/>
        <v> </v>
      </c>
      <c r="Y28"/>
    </row>
    <row r="29" spans="2:25" ht="12.75" customHeight="1">
      <c r="B29" s="60">
        <f t="shared" si="2"/>
        <v>16</v>
      </c>
      <c r="C29" s="55">
        <v>91.9916</v>
      </c>
      <c r="D29" s="55">
        <v>3.4196</v>
      </c>
      <c r="E29" s="55">
        <v>0.5997</v>
      </c>
      <c r="F29" s="55">
        <v>0.0519</v>
      </c>
      <c r="G29" s="55">
        <v>0.0771</v>
      </c>
      <c r="H29" s="55">
        <v>0.0348</v>
      </c>
      <c r="I29" s="55">
        <v>0.0155</v>
      </c>
      <c r="J29" s="55">
        <v>3.7439</v>
      </c>
      <c r="K29" s="55">
        <v>0.066</v>
      </c>
      <c r="L29" s="55"/>
      <c r="M29" s="56"/>
      <c r="N29" s="57"/>
      <c r="O29" s="56">
        <v>0.7182</v>
      </c>
      <c r="P29" s="58">
        <v>8005.498</v>
      </c>
      <c r="Q29" s="58">
        <v>11492.95</v>
      </c>
      <c r="R29" s="59">
        <f t="shared" si="1"/>
        <v>33.49580753138075</v>
      </c>
      <c r="S29" s="59">
        <f t="shared" si="1"/>
        <v>48.0876569037657</v>
      </c>
      <c r="T29" s="59"/>
      <c r="U29" s="75"/>
      <c r="V29" s="64"/>
      <c r="W29" s="4">
        <f t="shared" si="0"/>
        <v>100.00010000000002</v>
      </c>
      <c r="X29" s="30" t="str">
        <f t="shared" si="3"/>
        <v> </v>
      </c>
      <c r="Y29"/>
    </row>
    <row r="30" spans="2:25" ht="12.75" customHeight="1">
      <c r="B30" s="54">
        <f t="shared" si="2"/>
        <v>17</v>
      </c>
      <c r="C30" s="55">
        <v>91.9674</v>
      </c>
      <c r="D30" s="55">
        <v>3.3809</v>
      </c>
      <c r="E30" s="55">
        <v>0.5903</v>
      </c>
      <c r="F30" s="55">
        <v>0.0516</v>
      </c>
      <c r="G30" s="55">
        <v>0.0779</v>
      </c>
      <c r="H30" s="55">
        <v>0.0357</v>
      </c>
      <c r="I30" s="55">
        <v>0.0155</v>
      </c>
      <c r="J30" s="55">
        <v>3.8143</v>
      </c>
      <c r="K30" s="55">
        <v>0.0663</v>
      </c>
      <c r="L30" s="55"/>
      <c r="M30" s="56"/>
      <c r="N30" s="69"/>
      <c r="O30" s="56">
        <v>0.7183</v>
      </c>
      <c r="P30" s="58">
        <v>7996.58</v>
      </c>
      <c r="Q30" s="58">
        <v>11479.91</v>
      </c>
      <c r="R30" s="59">
        <f t="shared" si="1"/>
        <v>33.45849372384937</v>
      </c>
      <c r="S30" s="59">
        <f t="shared" si="1"/>
        <v>48.033096234309625</v>
      </c>
      <c r="T30" s="59"/>
      <c r="U30" s="61"/>
      <c r="V30" s="53"/>
      <c r="W30" s="4">
        <f t="shared" si="0"/>
        <v>99.9999</v>
      </c>
      <c r="X30" s="30" t="str">
        <f t="shared" si="3"/>
        <v> </v>
      </c>
      <c r="Y30"/>
    </row>
    <row r="31" spans="2:25" ht="12.75" customHeight="1">
      <c r="B31" s="54">
        <f t="shared" si="2"/>
        <v>18</v>
      </c>
      <c r="C31" s="55">
        <v>92.1462</v>
      </c>
      <c r="D31" s="55">
        <v>3.3795</v>
      </c>
      <c r="E31" s="55">
        <v>0.6088</v>
      </c>
      <c r="F31" s="55">
        <v>0.0594</v>
      </c>
      <c r="G31" s="55">
        <v>0.0874</v>
      </c>
      <c r="H31" s="55">
        <v>0.0369</v>
      </c>
      <c r="I31" s="55">
        <v>0.0158</v>
      </c>
      <c r="J31" s="55">
        <v>3.5875</v>
      </c>
      <c r="K31" s="55">
        <v>0.0785</v>
      </c>
      <c r="L31" s="55"/>
      <c r="M31" s="56"/>
      <c r="N31" s="76"/>
      <c r="O31" s="56">
        <v>0.7178</v>
      </c>
      <c r="P31" s="58">
        <v>8019.551</v>
      </c>
      <c r="Q31" s="58">
        <v>11516.14</v>
      </c>
      <c r="R31" s="59">
        <f t="shared" si="1"/>
        <v>33.554606694560675</v>
      </c>
      <c r="S31" s="59">
        <f t="shared" si="1"/>
        <v>48.18468619246862</v>
      </c>
      <c r="T31" s="59"/>
      <c r="U31" s="61"/>
      <c r="V31" s="53"/>
      <c r="W31" s="4">
        <f t="shared" si="0"/>
        <v>100.00000000000001</v>
      </c>
      <c r="X31" s="30" t="str">
        <f t="shared" si="3"/>
        <v>ОК</v>
      </c>
      <c r="Y31"/>
    </row>
    <row r="32" spans="2:25" ht="12.75" customHeight="1">
      <c r="B32" s="62">
        <f t="shared" si="2"/>
        <v>19</v>
      </c>
      <c r="C32" s="55">
        <v>91.0052</v>
      </c>
      <c r="D32" s="55">
        <v>3.4886</v>
      </c>
      <c r="E32" s="55">
        <v>0.6137</v>
      </c>
      <c r="F32" s="55">
        <v>0.1597</v>
      </c>
      <c r="G32" s="55">
        <v>0.2684</v>
      </c>
      <c r="H32" s="55">
        <v>0.0994</v>
      </c>
      <c r="I32" s="55">
        <v>0.0259</v>
      </c>
      <c r="J32" s="55">
        <v>3.7602</v>
      </c>
      <c r="K32" s="55">
        <v>0.5788</v>
      </c>
      <c r="L32" s="55"/>
      <c r="M32" s="56"/>
      <c r="N32" s="57"/>
      <c r="O32" s="56">
        <v>0.732</v>
      </c>
      <c r="P32" s="58">
        <v>8043.95</v>
      </c>
      <c r="Q32" s="58">
        <v>11436.56</v>
      </c>
      <c r="R32" s="59">
        <f t="shared" si="1"/>
        <v>33.65669456066946</v>
      </c>
      <c r="S32" s="59">
        <f t="shared" si="1"/>
        <v>47.851715481171546</v>
      </c>
      <c r="T32" s="59"/>
      <c r="U32" s="61"/>
      <c r="V32" s="61"/>
      <c r="W32" s="4">
        <f t="shared" si="0"/>
        <v>99.9999</v>
      </c>
      <c r="X32" s="30" t="str">
        <f t="shared" si="3"/>
        <v> </v>
      </c>
      <c r="Y32"/>
    </row>
    <row r="33" spans="2:25" ht="12.75" customHeight="1">
      <c r="B33" s="62">
        <f t="shared" si="2"/>
        <v>20</v>
      </c>
      <c r="C33" s="55">
        <v>93.0322</v>
      </c>
      <c r="D33" s="55">
        <v>3.8647</v>
      </c>
      <c r="E33" s="55">
        <v>0.6191</v>
      </c>
      <c r="F33" s="55">
        <v>0.176</v>
      </c>
      <c r="G33" s="55">
        <v>0.2909</v>
      </c>
      <c r="H33" s="55">
        <v>0.1402</v>
      </c>
      <c r="I33" s="55">
        <v>0.0819</v>
      </c>
      <c r="J33" s="55">
        <v>1.4767</v>
      </c>
      <c r="K33" s="55">
        <v>0.3184</v>
      </c>
      <c r="L33" s="55"/>
      <c r="M33" s="56"/>
      <c r="N33" s="57"/>
      <c r="O33" s="56">
        <v>0.7231</v>
      </c>
      <c r="P33" s="58">
        <v>8306.283</v>
      </c>
      <c r="Q33" s="58">
        <v>11878.5</v>
      </c>
      <c r="R33" s="59">
        <f t="shared" si="1"/>
        <v>34.75432217573222</v>
      </c>
      <c r="S33" s="59">
        <f t="shared" si="1"/>
        <v>49.70083682008369</v>
      </c>
      <c r="T33" s="59"/>
      <c r="U33" s="61"/>
      <c r="V33" s="61"/>
      <c r="W33" s="4">
        <f t="shared" si="0"/>
        <v>100.00009999999999</v>
      </c>
      <c r="X33" s="30" t="str">
        <f t="shared" si="3"/>
        <v> </v>
      </c>
      <c r="Y33"/>
    </row>
    <row r="34" spans="2:25" ht="12.75" customHeight="1">
      <c r="B34" s="60">
        <f t="shared" si="2"/>
        <v>21</v>
      </c>
      <c r="C34" s="55">
        <v>93.0169</v>
      </c>
      <c r="D34" s="55">
        <v>4.057</v>
      </c>
      <c r="E34" s="55">
        <v>0.6167</v>
      </c>
      <c r="F34" s="55">
        <v>0.1334</v>
      </c>
      <c r="G34" s="55">
        <v>0.223</v>
      </c>
      <c r="H34" s="55">
        <v>0.1127</v>
      </c>
      <c r="I34" s="55">
        <v>0.0915</v>
      </c>
      <c r="J34" s="55">
        <v>1.4918</v>
      </c>
      <c r="K34" s="55">
        <v>0.2571</v>
      </c>
      <c r="L34" s="55">
        <v>0.01</v>
      </c>
      <c r="M34" s="56"/>
      <c r="N34" s="61"/>
      <c r="O34" s="56">
        <v>0.7213</v>
      </c>
      <c r="P34" s="58">
        <v>8297.403</v>
      </c>
      <c r="Q34" s="58">
        <v>11881.08</v>
      </c>
      <c r="R34" s="59">
        <f t="shared" si="1"/>
        <v>34.71716736401674</v>
      </c>
      <c r="S34" s="59">
        <f t="shared" si="1"/>
        <v>49.71163179916318</v>
      </c>
      <c r="T34" s="72" t="s">
        <v>48</v>
      </c>
      <c r="U34" s="73">
        <v>0.006</v>
      </c>
      <c r="V34" s="74">
        <v>0.0001</v>
      </c>
      <c r="W34" s="4">
        <f t="shared" si="0"/>
        <v>100.0101</v>
      </c>
      <c r="X34" s="30" t="str">
        <f t="shared" si="3"/>
        <v> </v>
      </c>
      <c r="Y34"/>
    </row>
    <row r="35" spans="2:25" ht="12.75" customHeight="1">
      <c r="B35" s="62">
        <f t="shared" si="2"/>
        <v>22</v>
      </c>
      <c r="C35" s="55">
        <v>92.9817</v>
      </c>
      <c r="D35" s="55">
        <v>4.0968</v>
      </c>
      <c r="E35" s="55">
        <v>0.6248</v>
      </c>
      <c r="F35" s="55">
        <v>0.1287</v>
      </c>
      <c r="G35" s="55">
        <v>0.2147</v>
      </c>
      <c r="H35" s="55">
        <v>0.1092</v>
      </c>
      <c r="I35" s="55">
        <v>0.1025</v>
      </c>
      <c r="J35" s="55">
        <v>1.4925</v>
      </c>
      <c r="K35" s="55">
        <v>0.2491</v>
      </c>
      <c r="L35" s="55"/>
      <c r="M35" s="56"/>
      <c r="N35" s="56"/>
      <c r="O35" s="56">
        <v>0.7215</v>
      </c>
      <c r="P35" s="58">
        <v>8301.612</v>
      </c>
      <c r="Q35" s="58">
        <v>11884.85</v>
      </c>
      <c r="R35" s="59">
        <f t="shared" si="1"/>
        <v>34.73477824267782</v>
      </c>
      <c r="S35" s="59">
        <f t="shared" si="1"/>
        <v>49.727405857740585</v>
      </c>
      <c r="T35" s="59"/>
      <c r="U35" s="61"/>
      <c r="V35" s="61"/>
      <c r="W35" s="4">
        <f t="shared" si="0"/>
        <v>100</v>
      </c>
      <c r="X35" s="30" t="str">
        <f t="shared" si="3"/>
        <v>ОК</v>
      </c>
      <c r="Y35"/>
    </row>
    <row r="36" spans="2:25" ht="12.75" customHeight="1">
      <c r="B36" s="60">
        <f t="shared" si="2"/>
        <v>23</v>
      </c>
      <c r="C36" s="55">
        <v>93.0442</v>
      </c>
      <c r="D36" s="55">
        <v>4.1129</v>
      </c>
      <c r="E36" s="55">
        <v>0.6271</v>
      </c>
      <c r="F36" s="55">
        <v>0.1263</v>
      </c>
      <c r="G36" s="55">
        <v>0.2131</v>
      </c>
      <c r="H36" s="55">
        <v>0.1058</v>
      </c>
      <c r="I36" s="55">
        <v>0.1103</v>
      </c>
      <c r="J36" s="55">
        <v>1.472</v>
      </c>
      <c r="K36" s="55">
        <v>0.1883</v>
      </c>
      <c r="L36" s="55"/>
      <c r="M36" s="56"/>
      <c r="N36" s="57"/>
      <c r="O36" s="56">
        <v>0.7209</v>
      </c>
      <c r="P36" s="58">
        <v>8310.242</v>
      </c>
      <c r="Q36" s="58">
        <v>11902.16</v>
      </c>
      <c r="R36" s="59">
        <f t="shared" si="1"/>
        <v>34.77088702928871</v>
      </c>
      <c r="S36" s="59">
        <f t="shared" si="1"/>
        <v>49.799832635983265</v>
      </c>
      <c r="T36" s="59"/>
      <c r="U36" s="61"/>
      <c r="V36" s="53"/>
      <c r="W36" s="4">
        <f t="shared" si="0"/>
        <v>99.99999999999999</v>
      </c>
      <c r="X36" s="30" t="str">
        <f t="shared" si="3"/>
        <v>ОК</v>
      </c>
      <c r="Y36"/>
    </row>
    <row r="37" spans="2:25" ht="12.75" customHeight="1">
      <c r="B37" s="77">
        <f t="shared" si="2"/>
        <v>24</v>
      </c>
      <c r="C37" s="55">
        <v>93.0334</v>
      </c>
      <c r="D37" s="55">
        <v>4.0997</v>
      </c>
      <c r="E37" s="55">
        <v>0.6126</v>
      </c>
      <c r="F37" s="55">
        <v>0.126</v>
      </c>
      <c r="G37" s="55">
        <v>0.2126</v>
      </c>
      <c r="H37" s="55">
        <v>0.1057</v>
      </c>
      <c r="I37" s="55">
        <v>0.1159</v>
      </c>
      <c r="J37" s="55">
        <v>1.4695</v>
      </c>
      <c r="K37" s="55">
        <v>0.2245</v>
      </c>
      <c r="L37" s="55"/>
      <c r="M37" s="56"/>
      <c r="N37" s="57"/>
      <c r="O37" s="56">
        <v>0.7212</v>
      </c>
      <c r="P37" s="58">
        <v>8306.498</v>
      </c>
      <c r="Q37" s="58">
        <v>11894.26</v>
      </c>
      <c r="R37" s="59">
        <f t="shared" si="1"/>
        <v>34.755221757322175</v>
      </c>
      <c r="S37" s="59">
        <f t="shared" si="1"/>
        <v>49.76677824267783</v>
      </c>
      <c r="T37" s="59"/>
      <c r="U37" s="61"/>
      <c r="V37" s="61"/>
      <c r="W37" s="4">
        <f t="shared" si="0"/>
        <v>99.9999</v>
      </c>
      <c r="X37" s="30" t="str">
        <f t="shared" si="3"/>
        <v> </v>
      </c>
      <c r="Y37"/>
    </row>
    <row r="38" spans="2:25" ht="12.75" customHeight="1">
      <c r="B38" s="54">
        <f t="shared" si="2"/>
        <v>25</v>
      </c>
      <c r="C38" s="55">
        <v>93.0458</v>
      </c>
      <c r="D38" s="55">
        <v>4.0701</v>
      </c>
      <c r="E38" s="55">
        <v>0.6151</v>
      </c>
      <c r="F38" s="55">
        <v>0.1245</v>
      </c>
      <c r="G38" s="55">
        <v>0.2106</v>
      </c>
      <c r="H38" s="55">
        <v>0.1038</v>
      </c>
      <c r="I38" s="55">
        <v>0.1191</v>
      </c>
      <c r="J38" s="55">
        <v>1.4625</v>
      </c>
      <c r="K38" s="55">
        <v>0.2484</v>
      </c>
      <c r="L38" s="55"/>
      <c r="M38" s="56"/>
      <c r="N38" s="57"/>
      <c r="O38" s="56">
        <v>0.7213</v>
      </c>
      <c r="P38" s="58">
        <v>8303.495</v>
      </c>
      <c r="Q38" s="58">
        <v>11889.31</v>
      </c>
      <c r="R38" s="59">
        <f t="shared" si="1"/>
        <v>34.7426569037657</v>
      </c>
      <c r="S38" s="59">
        <f t="shared" si="1"/>
        <v>49.7460669456067</v>
      </c>
      <c r="T38" s="59"/>
      <c r="U38" s="61"/>
      <c r="V38" s="61"/>
      <c r="W38" s="4">
        <f t="shared" si="0"/>
        <v>99.99990000000001</v>
      </c>
      <c r="X38" s="30" t="str">
        <f t="shared" si="3"/>
        <v> </v>
      </c>
      <c r="Y38"/>
    </row>
    <row r="39" spans="2:25" ht="12.75" customHeight="1">
      <c r="B39" s="62">
        <f t="shared" si="2"/>
        <v>26</v>
      </c>
      <c r="C39" s="55">
        <v>92.9543</v>
      </c>
      <c r="D39" s="55">
        <v>4.0755</v>
      </c>
      <c r="E39" s="55">
        <v>0.6179</v>
      </c>
      <c r="F39" s="55">
        <v>0.1266</v>
      </c>
      <c r="G39" s="55">
        <v>0.2135</v>
      </c>
      <c r="H39" s="55">
        <v>0.1057</v>
      </c>
      <c r="I39" s="55">
        <v>0.1202</v>
      </c>
      <c r="J39" s="55">
        <v>1.5089</v>
      </c>
      <c r="K39" s="55">
        <v>0.2775</v>
      </c>
      <c r="L39" s="55"/>
      <c r="M39" s="56"/>
      <c r="N39" s="57"/>
      <c r="O39" s="56">
        <v>0.7221</v>
      </c>
      <c r="P39" s="58">
        <v>8299.839</v>
      </c>
      <c r="Q39" s="58">
        <v>11877.39</v>
      </c>
      <c r="R39" s="59">
        <f t="shared" si="1"/>
        <v>34.72735983263598</v>
      </c>
      <c r="S39" s="59">
        <f t="shared" si="1"/>
        <v>49.696192468619245</v>
      </c>
      <c r="T39" s="59"/>
      <c r="U39" s="61"/>
      <c r="V39" s="61"/>
      <c r="W39" s="4">
        <f t="shared" si="0"/>
        <v>100.0001</v>
      </c>
      <c r="X39" s="30" t="str">
        <f t="shared" si="3"/>
        <v> </v>
      </c>
      <c r="Y39"/>
    </row>
    <row r="40" spans="2:25" ht="12.75" customHeight="1">
      <c r="B40" s="60">
        <f t="shared" si="2"/>
        <v>27</v>
      </c>
      <c r="C40" s="55">
        <v>92.9343</v>
      </c>
      <c r="D40" s="55">
        <v>4.0834</v>
      </c>
      <c r="E40" s="55">
        <v>0.6269</v>
      </c>
      <c r="F40" s="55">
        <v>0.1271</v>
      </c>
      <c r="G40" s="55">
        <v>0.2144</v>
      </c>
      <c r="H40" s="55">
        <v>0.1067</v>
      </c>
      <c r="I40" s="55">
        <v>0.121</v>
      </c>
      <c r="J40" s="55">
        <v>1.5064</v>
      </c>
      <c r="K40" s="55">
        <v>0.2799</v>
      </c>
      <c r="L40" s="55"/>
      <c r="M40" s="56"/>
      <c r="N40" s="57"/>
      <c r="O40" s="56">
        <v>0.7224</v>
      </c>
      <c r="P40" s="58">
        <v>8302.203</v>
      </c>
      <c r="Q40" s="58">
        <v>11878.7</v>
      </c>
      <c r="R40" s="59">
        <f t="shared" si="1"/>
        <v>34.73725104602511</v>
      </c>
      <c r="S40" s="59">
        <f t="shared" si="1"/>
        <v>49.70167364016737</v>
      </c>
      <c r="T40" s="59"/>
      <c r="U40" s="75"/>
      <c r="V40" s="75"/>
      <c r="W40" s="4">
        <f t="shared" si="0"/>
        <v>100.00009999999999</v>
      </c>
      <c r="X40" s="30" t="str">
        <f t="shared" si="3"/>
        <v> </v>
      </c>
      <c r="Y40"/>
    </row>
    <row r="41" spans="2:25" ht="12.75" customHeight="1">
      <c r="B41" s="54">
        <f t="shared" si="2"/>
        <v>28</v>
      </c>
      <c r="C41" s="55">
        <v>92.9331</v>
      </c>
      <c r="D41" s="55">
        <v>4.0994</v>
      </c>
      <c r="E41" s="55">
        <v>0.615</v>
      </c>
      <c r="F41" s="55">
        <v>0.1283</v>
      </c>
      <c r="G41" s="55">
        <v>0.2162</v>
      </c>
      <c r="H41" s="55">
        <v>0.1071</v>
      </c>
      <c r="I41" s="55">
        <v>0.1223</v>
      </c>
      <c r="J41" s="55">
        <v>1.4918</v>
      </c>
      <c r="K41" s="55">
        <v>0.2868</v>
      </c>
      <c r="L41" s="55"/>
      <c r="M41" s="56"/>
      <c r="N41" s="57"/>
      <c r="O41" s="56">
        <v>0.7224</v>
      </c>
      <c r="P41" s="58">
        <v>8303.439</v>
      </c>
      <c r="Q41" s="58">
        <v>11879.91</v>
      </c>
      <c r="R41" s="59">
        <f t="shared" si="1"/>
        <v>34.74242259414226</v>
      </c>
      <c r="S41" s="59">
        <f t="shared" si="1"/>
        <v>49.70673640167364</v>
      </c>
      <c r="T41" s="59"/>
      <c r="U41" s="78"/>
      <c r="V41" s="78"/>
      <c r="W41" s="4">
        <f t="shared" si="0"/>
        <v>99.99999999999999</v>
      </c>
      <c r="X41" s="30" t="str">
        <f t="shared" si="3"/>
        <v>ОК</v>
      </c>
      <c r="Y41"/>
    </row>
    <row r="42" spans="2:25" ht="12.75" customHeight="1">
      <c r="B42" s="79">
        <v>29</v>
      </c>
      <c r="C42" s="80">
        <v>92.9602</v>
      </c>
      <c r="D42" s="80">
        <v>4.0949</v>
      </c>
      <c r="E42" s="80">
        <v>0.609</v>
      </c>
      <c r="F42" s="80">
        <v>0.1261</v>
      </c>
      <c r="G42" s="80">
        <v>0.2123</v>
      </c>
      <c r="H42" s="80">
        <v>0.1059</v>
      </c>
      <c r="I42" s="80">
        <v>0.1256</v>
      </c>
      <c r="J42" s="80">
        <v>1.4827</v>
      </c>
      <c r="K42" s="80">
        <v>0.2834</v>
      </c>
      <c r="L42" s="80"/>
      <c r="M42" s="81"/>
      <c r="N42" s="82"/>
      <c r="O42" s="81">
        <v>0.7222</v>
      </c>
      <c r="P42" s="83">
        <v>8302.996</v>
      </c>
      <c r="Q42" s="83">
        <v>11881.18</v>
      </c>
      <c r="R42" s="59">
        <f>P42/0.239/1000</f>
        <v>34.740569037656904</v>
      </c>
      <c r="S42" s="59">
        <f>Q42/0.239/1000</f>
        <v>49.712050209205024</v>
      </c>
      <c r="T42" s="59"/>
      <c r="U42" s="78"/>
      <c r="V42" s="78"/>
      <c r="W42" s="4">
        <f t="shared" si="0"/>
        <v>100.00009999999999</v>
      </c>
      <c r="X42" s="30" t="str">
        <f t="shared" si="3"/>
        <v> </v>
      </c>
      <c r="Y42"/>
    </row>
    <row r="43" spans="2:25" ht="12.75" customHeight="1">
      <c r="B43" s="54">
        <v>30</v>
      </c>
      <c r="C43" s="80">
        <v>92.9881</v>
      </c>
      <c r="D43" s="80">
        <v>4.0617</v>
      </c>
      <c r="E43" s="80">
        <v>0.6111</v>
      </c>
      <c r="F43" s="80">
        <v>0.1226</v>
      </c>
      <c r="G43" s="80">
        <v>0.2081</v>
      </c>
      <c r="H43" s="80">
        <v>0.1047</v>
      </c>
      <c r="I43" s="80">
        <v>0.1213</v>
      </c>
      <c r="J43" s="80">
        <v>1.4813</v>
      </c>
      <c r="K43" s="80">
        <v>0.3011</v>
      </c>
      <c r="L43" s="80"/>
      <c r="M43" s="81"/>
      <c r="N43" s="82"/>
      <c r="O43" s="81">
        <v>0.7219</v>
      </c>
      <c r="P43" s="83">
        <v>8296.822</v>
      </c>
      <c r="Q43" s="83">
        <v>11874.71</v>
      </c>
      <c r="R43" s="59">
        <f>P43/0.239/1000</f>
        <v>34.71473640167364</v>
      </c>
      <c r="S43" s="59">
        <f>Q43/0.239/1000</f>
        <v>49.68497907949791</v>
      </c>
      <c r="T43" s="59"/>
      <c r="U43" s="78"/>
      <c r="V43" s="78"/>
      <c r="W43" s="4">
        <f t="shared" si="0"/>
        <v>100.00000000000001</v>
      </c>
      <c r="X43" s="30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4"/>
      <c r="X45" s="5"/>
      <c r="Y45"/>
    </row>
    <row r="46" spans="3:4" ht="12.75">
      <c r="C46" s="1"/>
      <c r="D46" s="1"/>
    </row>
    <row r="47" spans="3:22" ht="15">
      <c r="C47" s="12" t="s">
        <v>26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27</v>
      </c>
      <c r="Q47" s="12"/>
      <c r="R47" s="12"/>
      <c r="S47" s="12"/>
      <c r="T47" s="84"/>
      <c r="U47" s="85"/>
      <c r="V47" s="85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6" t="s">
        <v>8</v>
      </c>
      <c r="Q48" s="86"/>
      <c r="R48" s="1"/>
      <c r="S48" s="1"/>
      <c r="T48" s="2"/>
      <c r="U48" s="2" t="s">
        <v>0</v>
      </c>
      <c r="V48" s="1"/>
    </row>
    <row r="49" spans="3:22" ht="18" customHeight="1">
      <c r="C49" s="12" t="s">
        <v>28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29</v>
      </c>
      <c r="Q49" s="12"/>
      <c r="R49" s="12"/>
      <c r="S49" s="12"/>
      <c r="T49" s="12"/>
      <c r="U49" s="85"/>
      <c r="V49" s="85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42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SheetLayoutView="100" workbookViewId="0" topLeftCell="F1">
      <selection activeCell="X14" sqref="X14:X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7" t="s">
        <v>9</v>
      </c>
      <c r="C1" s="87"/>
      <c r="D1" s="87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87" t="s">
        <v>10</v>
      </c>
      <c r="C2" s="87"/>
      <c r="D2" s="87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88" t="s">
        <v>53</v>
      </c>
      <c r="C3" s="88"/>
      <c r="D3" s="87"/>
      <c r="E3" s="39"/>
      <c r="F3" s="39"/>
      <c r="G3" s="39"/>
      <c r="H3" s="39"/>
      <c r="I3" s="36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6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3:26" s="91" customFormat="1" ht="15">
      <c r="C5" s="113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0"/>
      <c r="Z5" s="92"/>
    </row>
    <row r="6" spans="1:25" s="50" customFormat="1" ht="41.25" customHeight="1">
      <c r="A6" s="97" t="s">
        <v>72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49"/>
      <c r="W6" s="48"/>
      <c r="Y6" s="51"/>
    </row>
    <row r="7" spans="1:25" s="50" customFormat="1" ht="19.5" customHeight="1">
      <c r="A7" s="98" t="s">
        <v>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52"/>
      <c r="W7" s="48"/>
      <c r="Y7" s="51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14" t="s">
        <v>5</v>
      </c>
      <c r="C9" s="119" t="s">
        <v>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4" t="s">
        <v>18</v>
      </c>
      <c r="X9" s="125" t="s">
        <v>21</v>
      </c>
      <c r="Y9" s="22"/>
      <c r="Z9"/>
    </row>
    <row r="10" spans="2:26" ht="48.75" customHeight="1">
      <c r="B10" s="115"/>
      <c r="C10" s="114" t="s">
        <v>57</v>
      </c>
      <c r="D10" s="114" t="s">
        <v>58</v>
      </c>
      <c r="E10" s="114" t="s">
        <v>59</v>
      </c>
      <c r="F10" s="114" t="s">
        <v>60</v>
      </c>
      <c r="G10" s="114" t="s">
        <v>61</v>
      </c>
      <c r="H10" s="114" t="s">
        <v>62</v>
      </c>
      <c r="I10" s="121" t="s">
        <v>63</v>
      </c>
      <c r="J10" s="121"/>
      <c r="K10" s="121"/>
      <c r="L10" s="121"/>
      <c r="M10" s="114"/>
      <c r="N10" s="114"/>
      <c r="O10" s="114"/>
      <c r="P10" s="114"/>
      <c r="Q10" s="114"/>
      <c r="R10" s="114"/>
      <c r="S10" s="114"/>
      <c r="T10" s="114"/>
      <c r="U10" s="114"/>
      <c r="V10" s="128"/>
      <c r="W10" s="124"/>
      <c r="X10" s="126"/>
      <c r="Y10" s="22"/>
      <c r="Z10"/>
    </row>
    <row r="11" spans="2:26" ht="15.75" customHeight="1">
      <c r="B11" s="115"/>
      <c r="C11" s="115"/>
      <c r="D11" s="115"/>
      <c r="E11" s="115"/>
      <c r="F11" s="115"/>
      <c r="G11" s="115"/>
      <c r="H11" s="115"/>
      <c r="I11" s="121"/>
      <c r="J11" s="121"/>
      <c r="K11" s="121"/>
      <c r="L11" s="121"/>
      <c r="M11" s="115"/>
      <c r="N11" s="115"/>
      <c r="O11" s="115"/>
      <c r="P11" s="115"/>
      <c r="Q11" s="115"/>
      <c r="R11" s="115"/>
      <c r="S11" s="115"/>
      <c r="T11" s="115"/>
      <c r="U11" s="115"/>
      <c r="V11" s="129"/>
      <c r="W11" s="124"/>
      <c r="X11" s="126"/>
      <c r="Y11" s="22"/>
      <c r="Z11"/>
    </row>
    <row r="12" spans="2:26" ht="30" customHeight="1">
      <c r="B12" s="116"/>
      <c r="C12" s="118"/>
      <c r="D12" s="118"/>
      <c r="E12" s="118"/>
      <c r="F12" s="118"/>
      <c r="G12" s="118"/>
      <c r="H12" s="118"/>
      <c r="I12" s="121"/>
      <c r="J12" s="121"/>
      <c r="K12" s="121"/>
      <c r="L12" s="121"/>
      <c r="M12" s="118"/>
      <c r="N12" s="118"/>
      <c r="O12" s="118"/>
      <c r="P12" s="118"/>
      <c r="Q12" s="118"/>
      <c r="R12" s="118"/>
      <c r="S12" s="118"/>
      <c r="T12" s="118"/>
      <c r="U12" s="118"/>
      <c r="V12" s="130"/>
      <c r="W12" s="124"/>
      <c r="X12" s="127"/>
      <c r="Y12" s="22"/>
      <c r="Z12"/>
    </row>
    <row r="13" spans="2:27" ht="15.75" customHeight="1">
      <c r="B13" s="16">
        <v>1</v>
      </c>
      <c r="C13" s="93">
        <v>2953.61</v>
      </c>
      <c r="D13" s="93">
        <v>5297.96</v>
      </c>
      <c r="E13" s="94">
        <v>6388.8</v>
      </c>
      <c r="F13" s="93">
        <v>11513.69</v>
      </c>
      <c r="G13" s="93">
        <v>5986.63</v>
      </c>
      <c r="H13" s="93">
        <v>7638.09</v>
      </c>
      <c r="I13" s="93">
        <v>32203.4</v>
      </c>
      <c r="J13" s="9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2">
        <f aca="true" t="shared" si="0" ref="W13:W42">SUM(C13:V13)</f>
        <v>71982.18</v>
      </c>
      <c r="X13" s="44">
        <f>IF(Паспорт!R15&gt;0,Паспорт!R15,X12)</f>
        <v>33.67</v>
      </c>
      <c r="Y13" s="23"/>
      <c r="Z13" s="123" t="s">
        <v>22</v>
      </c>
      <c r="AA13" s="123"/>
    </row>
    <row r="14" spans="2:27" ht="15.75">
      <c r="B14" s="16">
        <v>2</v>
      </c>
      <c r="C14" s="93">
        <v>3269.97</v>
      </c>
      <c r="D14" s="93">
        <v>6021.87</v>
      </c>
      <c r="E14" s="94">
        <v>7304.6</v>
      </c>
      <c r="F14" s="93">
        <v>12749.06</v>
      </c>
      <c r="G14" s="93">
        <v>6416.04</v>
      </c>
      <c r="H14" s="93">
        <v>8501.96</v>
      </c>
      <c r="I14" s="93">
        <v>35353.74</v>
      </c>
      <c r="J14" s="9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2">
        <f t="shared" si="0"/>
        <v>79617.23999999999</v>
      </c>
      <c r="X14" s="44">
        <f>IF(Паспорт!R16&gt;0,Паспорт!R16,X13)</f>
        <v>33.625615062761504</v>
      </c>
      <c r="Y14" s="23"/>
      <c r="Z14" s="123"/>
      <c r="AA14" s="123"/>
    </row>
    <row r="15" spans="2:27" ht="15.75">
      <c r="B15" s="16">
        <v>3</v>
      </c>
      <c r="C15" s="93">
        <v>3269.74</v>
      </c>
      <c r="D15" s="93">
        <v>5956.12</v>
      </c>
      <c r="E15" s="94">
        <v>6946.4</v>
      </c>
      <c r="F15" s="93">
        <v>11675.8</v>
      </c>
      <c r="G15" s="93">
        <v>5974.72</v>
      </c>
      <c r="H15" s="93">
        <v>7893.12</v>
      </c>
      <c r="I15" s="93">
        <v>33809.13</v>
      </c>
      <c r="J15" s="9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2">
        <f t="shared" si="0"/>
        <v>75525.03</v>
      </c>
      <c r="X15" s="44">
        <f>IF(Паспорт!R17&gt;0,Паспорт!R17,X14)</f>
        <v>33.48378242677824</v>
      </c>
      <c r="Y15" s="23"/>
      <c r="Z15" s="123"/>
      <c r="AA15" s="123"/>
    </row>
    <row r="16" spans="2:27" ht="15.75">
      <c r="B16" s="16">
        <v>4</v>
      </c>
      <c r="C16" s="93">
        <v>3268.81</v>
      </c>
      <c r="D16" s="93">
        <v>5588.3</v>
      </c>
      <c r="E16" s="94">
        <v>6395</v>
      </c>
      <c r="F16" s="93">
        <v>11108.76</v>
      </c>
      <c r="G16" s="93">
        <v>5923.1</v>
      </c>
      <c r="H16" s="93">
        <v>7480.48</v>
      </c>
      <c r="I16" s="93">
        <v>31525.28</v>
      </c>
      <c r="J16" s="9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2">
        <f t="shared" si="0"/>
        <v>71289.73</v>
      </c>
      <c r="X16" s="44">
        <f>IF(Паспорт!R18&gt;0,Паспорт!R18,X15)</f>
        <v>33.44803765690377</v>
      </c>
      <c r="Y16" s="23"/>
      <c r="Z16" s="123"/>
      <c r="AA16" s="123"/>
    </row>
    <row r="17" spans="2:27" ht="15.75">
      <c r="B17" s="16">
        <v>5</v>
      </c>
      <c r="C17" s="93">
        <v>2605.99</v>
      </c>
      <c r="D17" s="93">
        <v>4708.65</v>
      </c>
      <c r="E17" s="94">
        <v>5477</v>
      </c>
      <c r="F17" s="93">
        <v>9352.99</v>
      </c>
      <c r="G17" s="93">
        <v>4995.72</v>
      </c>
      <c r="H17" s="93">
        <v>6346.34</v>
      </c>
      <c r="I17" s="93">
        <v>27814.22</v>
      </c>
      <c r="J17" s="9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>
        <f t="shared" si="0"/>
        <v>61300.91</v>
      </c>
      <c r="X17" s="44">
        <f>IF(Паспорт!R19&gt;0,Паспорт!R19,X16)</f>
        <v>33.354020920502094</v>
      </c>
      <c r="Y17" s="23"/>
      <c r="Z17" s="123"/>
      <c r="AA17" s="123"/>
    </row>
    <row r="18" spans="2:27" ht="15.75" customHeight="1">
      <c r="B18" s="16">
        <v>6</v>
      </c>
      <c r="C18" s="93">
        <v>2462.74</v>
      </c>
      <c r="D18" s="93">
        <v>4330.29</v>
      </c>
      <c r="E18" s="94">
        <v>5137.6</v>
      </c>
      <c r="F18" s="93">
        <v>8918.75</v>
      </c>
      <c r="G18" s="93">
        <v>4534.48</v>
      </c>
      <c r="H18" s="93">
        <v>5825.03</v>
      </c>
      <c r="I18" s="93">
        <v>25783.98</v>
      </c>
      <c r="J18" s="9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2">
        <f t="shared" si="0"/>
        <v>56992.869999999995</v>
      </c>
      <c r="X18" s="44">
        <f>IF(Паспорт!R20&gt;0,Паспорт!R20,X17)</f>
        <v>33.31635983263599</v>
      </c>
      <c r="Y18" s="23"/>
      <c r="Z18" s="123"/>
      <c r="AA18" s="123"/>
    </row>
    <row r="19" spans="2:27" ht="15.75">
      <c r="B19" s="16">
        <v>7</v>
      </c>
      <c r="C19" s="93">
        <v>2061.15</v>
      </c>
      <c r="D19" s="93">
        <v>3857.1</v>
      </c>
      <c r="E19" s="94">
        <v>4438.6</v>
      </c>
      <c r="F19" s="93">
        <v>7590.56</v>
      </c>
      <c r="G19" s="93">
        <v>4044.61</v>
      </c>
      <c r="H19" s="93">
        <v>4920.51</v>
      </c>
      <c r="I19" s="93">
        <v>22565.65</v>
      </c>
      <c r="J19" s="9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>
        <f t="shared" si="0"/>
        <v>49478.18</v>
      </c>
      <c r="X19" s="44">
        <f>IF(Паспорт!R21&gt;0,Паспорт!R21,X18)</f>
        <v>33.331171548117155</v>
      </c>
      <c r="Y19" s="23"/>
      <c r="Z19" s="123"/>
      <c r="AA19" s="123"/>
    </row>
    <row r="20" spans="2:27" ht="15.75">
      <c r="B20" s="16">
        <v>8</v>
      </c>
      <c r="C20" s="93">
        <v>1415.19</v>
      </c>
      <c r="D20" s="93">
        <v>2736.51</v>
      </c>
      <c r="E20" s="94">
        <v>3199.8</v>
      </c>
      <c r="F20" s="93">
        <v>5255.98</v>
      </c>
      <c r="G20" s="93">
        <v>3396.89</v>
      </c>
      <c r="H20" s="93">
        <v>3925.51</v>
      </c>
      <c r="I20" s="93">
        <v>18185.33</v>
      </c>
      <c r="J20" s="9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2">
        <f t="shared" si="0"/>
        <v>38115.21</v>
      </c>
      <c r="X20" s="44">
        <f>IF(Паспорт!R22&gt;0,Паспорт!R22,X19)</f>
        <v>33.36074058577406</v>
      </c>
      <c r="Y20" s="23"/>
      <c r="Z20" s="123"/>
      <c r="AA20" s="123"/>
    </row>
    <row r="21" spans="2:26" ht="15" customHeight="1">
      <c r="B21" s="16">
        <v>9</v>
      </c>
      <c r="C21" s="93">
        <v>1218.8</v>
      </c>
      <c r="D21" s="93">
        <v>2673.13</v>
      </c>
      <c r="E21" s="94">
        <v>2957.4</v>
      </c>
      <c r="F21" s="93">
        <v>5673.91</v>
      </c>
      <c r="G21" s="93">
        <v>3369.31</v>
      </c>
      <c r="H21" s="93">
        <v>3713.36</v>
      </c>
      <c r="I21" s="93">
        <v>17781.2</v>
      </c>
      <c r="J21" s="9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2">
        <f t="shared" si="0"/>
        <v>37387.11</v>
      </c>
      <c r="X21" s="44">
        <f>IF(Паспорт!R23&gt;0,Паспорт!R23,X20)</f>
        <v>33.31056066945607</v>
      </c>
      <c r="Y21" s="23"/>
      <c r="Z21" s="29"/>
    </row>
    <row r="22" spans="2:26" ht="15.75">
      <c r="B22" s="16">
        <v>10</v>
      </c>
      <c r="C22" s="93">
        <v>1357.21</v>
      </c>
      <c r="D22" s="93">
        <v>2400.67</v>
      </c>
      <c r="E22" s="94">
        <v>2773.6</v>
      </c>
      <c r="F22" s="93">
        <v>5342.36</v>
      </c>
      <c r="G22" s="93">
        <v>3256.57</v>
      </c>
      <c r="H22" s="93">
        <v>3588.09</v>
      </c>
      <c r="I22" s="93">
        <v>17986.46</v>
      </c>
      <c r="J22" s="9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2">
        <f t="shared" si="0"/>
        <v>36704.96</v>
      </c>
      <c r="X22" s="44">
        <f>IF(Паспорт!R24&gt;0,Паспорт!R24,X21)</f>
        <v>33.29170711297071</v>
      </c>
      <c r="Y22" s="23"/>
      <c r="Z22" s="29"/>
    </row>
    <row r="23" spans="2:26" ht="15.75">
      <c r="B23" s="16">
        <v>11</v>
      </c>
      <c r="C23" s="93">
        <v>1344.78</v>
      </c>
      <c r="D23" s="93">
        <v>1971.48</v>
      </c>
      <c r="E23" s="94">
        <v>2102.9</v>
      </c>
      <c r="F23" s="93">
        <v>3333.14</v>
      </c>
      <c r="G23" s="93">
        <v>2592.83</v>
      </c>
      <c r="H23" s="93">
        <v>2745.41</v>
      </c>
      <c r="I23" s="93">
        <v>11704.09</v>
      </c>
      <c r="J23" s="9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2">
        <f t="shared" si="0"/>
        <v>25794.629999999997</v>
      </c>
      <c r="X23" s="44">
        <f>IF(Паспорт!R25&gt;0,Паспорт!R25,X22)</f>
        <v>33.360029288702925</v>
      </c>
      <c r="Y23" s="23"/>
      <c r="Z23" s="29"/>
    </row>
    <row r="24" spans="2:26" ht="15.75">
      <c r="B24" s="16">
        <v>12</v>
      </c>
      <c r="C24" s="93">
        <v>899.1</v>
      </c>
      <c r="D24" s="93">
        <v>1523.09</v>
      </c>
      <c r="E24" s="94">
        <v>1710.6</v>
      </c>
      <c r="F24" s="93">
        <v>2990.08</v>
      </c>
      <c r="G24" s="93">
        <v>1862.73</v>
      </c>
      <c r="H24" s="93">
        <v>2174.93</v>
      </c>
      <c r="I24" s="93">
        <v>9107.19</v>
      </c>
      <c r="J24" s="9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2">
        <f t="shared" si="0"/>
        <v>20267.72</v>
      </c>
      <c r="X24" s="44">
        <f>IF(Паспорт!R26&gt;0,Паспорт!R26,X23)</f>
        <v>33.34808786610879</v>
      </c>
      <c r="Y24" s="23"/>
      <c r="Z24" s="29"/>
    </row>
    <row r="25" spans="2:26" ht="15.75">
      <c r="B25" s="16">
        <v>13</v>
      </c>
      <c r="C25" s="93">
        <v>786.07</v>
      </c>
      <c r="D25" s="93">
        <v>1358.12</v>
      </c>
      <c r="E25" s="94">
        <v>1474.3</v>
      </c>
      <c r="F25" s="93">
        <v>2638.18</v>
      </c>
      <c r="G25" s="93">
        <v>1850.91</v>
      </c>
      <c r="H25" s="93">
        <v>1862.63</v>
      </c>
      <c r="I25" s="93">
        <v>8012.82</v>
      </c>
      <c r="J25" s="9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2">
        <f t="shared" si="0"/>
        <v>17983.03</v>
      </c>
      <c r="X25" s="44">
        <f>IF(Паспорт!R27&gt;0,Паспорт!R27,X24)</f>
        <v>33.34516317991631</v>
      </c>
      <c r="Y25" s="23"/>
      <c r="Z25" s="29"/>
    </row>
    <row r="26" spans="2:26" ht="15.75">
      <c r="B26" s="16">
        <v>14</v>
      </c>
      <c r="C26" s="93">
        <v>1231.59</v>
      </c>
      <c r="D26" s="93">
        <v>1420.11</v>
      </c>
      <c r="E26" s="94">
        <v>2113.1</v>
      </c>
      <c r="F26" s="93">
        <v>4652.93</v>
      </c>
      <c r="G26" s="93">
        <v>2729.14</v>
      </c>
      <c r="H26" s="93">
        <v>2826</v>
      </c>
      <c r="I26" s="93">
        <v>11269.8</v>
      </c>
      <c r="J26" s="9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2">
        <f t="shared" si="0"/>
        <v>26242.67</v>
      </c>
      <c r="X26" s="44">
        <f>IF(Паспорт!R28&gt;0,Паспорт!R28,X25)</f>
        <v>33.47853974895398</v>
      </c>
      <c r="Y26" s="23"/>
      <c r="Z26" s="29"/>
    </row>
    <row r="27" spans="2:26" ht="15.75">
      <c r="B27" s="16">
        <v>15</v>
      </c>
      <c r="C27" s="93">
        <v>1512.14</v>
      </c>
      <c r="D27" s="93">
        <v>2286.12</v>
      </c>
      <c r="E27" s="94">
        <v>2949.5</v>
      </c>
      <c r="F27" s="93">
        <v>5019.46</v>
      </c>
      <c r="G27" s="93">
        <v>2924.23</v>
      </c>
      <c r="H27" s="93">
        <v>3481.15</v>
      </c>
      <c r="I27" s="93">
        <v>13834.09</v>
      </c>
      <c r="J27" s="9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2">
        <f t="shared" si="0"/>
        <v>32006.690000000002</v>
      </c>
      <c r="X27" s="44">
        <f>IF(Паспорт!R29&gt;0,Паспорт!R29,X26)</f>
        <v>33.49580753138075</v>
      </c>
      <c r="Y27" s="23"/>
      <c r="Z27" s="29"/>
    </row>
    <row r="28" spans="2:26" ht="15.75">
      <c r="B28" s="17">
        <v>16</v>
      </c>
      <c r="C28" s="93">
        <v>1402.7</v>
      </c>
      <c r="D28" s="93">
        <v>2180.9</v>
      </c>
      <c r="E28" s="94">
        <v>2838</v>
      </c>
      <c r="F28" s="93">
        <v>4912.76</v>
      </c>
      <c r="G28" s="93">
        <v>2568.53</v>
      </c>
      <c r="H28" s="93">
        <v>3121.6</v>
      </c>
      <c r="I28" s="93">
        <v>12516.89</v>
      </c>
      <c r="J28" s="9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2">
        <f t="shared" si="0"/>
        <v>29541.38</v>
      </c>
      <c r="X28" s="44">
        <f>IF(Паспорт!R30&gt;0,Паспорт!R30,X27)</f>
        <v>33.45849372384937</v>
      </c>
      <c r="Y28" s="23"/>
      <c r="Z28" s="29"/>
    </row>
    <row r="29" spans="2:26" ht="15.75">
      <c r="B29" s="17">
        <v>17</v>
      </c>
      <c r="C29" s="93">
        <v>1245.1</v>
      </c>
      <c r="D29" s="93">
        <v>1954.68</v>
      </c>
      <c r="E29" s="94">
        <v>2535.1</v>
      </c>
      <c r="F29" s="93">
        <v>4694.72</v>
      </c>
      <c r="G29" s="93">
        <v>2282.67</v>
      </c>
      <c r="H29" s="93">
        <v>2878.27</v>
      </c>
      <c r="I29" s="93">
        <v>11646.07</v>
      </c>
      <c r="J29" s="9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2">
        <f t="shared" si="0"/>
        <v>27236.61</v>
      </c>
      <c r="X29" s="44">
        <f>IF(Паспорт!R31&gt;0,Паспорт!R31,X28)</f>
        <v>33.554606694560675</v>
      </c>
      <c r="Y29" s="23"/>
      <c r="Z29" s="29"/>
    </row>
    <row r="30" spans="2:26" ht="15.75">
      <c r="B30" s="17">
        <v>18</v>
      </c>
      <c r="C30" s="93">
        <v>1100.26</v>
      </c>
      <c r="D30" s="93">
        <v>1737.04</v>
      </c>
      <c r="E30" s="94">
        <v>2157.8</v>
      </c>
      <c r="F30" s="93">
        <v>4216.72</v>
      </c>
      <c r="G30" s="93">
        <v>2054.17</v>
      </c>
      <c r="H30" s="93">
        <v>2757.31</v>
      </c>
      <c r="I30" s="93">
        <v>9184.15</v>
      </c>
      <c r="J30" s="9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2">
        <f t="shared" si="0"/>
        <v>23207.449999999997</v>
      </c>
      <c r="X30" s="44">
        <f>IF(Паспорт!R32&gt;0,Паспорт!R32,X29)</f>
        <v>33.65669456066946</v>
      </c>
      <c r="Y30" s="23"/>
      <c r="Z30" s="29"/>
    </row>
    <row r="31" spans="2:26" ht="15.75">
      <c r="B31" s="17">
        <v>19</v>
      </c>
      <c r="C31" s="93">
        <v>943.49</v>
      </c>
      <c r="D31" s="93">
        <v>1570.54</v>
      </c>
      <c r="E31" s="94">
        <v>1931.7</v>
      </c>
      <c r="F31" s="93">
        <v>3857.94</v>
      </c>
      <c r="G31" s="93">
        <v>1946.74</v>
      </c>
      <c r="H31" s="93">
        <v>2402.04</v>
      </c>
      <c r="I31" s="93">
        <v>9046.12</v>
      </c>
      <c r="J31" s="9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2">
        <f t="shared" si="0"/>
        <v>21698.57</v>
      </c>
      <c r="X31" s="44">
        <f>IF(Паспорт!R33&gt;0,Паспорт!R33,X30)</f>
        <v>34.75432217573222</v>
      </c>
      <c r="Y31" s="23"/>
      <c r="Z31" s="29"/>
    </row>
    <row r="32" spans="2:26" ht="15.75">
      <c r="B32" s="17">
        <v>20</v>
      </c>
      <c r="C32" s="93">
        <v>997.31</v>
      </c>
      <c r="D32" s="93">
        <v>1760.77</v>
      </c>
      <c r="E32" s="94">
        <v>2316.4</v>
      </c>
      <c r="F32" s="93">
        <v>4096.44</v>
      </c>
      <c r="G32" s="93">
        <v>2176.77</v>
      </c>
      <c r="H32" s="93">
        <v>2693.12</v>
      </c>
      <c r="I32" s="93">
        <v>10081.61</v>
      </c>
      <c r="J32" s="9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2">
        <f t="shared" si="0"/>
        <v>24122.42</v>
      </c>
      <c r="X32" s="44">
        <f>IF(Паспорт!R34&gt;0,Паспорт!R34,X31)</f>
        <v>34.71716736401674</v>
      </c>
      <c r="Y32" s="23"/>
      <c r="Z32" s="29"/>
    </row>
    <row r="33" spans="2:26" ht="15.75">
      <c r="B33" s="17">
        <v>21</v>
      </c>
      <c r="C33" s="93">
        <v>1452.51</v>
      </c>
      <c r="D33" s="93">
        <v>2743.57</v>
      </c>
      <c r="E33" s="94">
        <v>3346.6</v>
      </c>
      <c r="F33" s="93">
        <v>5892.89</v>
      </c>
      <c r="G33" s="93">
        <v>3069.28</v>
      </c>
      <c r="H33" s="93">
        <v>4092.04</v>
      </c>
      <c r="I33" s="93">
        <v>15358.92</v>
      </c>
      <c r="J33" s="9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2">
        <f t="shared" si="0"/>
        <v>35955.81</v>
      </c>
      <c r="X33" s="44">
        <f>IF(Паспорт!R35&gt;0,Паспорт!R35,X32)</f>
        <v>34.73477824267782</v>
      </c>
      <c r="Y33" s="23"/>
      <c r="Z33" s="29"/>
    </row>
    <row r="34" spans="2:26" ht="15.75">
      <c r="B34" s="17">
        <v>22</v>
      </c>
      <c r="C34" s="93">
        <v>1549.56</v>
      </c>
      <c r="D34" s="93">
        <v>2732.52</v>
      </c>
      <c r="E34" s="94">
        <v>3567.8</v>
      </c>
      <c r="F34" s="93">
        <v>6104.26</v>
      </c>
      <c r="G34" s="93">
        <v>3143.64</v>
      </c>
      <c r="H34" s="93">
        <v>4110.73</v>
      </c>
      <c r="I34" s="93">
        <v>15620.35</v>
      </c>
      <c r="J34" s="9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2">
        <f t="shared" si="0"/>
        <v>36828.86</v>
      </c>
      <c r="X34" s="44">
        <f>IF(Паспорт!R36&gt;0,Паспорт!R36,X33)</f>
        <v>34.77088702928871</v>
      </c>
      <c r="Y34" s="23"/>
      <c r="Z34" s="29"/>
    </row>
    <row r="35" spans="2:26" ht="15.75">
      <c r="B35" s="17">
        <v>23</v>
      </c>
      <c r="C35" s="93">
        <v>1192.42</v>
      </c>
      <c r="D35" s="93">
        <v>2170.65</v>
      </c>
      <c r="E35" s="94">
        <v>2678.4</v>
      </c>
      <c r="F35" s="93">
        <v>4685.21</v>
      </c>
      <c r="G35" s="93">
        <v>2363.83</v>
      </c>
      <c r="H35" s="93">
        <v>2926.38</v>
      </c>
      <c r="I35" s="93">
        <v>11790.74</v>
      </c>
      <c r="J35" s="9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2">
        <f t="shared" si="0"/>
        <v>27807.629999999997</v>
      </c>
      <c r="X35" s="44">
        <f>IF(Паспорт!R37&gt;0,Паспорт!R37,X34)</f>
        <v>34.755221757322175</v>
      </c>
      <c r="Y35" s="23"/>
      <c r="Z35" s="29"/>
    </row>
    <row r="36" spans="2:26" ht="15.75">
      <c r="B36" s="17">
        <v>24</v>
      </c>
      <c r="C36" s="93">
        <v>1363.04</v>
      </c>
      <c r="D36" s="93">
        <v>2186.69</v>
      </c>
      <c r="E36" s="94">
        <v>2782.2</v>
      </c>
      <c r="F36" s="93">
        <v>5062.33</v>
      </c>
      <c r="G36" s="93">
        <v>2459.88</v>
      </c>
      <c r="H36" s="93">
        <v>2954.8</v>
      </c>
      <c r="I36" s="93">
        <v>12576.09</v>
      </c>
      <c r="J36" s="9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2">
        <f t="shared" si="0"/>
        <v>29385.03</v>
      </c>
      <c r="X36" s="44">
        <f>IF(Паспорт!R38&gt;0,Паспорт!R38,X35)</f>
        <v>34.7426569037657</v>
      </c>
      <c r="Y36" s="23"/>
      <c r="Z36" s="29"/>
    </row>
    <row r="37" spans="2:26" ht="15.75">
      <c r="B37" s="17">
        <v>25</v>
      </c>
      <c r="C37" s="93">
        <v>1239.35</v>
      </c>
      <c r="D37" s="93">
        <v>2012.96</v>
      </c>
      <c r="E37" s="94">
        <v>2619.4</v>
      </c>
      <c r="F37" s="93">
        <v>4500.27</v>
      </c>
      <c r="G37" s="93">
        <v>2308.45</v>
      </c>
      <c r="H37" s="93">
        <v>2831.1</v>
      </c>
      <c r="I37" s="93">
        <v>12651.66</v>
      </c>
      <c r="J37" s="9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2">
        <f t="shared" si="0"/>
        <v>28163.190000000002</v>
      </c>
      <c r="X37" s="44">
        <f>IF(Паспорт!R39&gt;0,Паспорт!R39,X36)</f>
        <v>34.72735983263598</v>
      </c>
      <c r="Y37" s="23"/>
      <c r="Z37" s="29"/>
    </row>
    <row r="38" spans="2:26" ht="15.75">
      <c r="B38" s="17">
        <v>26</v>
      </c>
      <c r="C38" s="93">
        <v>930.22</v>
      </c>
      <c r="D38" s="93">
        <v>1694.43</v>
      </c>
      <c r="E38" s="94">
        <v>2158.4</v>
      </c>
      <c r="F38" s="93">
        <v>3475.66</v>
      </c>
      <c r="G38" s="93">
        <v>1634.11</v>
      </c>
      <c r="H38" s="93">
        <v>2215.12</v>
      </c>
      <c r="I38" s="93">
        <v>9953.14</v>
      </c>
      <c r="J38" s="9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2">
        <f t="shared" si="0"/>
        <v>22061.079999999998</v>
      </c>
      <c r="X38" s="44">
        <f>IF(Паспорт!R40&gt;0,Паспорт!R40,X37)</f>
        <v>34.73725104602511</v>
      </c>
      <c r="Y38" s="23"/>
      <c r="Z38" s="29"/>
    </row>
    <row r="39" spans="2:26" ht="15.75">
      <c r="B39" s="17">
        <v>27</v>
      </c>
      <c r="C39" s="93">
        <v>1273.53</v>
      </c>
      <c r="D39" s="93">
        <v>2128.21</v>
      </c>
      <c r="E39" s="94">
        <v>2847.7</v>
      </c>
      <c r="F39" s="93">
        <v>4945.99</v>
      </c>
      <c r="G39" s="93">
        <v>2268.67</v>
      </c>
      <c r="H39" s="93">
        <v>3172.28</v>
      </c>
      <c r="I39" s="93">
        <v>13154.1</v>
      </c>
      <c r="J39" s="9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2">
        <f t="shared" si="0"/>
        <v>29790.480000000003</v>
      </c>
      <c r="X39" s="44">
        <f>IF(Паспорт!R41&gt;0,Паспорт!R41,X38)</f>
        <v>34.74242259414226</v>
      </c>
      <c r="Y39" s="23"/>
      <c r="Z39" s="29"/>
    </row>
    <row r="40" spans="2:26" ht="15.75">
      <c r="B40" s="17">
        <v>28</v>
      </c>
      <c r="C40" s="93">
        <v>1006.85</v>
      </c>
      <c r="D40" s="93">
        <v>1688.83</v>
      </c>
      <c r="E40" s="94">
        <v>2313.1</v>
      </c>
      <c r="F40" s="93">
        <v>3995.26</v>
      </c>
      <c r="G40" s="93">
        <v>2006.24</v>
      </c>
      <c r="H40" s="93">
        <v>2597.92</v>
      </c>
      <c r="I40" s="93">
        <v>11586.39</v>
      </c>
      <c r="J40" s="9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2">
        <f t="shared" si="0"/>
        <v>25194.59</v>
      </c>
      <c r="X40" s="44">
        <f>IF(Паспорт!R42&gt;0,Паспорт!R42,X39)</f>
        <v>34.740569037656904</v>
      </c>
      <c r="Y40" s="23"/>
      <c r="Z40" s="29"/>
    </row>
    <row r="41" spans="2:26" ht="12.75" customHeight="1">
      <c r="B41" s="17">
        <v>29</v>
      </c>
      <c r="C41" s="93">
        <v>933.75</v>
      </c>
      <c r="D41" s="93">
        <v>1656.97</v>
      </c>
      <c r="E41" s="94">
        <v>2040.5</v>
      </c>
      <c r="F41" s="93">
        <v>3645.22</v>
      </c>
      <c r="G41" s="93">
        <v>1656.37</v>
      </c>
      <c r="H41" s="93">
        <v>2323.45</v>
      </c>
      <c r="I41" s="93">
        <v>10092.02</v>
      </c>
      <c r="J41" s="9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2">
        <f t="shared" si="0"/>
        <v>22348.280000000002</v>
      </c>
      <c r="X41" s="44">
        <f>IF(Паспорт!R43&gt;0,Паспорт!R43,X40)</f>
        <v>34.71473640167364</v>
      </c>
      <c r="Y41" s="23"/>
      <c r="Z41" s="29"/>
    </row>
    <row r="42" spans="2:26" ht="12.75" customHeight="1">
      <c r="B42" s="17">
        <v>30</v>
      </c>
      <c r="C42" s="93">
        <v>1002</v>
      </c>
      <c r="D42" s="93">
        <v>1747.67</v>
      </c>
      <c r="E42" s="94">
        <v>2209.1</v>
      </c>
      <c r="F42" s="93">
        <v>3662.76</v>
      </c>
      <c r="G42" s="93">
        <v>1828.32</v>
      </c>
      <c r="H42" s="93">
        <v>2437.14</v>
      </c>
      <c r="I42" s="93">
        <v>10217.08</v>
      </c>
      <c r="J42" s="9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2">
        <f t="shared" si="0"/>
        <v>23104.07</v>
      </c>
      <c r="X42" s="44">
        <f>IF(Паспорт!R44&gt;0,Паспорт!R44,X41)</f>
        <v>34.71473640167364</v>
      </c>
      <c r="Y42" s="23"/>
      <c r="Z42" s="29"/>
    </row>
    <row r="43" spans="2:27" ht="66" customHeight="1">
      <c r="B43" s="17" t="s">
        <v>18</v>
      </c>
      <c r="C43" s="34">
        <f aca="true" t="shared" si="1" ref="C43:W43">SUM(C13:C42)</f>
        <v>47288.97999999999</v>
      </c>
      <c r="D43" s="34">
        <f t="shared" si="1"/>
        <v>82095.95000000001</v>
      </c>
      <c r="E43" s="34">
        <f t="shared" si="1"/>
        <v>99711.4</v>
      </c>
      <c r="F43" s="34">
        <f t="shared" si="1"/>
        <v>175564.08000000002</v>
      </c>
      <c r="G43" s="34">
        <f t="shared" si="1"/>
        <v>93625.58000000003</v>
      </c>
      <c r="H43" s="34">
        <f t="shared" si="1"/>
        <v>116435.90999999999</v>
      </c>
      <c r="I43" s="34">
        <f t="shared" si="1"/>
        <v>492411.7100000001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34">
        <f t="shared" si="1"/>
        <v>0</v>
      </c>
      <c r="P43" s="34">
        <f t="shared" si="1"/>
        <v>0</v>
      </c>
      <c r="Q43" s="34">
        <f t="shared" si="1"/>
        <v>0</v>
      </c>
      <c r="R43" s="34">
        <f t="shared" si="1"/>
        <v>0</v>
      </c>
      <c r="S43" s="34">
        <f t="shared" si="1"/>
        <v>0</v>
      </c>
      <c r="T43" s="34">
        <f t="shared" si="1"/>
        <v>0</v>
      </c>
      <c r="U43" s="34">
        <f t="shared" si="1"/>
        <v>0</v>
      </c>
      <c r="V43" s="34">
        <f t="shared" si="1"/>
        <v>0</v>
      </c>
      <c r="W43" s="33">
        <f t="shared" si="1"/>
        <v>1107133.6099999999</v>
      </c>
      <c r="X43" s="31">
        <f>SUMPRODUCT(X13:X42,W13:W42)/SUM(W13:W42)</f>
        <v>33.83218610897474</v>
      </c>
      <c r="Y43" s="28"/>
      <c r="Z43" s="117" t="s">
        <v>19</v>
      </c>
      <c r="AA43" s="117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4"/>
      <c r="Z44"/>
    </row>
    <row r="45" spans="3:26" ht="12.75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25"/>
      <c r="Z45"/>
    </row>
    <row r="46" spans="3:4" ht="12.75">
      <c r="C46" s="1"/>
      <c r="D46" s="1"/>
    </row>
    <row r="47" spans="2:25" ht="15">
      <c r="B47" s="35"/>
      <c r="C47" s="12" t="s">
        <v>54</v>
      </c>
      <c r="D47" s="37"/>
      <c r="E47" s="38"/>
      <c r="F47" s="3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22" t="s">
        <v>55</v>
      </c>
      <c r="W47" s="122"/>
      <c r="X47" s="122"/>
      <c r="Y47" s="26"/>
    </row>
    <row r="48" spans="3:25" ht="12.75">
      <c r="C48" s="1"/>
      <c r="D48" s="1" t="s">
        <v>15</v>
      </c>
      <c r="O48" s="2"/>
      <c r="P48" s="15" t="s">
        <v>0</v>
      </c>
      <c r="Q48" s="15"/>
      <c r="V48" s="89"/>
      <c r="W48" s="90" t="s">
        <v>8</v>
      </c>
      <c r="X48" s="89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22" t="s">
        <v>56</v>
      </c>
      <c r="W49" s="122"/>
      <c r="X49" s="122"/>
      <c r="Y49" s="27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2">
    <mergeCell ref="A6:U6"/>
    <mergeCell ref="A7:U7"/>
    <mergeCell ref="S10:S12"/>
    <mergeCell ref="C10:C12"/>
    <mergeCell ref="W9:W12"/>
    <mergeCell ref="X9:X12"/>
    <mergeCell ref="V10:V12"/>
    <mergeCell ref="I10:I12"/>
    <mergeCell ref="N10:N12"/>
    <mergeCell ref="O10:O12"/>
    <mergeCell ref="V47:X47"/>
    <mergeCell ref="V49:X49"/>
    <mergeCell ref="P10:P12"/>
    <mergeCell ref="Q10:Q12"/>
    <mergeCell ref="Z13:AA20"/>
    <mergeCell ref="D10:D12"/>
    <mergeCell ref="C9:V9"/>
    <mergeCell ref="C45:X45"/>
    <mergeCell ref="J10:J12"/>
    <mergeCell ref="K10:K12"/>
    <mergeCell ref="L10:L12"/>
    <mergeCell ref="M10:M12"/>
    <mergeCell ref="C5:X5"/>
    <mergeCell ref="B9:B12"/>
    <mergeCell ref="Z43:AA43"/>
    <mergeCell ref="E10:E12"/>
    <mergeCell ref="F10:F12"/>
    <mergeCell ref="G10:G12"/>
    <mergeCell ref="H10:H12"/>
    <mergeCell ref="R10:R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5">
      <selection activeCell="G4" sqref="G4:G33"/>
    </sheetView>
  </sheetViews>
  <sheetFormatPr defaultColWidth="9.00390625" defaultRowHeight="12.75"/>
  <sheetData>
    <row r="1" ht="12.75">
      <c r="A1" t="s">
        <v>71</v>
      </c>
    </row>
    <row r="2" spans="1:6" ht="12.7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5" ht="12.75">
      <c r="A3">
        <v>1</v>
      </c>
      <c r="B3">
        <v>32203.4</v>
      </c>
      <c r="C3">
        <v>435.343</v>
      </c>
      <c r="D3">
        <v>3.19</v>
      </c>
      <c r="E3">
        <v>6.28</v>
      </c>
    </row>
    <row r="4" spans="1:7" ht="12.75">
      <c r="A4">
        <v>2</v>
      </c>
      <c r="B4">
        <v>35353.74</v>
      </c>
      <c r="C4">
        <v>510.99</v>
      </c>
      <c r="D4">
        <v>3.17</v>
      </c>
      <c r="E4">
        <v>2.29</v>
      </c>
      <c r="G4" s="94">
        <v>6388.8</v>
      </c>
    </row>
    <row r="5" spans="1:7" ht="12.75">
      <c r="A5">
        <v>3</v>
      </c>
      <c r="B5">
        <v>33809.13</v>
      </c>
      <c r="C5">
        <v>470.622</v>
      </c>
      <c r="D5">
        <v>3.17</v>
      </c>
      <c r="E5">
        <v>3</v>
      </c>
      <c r="G5" s="94">
        <v>7304.6</v>
      </c>
    </row>
    <row r="6" spans="1:7" ht="12.75">
      <c r="A6">
        <v>4</v>
      </c>
      <c r="B6">
        <v>31525.28</v>
      </c>
      <c r="C6">
        <v>416.382</v>
      </c>
      <c r="D6">
        <v>3.17</v>
      </c>
      <c r="E6">
        <v>3.43</v>
      </c>
      <c r="G6" s="94">
        <v>6946.4</v>
      </c>
    </row>
    <row r="7" spans="1:7" ht="12.75">
      <c r="A7">
        <v>5</v>
      </c>
      <c r="B7">
        <v>27814.22</v>
      </c>
      <c r="C7">
        <v>329.341</v>
      </c>
      <c r="D7">
        <v>3.19</v>
      </c>
      <c r="E7">
        <v>5.22</v>
      </c>
      <c r="G7" s="94">
        <v>6395</v>
      </c>
    </row>
    <row r="8" spans="1:7" ht="12.75">
      <c r="A8">
        <v>6</v>
      </c>
      <c r="B8">
        <v>25783.98</v>
      </c>
      <c r="C8">
        <v>275.375</v>
      </c>
      <c r="D8">
        <v>3.27</v>
      </c>
      <c r="E8">
        <v>5.56</v>
      </c>
      <c r="G8" s="94">
        <v>5477</v>
      </c>
    </row>
    <row r="9" spans="1:7" ht="12.75">
      <c r="A9">
        <v>7</v>
      </c>
      <c r="B9">
        <v>22565.65</v>
      </c>
      <c r="C9">
        <v>213.736</v>
      </c>
      <c r="D9">
        <v>3.28</v>
      </c>
      <c r="E9">
        <v>8.03</v>
      </c>
      <c r="G9" s="94">
        <v>5137.6</v>
      </c>
    </row>
    <row r="10" spans="1:7" ht="12.75">
      <c r="A10">
        <v>8</v>
      </c>
      <c r="B10">
        <v>18185.33</v>
      </c>
      <c r="C10">
        <v>149.83</v>
      </c>
      <c r="D10">
        <v>3.15</v>
      </c>
      <c r="E10">
        <v>11.01</v>
      </c>
      <c r="G10" s="94">
        <v>4438.6</v>
      </c>
    </row>
    <row r="11" spans="1:7" ht="12.75">
      <c r="A11">
        <v>9</v>
      </c>
      <c r="B11">
        <v>17781.2</v>
      </c>
      <c r="C11">
        <v>138.231</v>
      </c>
      <c r="D11">
        <v>3.13</v>
      </c>
      <c r="E11">
        <v>11.67</v>
      </c>
      <c r="G11" s="94">
        <v>3199.8</v>
      </c>
    </row>
    <row r="12" spans="1:7" ht="12.75">
      <c r="A12">
        <v>10</v>
      </c>
      <c r="B12">
        <v>17986.46</v>
      </c>
      <c r="C12">
        <v>146.059</v>
      </c>
      <c r="D12">
        <v>3.13</v>
      </c>
      <c r="E12">
        <v>10.51</v>
      </c>
      <c r="G12" s="94">
        <v>2957.4</v>
      </c>
    </row>
    <row r="13" spans="1:7" ht="12.75">
      <c r="A13">
        <v>11</v>
      </c>
      <c r="B13">
        <v>11704.09</v>
      </c>
      <c r="C13">
        <v>61.904</v>
      </c>
      <c r="D13">
        <v>3.22</v>
      </c>
      <c r="E13">
        <v>13.49</v>
      </c>
      <c r="G13" s="94">
        <v>2773.6</v>
      </c>
    </row>
    <row r="14" spans="1:7" ht="12.75">
      <c r="A14">
        <v>12</v>
      </c>
      <c r="B14">
        <v>9107.19</v>
      </c>
      <c r="C14">
        <v>53.877</v>
      </c>
      <c r="D14">
        <v>3.17</v>
      </c>
      <c r="E14">
        <v>16</v>
      </c>
      <c r="G14" s="94">
        <v>2102.9</v>
      </c>
    </row>
    <row r="15" spans="1:7" ht="12.75">
      <c r="A15">
        <v>13</v>
      </c>
      <c r="B15">
        <v>8012.82</v>
      </c>
      <c r="C15">
        <v>33.32</v>
      </c>
      <c r="D15">
        <v>3.07</v>
      </c>
      <c r="E15">
        <v>14.94</v>
      </c>
      <c r="G15" s="94">
        <v>1710.6</v>
      </c>
    </row>
    <row r="16" spans="1:7" ht="12.75">
      <c r="A16">
        <v>14</v>
      </c>
      <c r="B16">
        <v>11269.8</v>
      </c>
      <c r="C16">
        <v>78.193</v>
      </c>
      <c r="D16">
        <v>2.71</v>
      </c>
      <c r="E16">
        <v>9.96</v>
      </c>
      <c r="G16" s="94">
        <v>1474.3</v>
      </c>
    </row>
    <row r="17" spans="1:7" ht="12.75">
      <c r="A17">
        <v>15</v>
      </c>
      <c r="B17">
        <v>13834.09</v>
      </c>
      <c r="C17">
        <v>107.788</v>
      </c>
      <c r="D17">
        <v>2.56</v>
      </c>
      <c r="E17">
        <v>10.08</v>
      </c>
      <c r="G17" s="94">
        <v>2113.1</v>
      </c>
    </row>
    <row r="18" spans="1:7" ht="12.75">
      <c r="A18">
        <v>16</v>
      </c>
      <c r="B18">
        <v>12516.89</v>
      </c>
      <c r="C18">
        <v>85.353</v>
      </c>
      <c r="D18">
        <v>2.63</v>
      </c>
      <c r="E18">
        <v>10.93</v>
      </c>
      <c r="G18" s="94">
        <v>2949.5</v>
      </c>
    </row>
    <row r="19" spans="1:7" ht="12.75">
      <c r="A19">
        <v>17</v>
      </c>
      <c r="B19">
        <v>11646.07</v>
      </c>
      <c r="C19">
        <v>78.963</v>
      </c>
      <c r="D19">
        <v>2.71</v>
      </c>
      <c r="E19">
        <v>11.75</v>
      </c>
      <c r="G19" s="94">
        <v>2838</v>
      </c>
    </row>
    <row r="20" spans="1:7" ht="12.75">
      <c r="A20">
        <v>18</v>
      </c>
      <c r="B20">
        <v>9184.15</v>
      </c>
      <c r="C20">
        <v>55.888</v>
      </c>
      <c r="D20">
        <v>2.71</v>
      </c>
      <c r="E20">
        <v>13.98</v>
      </c>
      <c r="G20" s="94">
        <v>2535.1</v>
      </c>
    </row>
    <row r="21" spans="1:7" ht="12.75">
      <c r="A21">
        <v>19</v>
      </c>
      <c r="B21">
        <v>9046.12</v>
      </c>
      <c r="C21">
        <v>45.682</v>
      </c>
      <c r="D21">
        <v>2.73</v>
      </c>
      <c r="E21">
        <v>14.02</v>
      </c>
      <c r="G21" s="94">
        <v>2157.8</v>
      </c>
    </row>
    <row r="22" spans="1:7" ht="12.75">
      <c r="A22">
        <v>20</v>
      </c>
      <c r="B22">
        <v>10081.61</v>
      </c>
      <c r="C22">
        <v>56.3</v>
      </c>
      <c r="D22">
        <v>2.67</v>
      </c>
      <c r="E22">
        <v>12.1</v>
      </c>
      <c r="G22" s="94">
        <v>1931.7</v>
      </c>
    </row>
    <row r="23" spans="1:7" ht="12.75">
      <c r="A23">
        <v>21</v>
      </c>
      <c r="B23">
        <v>15358.92</v>
      </c>
      <c r="C23">
        <v>135.226</v>
      </c>
      <c r="D23">
        <v>2.6</v>
      </c>
      <c r="E23">
        <v>6.49</v>
      </c>
      <c r="G23" s="94">
        <v>2316.4</v>
      </c>
    </row>
    <row r="24" spans="1:7" ht="12.75">
      <c r="A24">
        <v>22</v>
      </c>
      <c r="B24">
        <v>15620.35</v>
      </c>
      <c r="C24">
        <v>145.262</v>
      </c>
      <c r="D24">
        <v>2.55</v>
      </c>
      <c r="E24">
        <v>9.67</v>
      </c>
      <c r="G24" s="94">
        <v>3346.6</v>
      </c>
    </row>
    <row r="25" spans="1:7" ht="12.75">
      <c r="A25">
        <v>23</v>
      </c>
      <c r="B25">
        <v>11790.74</v>
      </c>
      <c r="C25">
        <v>82.18</v>
      </c>
      <c r="D25">
        <v>2.56</v>
      </c>
      <c r="E25">
        <v>11.45</v>
      </c>
      <c r="G25" s="94">
        <v>3567.8</v>
      </c>
    </row>
    <row r="26" spans="1:7" ht="12.75">
      <c r="A26">
        <v>24</v>
      </c>
      <c r="B26">
        <v>12576.09</v>
      </c>
      <c r="C26">
        <v>92.87</v>
      </c>
      <c r="D26">
        <v>2.56</v>
      </c>
      <c r="E26">
        <v>12.4</v>
      </c>
      <c r="G26" s="94">
        <v>2678.4</v>
      </c>
    </row>
    <row r="27" spans="1:7" ht="12.75">
      <c r="A27">
        <v>25</v>
      </c>
      <c r="B27">
        <v>12651.66</v>
      </c>
      <c r="C27">
        <v>90.716</v>
      </c>
      <c r="D27">
        <v>2.6</v>
      </c>
      <c r="E27">
        <v>10.68</v>
      </c>
      <c r="G27" s="94">
        <v>2782.2</v>
      </c>
    </row>
    <row r="28" spans="1:7" ht="12.75">
      <c r="A28">
        <v>26</v>
      </c>
      <c r="B28">
        <v>9953.14</v>
      </c>
      <c r="C28">
        <v>57.08</v>
      </c>
      <c r="D28">
        <v>2.61</v>
      </c>
      <c r="E28">
        <v>13.81</v>
      </c>
      <c r="G28" s="94">
        <v>2619.4</v>
      </c>
    </row>
    <row r="29" spans="1:7" ht="12.75">
      <c r="A29">
        <v>27</v>
      </c>
      <c r="B29">
        <v>13154.1</v>
      </c>
      <c r="C29">
        <v>97.965</v>
      </c>
      <c r="D29">
        <v>2.62</v>
      </c>
      <c r="E29">
        <v>11.28</v>
      </c>
      <c r="G29" s="94">
        <v>2158.4</v>
      </c>
    </row>
    <row r="30" spans="1:7" ht="12.75">
      <c r="A30">
        <v>28</v>
      </c>
      <c r="B30">
        <v>11586.39</v>
      </c>
      <c r="C30">
        <v>75.773</v>
      </c>
      <c r="D30">
        <v>2.64</v>
      </c>
      <c r="E30">
        <v>11.35</v>
      </c>
      <c r="G30" s="94">
        <v>2847.7</v>
      </c>
    </row>
    <row r="31" spans="1:7" ht="12.75">
      <c r="A31">
        <v>29</v>
      </c>
      <c r="B31">
        <v>10092.02</v>
      </c>
      <c r="C31">
        <v>57.098</v>
      </c>
      <c r="D31">
        <v>2.61</v>
      </c>
      <c r="E31">
        <v>13.74</v>
      </c>
      <c r="G31" s="94">
        <v>2313.1</v>
      </c>
    </row>
    <row r="32" spans="1:7" ht="12.75">
      <c r="A32">
        <v>30</v>
      </c>
      <c r="B32">
        <v>10217.08</v>
      </c>
      <c r="C32">
        <v>59.402</v>
      </c>
      <c r="D32">
        <v>2.57</v>
      </c>
      <c r="E32">
        <v>12.89</v>
      </c>
      <c r="G32" s="94">
        <v>2040.5</v>
      </c>
    </row>
    <row r="33" spans="1:7" ht="12.75">
      <c r="A33" t="s">
        <v>70</v>
      </c>
      <c r="B33">
        <v>492411.71</v>
      </c>
      <c r="C33">
        <v>435.343</v>
      </c>
      <c r="D33">
        <v>3.19</v>
      </c>
      <c r="E33">
        <v>6.28</v>
      </c>
      <c r="G33" s="94">
        <v>2209.1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2016-05-04T07:28:17Z</cp:lastPrinted>
  <dcterms:created xsi:type="dcterms:W3CDTF">2010-01-29T08:37:16Z</dcterms:created>
  <dcterms:modified xsi:type="dcterms:W3CDTF">2016-05-12T08:04:22Z</dcterms:modified>
  <cp:category/>
  <cp:version/>
  <cp:contentType/>
  <cp:contentStatus/>
</cp:coreProperties>
</file>