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  <sheet name="Додаток (2)" sheetId="3" r:id="rId3"/>
    <sheet name="Лист1" sheetId="4" r:id="rId4"/>
  </sheets>
  <definedNames>
    <definedName name="_Hlk21234135" localSheetId="1">'Додаток'!#REF!</definedName>
    <definedName name="_Hlk21234135" localSheetId="2">'Додаток (2)'!#REF!</definedName>
    <definedName name="_Hlk21234135" localSheetId="0">'Паспорт'!$C$16</definedName>
    <definedName name="OLE_LINK2" localSheetId="1">'Додаток'!#REF!</definedName>
    <definedName name="OLE_LINK2" localSheetId="2">'Додаток (2)'!#REF!</definedName>
    <definedName name="OLE_LINK2" localSheetId="0">'Паспорт'!$Y$11</definedName>
    <definedName name="OLE_LINK3" localSheetId="1">'Додаток'!#REF!</definedName>
    <definedName name="OLE_LINK3" localSheetId="2">'Додаток (2)'!#REF!</definedName>
    <definedName name="OLE_LINK3" localSheetId="0">'Паспорт'!#REF!</definedName>
    <definedName name="OLE_LINK5" localSheetId="1">'Додаток'!#REF!</definedName>
    <definedName name="OLE_LINK5" localSheetId="2">'Додаток (2)'!#REF!</definedName>
    <definedName name="OLE_LINK5" localSheetId="0">'Паспорт'!#REF!</definedName>
    <definedName name="_xlnm.Print_Area" localSheetId="1">'Додаток'!$A$1:$X$99</definedName>
    <definedName name="_xlnm.Print_Area" localSheetId="2">'Додаток (2)'!$A$1:$X$51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<sst xmlns="http://schemas.openxmlformats.org/spreadsheetml/2006/main" count="198" uniqueCount="119">
  <si>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</si>
  <si>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</si>
  <si>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</si>
  <si>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</si>
  <si>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</si>
  <si>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</si>
  <si>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</si>
  <si>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</si>
  <si>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</si>
  <si>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</si>
  <si>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</si>
  <si>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</si>
  <si>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</si>
  <si>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</si>
  <si>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</si>
  <si>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</si>
  <si>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</si>
  <si>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</si>
  <si>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</si>
  <si>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</si>
  <si>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</si>
  <si>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</si>
  <si>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</si>
  <si>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</si>
  <si>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</si>
  <si>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</si>
  <si>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</si>
  <si>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</si>
  <si>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</si>
  <si>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</si>
  <si>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</si>
  <si>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</si>
  <si>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</si>
  <si>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</si>
  <si>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</si>
  <si>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</si>
  <si>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</si>
  <si>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</si>
  <si>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</si>
  <si>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</si>
  <si>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</si>
  <si>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</si>
  <si>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</si>
  <si>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</si>
  <si>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</si>
  <si>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</si>
  <si>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</si>
  <si>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</si>
  <si>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</si>
  <si>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</si>
  <si>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</si>
  <si>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</si>
  <si>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</si>
  <si>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</si>
  <si>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t xml:space="preserve">   </t>
    </r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"Донецькоблгаз" по  (УГГ м. Красноармійськ,                                                                                                                                                                                            м. Краматорськ, м. Константинівка, м. Слав'янськ, м. Артемовськ)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</si>
  <si>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Амвросіївка-Горловка-Слов`янськ, Краматорськ-Донецьк-Маріуполь 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01.04.2016р.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30.04.2016р.</t>
    </r>
  </si>
  <si>
    <t xml:space="preserve">Краматорське ЛВУМГ </t>
  </si>
  <si>
    <t>УГГ м. Краматорськ, УГГ м.Костянтинівка, УГГ м Слов'янськ, УГГ м. Артемівськ</t>
  </si>
  <si>
    <r>
      <t xml:space="preserve">          переданого Краматорським ЛВУМГ  та прийнятого ПАТ "ДОНЕЦЬКОБЛГАЗ" по УГГ м.Красноармійськ</t>
    </r>
    <r>
      <rPr>
        <b/>
        <sz val="11"/>
        <rFont val="Arial"/>
        <family val="2"/>
      </rPr>
      <t>,</t>
    </r>
  </si>
  <si>
    <r>
      <t xml:space="preserve">    з газопроводу  Амвросієвка-Горловка-Слов'янськ, Краматорськ-Донецьк-Маріуполь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01.04.2016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30.04.2016 </t>
    </r>
    <r>
      <rPr>
        <u val="single"/>
        <sz val="11"/>
        <rFont val="Arial"/>
        <family val="2"/>
      </rPr>
      <t xml:space="preserve"> </t>
    </r>
  </si>
  <si>
    <t>ГРС Селідово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</si>
  <si>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</si>
  <si>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</si>
  <si>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</si>
  <si>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</si>
  <si>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</si>
  <si>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</si>
  <si>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>A</t>
  </si>
  <si>
    <t>AB</t>
  </si>
  <si>
    <t xml:space="preserve"> B</t>
  </si>
  <si>
    <t>Итого</t>
  </si>
  <si>
    <t>ГРС -1 Курахово</t>
  </si>
  <si>
    <t>ГРС-2 Курахово</t>
  </si>
  <si>
    <t>ГРС Вугледар</t>
  </si>
  <si>
    <t>ГРС р/г "Оленівський"</t>
  </si>
  <si>
    <t>ГРС Волноваха</t>
  </si>
  <si>
    <t>ГРС Новотроїцьке</t>
  </si>
  <si>
    <t>ГРС Володимирівка</t>
  </si>
  <si>
    <t>ГРС Ольгінка</t>
  </si>
  <si>
    <t>ГРС Донське</t>
  </si>
  <si>
    <t>ГРС Краматорськ</t>
  </si>
  <si>
    <t>ГРС Промінь</t>
  </si>
  <si>
    <t>ГРС смт.Очеретино</t>
  </si>
  <si>
    <t>ГРС Кіндратвка</t>
  </si>
  <si>
    <t>ГРС Широкий Шлях</t>
  </si>
  <si>
    <t>ГРС Очеретино</t>
  </si>
  <si>
    <t>ГРС р/г "Костянтинівський"</t>
  </si>
  <si>
    <t>ГРС р/г ім "Леніна"</t>
  </si>
  <si>
    <t>ГРС Дзержинськ</t>
  </si>
  <si>
    <t>ГРС Щербинівська ПТФ</t>
  </si>
  <si>
    <t>ГРС Часов Яр</t>
  </si>
  <si>
    <t>ГРС Красний Лиман</t>
  </si>
  <si>
    <t>ГРС Рай Олександрівка</t>
  </si>
  <si>
    <t>ГРС Малинівка</t>
  </si>
  <si>
    <t>ГРС Правдинська ПТФ</t>
  </si>
  <si>
    <t>ГРС Артемівськ</t>
  </si>
  <si>
    <t>ГРС Бахмутська ПТФ</t>
  </si>
  <si>
    <t>ГРС Северськ</t>
  </si>
  <si>
    <t>ГРС р/г ім. "Горького"</t>
  </si>
  <si>
    <t>ГРС р/г ім. "Правди і Кірова"</t>
  </si>
  <si>
    <t>ГРС р/г ім. "Кірова"</t>
  </si>
  <si>
    <t>ГРС Тимірязєва</t>
  </si>
  <si>
    <t>ГРС Вуглегірська ДРЕС 1</t>
  </si>
  <si>
    <t>ГРС Вуглегірська ДРЕС 2</t>
  </si>
  <si>
    <t>ГРС Козаченко</t>
  </si>
  <si>
    <t>ГРС р/г "Маріупольський" (Чермалик)</t>
  </si>
  <si>
    <t>Лист 1</t>
  </si>
  <si>
    <t>Лист 2</t>
  </si>
  <si>
    <t>Данные по объекту BYT (осн.) за 4/16.</t>
  </si>
  <si>
    <t>1555143,75*</t>
  </si>
  <si>
    <t>6818555,23*</t>
  </si>
  <si>
    <t>ГРС Слов'янська ДРЕС 2</t>
  </si>
  <si>
    <t>ГРС Слов'янська ДРЕС 1</t>
  </si>
  <si>
    <t>Данные по объекту ГРС 2 СлавТЭС 1-3 (осн.) за 4/16.</t>
  </si>
  <si>
    <t xml:space="preserve">Начальник  Краматорського  ЛВУМГ  </t>
  </si>
  <si>
    <t>С.Г. Таушан</t>
  </si>
  <si>
    <t>А.М. Левкович</t>
  </si>
  <si>
    <t>ГРС Часов Яр               (2 споживач)</t>
  </si>
  <si>
    <t>ГРС Часов Яр                  (1 споживач)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</si>
</sst>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0.00000000000"/>
    <numFmt numFmtId="180" formatCode="0.000000000000"/>
    <numFmt numFmtId="181" formatCode="0.0000000000000"/>
    <numFmt numFmtId="182" formatCode="0.00000000000000"/>
    <numFmt numFmtId="183" formatCode="0.000000000000000"/>
    <numFmt numFmtId="184" formatCode="0.0000000000000000"/>
    <numFmt numFmtId="185" formatCode="0.00000000000000000"/>
    <numFmt numFmtId="186" formatCode="0.000000000000000000"/>
    <numFmt numFmtId="187" formatCode="0.0000000000000000000"/>
    <numFmt numFmtId="188" formatCode="0.00000000000000000000"/>
    <numFmt numFmtId="189" formatCode="0.000000000000000000000"/>
    <numFmt numFmtId="190" formatCode="0.0000000000000000000000"/>
    <numFmt numFmtId="191" formatCode="0.00000000000000000000000"/>
    <numFmt numFmtId="192" formatCode="0.000000000000000000000000"/>
    <numFmt numFmtId="193" formatCode="0.0000000000000000000000000"/>
    <numFmt numFmtId="194" formatCode="0.00000000000000000000000000"/>
    <numFmt numFmtId="195" formatCode="0.000000000000000000000000000"/>
    <numFmt numFmtId="196" formatCode="0.0000000000000000000000000000"/>
    <numFmt numFmtId="197" formatCode="0.00000000000000000000000000000"/>
    <numFmt numFmtId="198" formatCode="0.000000000000000000000000000000"/>
    <numFmt numFmtId="199" formatCode="0.0000000000000000000000000000000"/>
    <numFmt numFmtId="200" formatCode="0.00000000000000000000000000000000"/>
    <numFmt numFmtId="201" formatCode="0.000000000000000000000000000000000"/>
    <numFmt numFmtId="202" formatCode="_-* #,##0.0_р_._-;\-* #,##0.0_р_._-;_-* &quot;-&quot;??_р_._-;_-@_-"/>
    <numFmt numFmtId="203" formatCode="_-* #,##0_р_._-;\-* #,##0_р_._-;_-* &quot;-&quot;??_р_._-;_-@_-"/>
  </numFmts>
  <fonts count="9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 Cyr"/>
      <family val="0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1" fontId="80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2" fillId="0" borderId="0" xfId="0" applyFont="1" applyAlignment="1">
      <alignment horizontal="center"/>
    </xf>
    <xf numFmtId="2" fontId="83" fillId="0" borderId="12" xfId="0" applyNumberFormat="1" applyFont="1" applyBorder="1" applyAlignment="1">
      <alignment horizontal="center" wrapText="1"/>
    </xf>
    <xf numFmtId="2" fontId="84" fillId="0" borderId="12" xfId="0" applyNumberFormat="1" applyFont="1" applyBorder="1" applyAlignment="1">
      <alignment horizontal="center" vertical="center" wrapText="1"/>
    </xf>
    <xf numFmtId="1" fontId="85" fillId="0" borderId="13" xfId="0" applyNumberFormat="1" applyFont="1" applyBorder="1" applyAlignment="1">
      <alignment horizontal="center" wrapText="1"/>
    </xf>
    <xf numFmtId="1" fontId="85" fillId="0" borderId="13" xfId="0" applyNumberFormat="1" applyFont="1" applyBorder="1" applyAlignment="1">
      <alignment horizontal="center" vertical="center" wrapText="1"/>
    </xf>
    <xf numFmtId="1" fontId="86" fillId="0" borderId="10" xfId="0" applyNumberFormat="1" applyFont="1" applyBorder="1" applyAlignment="1">
      <alignment horizontal="center" vertical="center" wrapTex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11" xfId="0" applyFont="1" applyBorder="1" applyAlignment="1">
      <alignment/>
    </xf>
    <xf numFmtId="0" fontId="90" fillId="0" borderId="11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171" fontId="80" fillId="0" borderId="10" xfId="0" applyNumberFormat="1" applyFont="1" applyBorder="1" applyAlignment="1">
      <alignment horizontal="center"/>
    </xf>
    <xf numFmtId="171" fontId="80" fillId="0" borderId="10" xfId="0" applyNumberFormat="1" applyFont="1" applyBorder="1" applyAlignment="1">
      <alignment horizontal="center" wrapText="1"/>
    </xf>
    <xf numFmtId="2" fontId="80" fillId="0" borderId="10" xfId="0" applyNumberFormat="1" applyFont="1" applyBorder="1" applyAlignment="1">
      <alignment horizontal="center" wrapText="1"/>
    </xf>
    <xf numFmtId="1" fontId="80" fillId="0" borderId="10" xfId="0" applyNumberFormat="1" applyFont="1" applyBorder="1" applyAlignment="1">
      <alignment horizontal="center" wrapText="1"/>
    </xf>
    <xf numFmtId="169" fontId="80" fillId="0" borderId="10" xfId="0" applyNumberFormat="1" applyFont="1" applyBorder="1" applyAlignment="1">
      <alignment horizontal="center" wrapText="1"/>
    </xf>
    <xf numFmtId="171" fontId="80" fillId="0" borderId="10" xfId="0" applyNumberFormat="1" applyFont="1" applyBorder="1" applyAlignment="1">
      <alignment wrapText="1"/>
    </xf>
    <xf numFmtId="2" fontId="80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2" fontId="93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0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169" fontId="0" fillId="0" borderId="0" xfId="0" applyNumberFormat="1" applyAlignment="1">
      <alignment/>
    </xf>
    <xf numFmtId="1" fontId="80" fillId="0" borderId="16" xfId="0" applyNumberFormat="1" applyFont="1" applyBorder="1" applyAlignment="1">
      <alignment horizontal="center"/>
    </xf>
    <xf numFmtId="1" fontId="86" fillId="0" borderId="16" xfId="0" applyNumberFormat="1" applyFont="1" applyBorder="1" applyAlignment="1">
      <alignment horizontal="center" vertical="center" wrapText="1"/>
    </xf>
    <xf numFmtId="16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03" fontId="85" fillId="0" borderId="13" xfId="60" applyNumberFormat="1" applyFont="1" applyBorder="1" applyAlignment="1">
      <alignment horizontal="center" vertical="center" wrapText="1"/>
    </xf>
    <xf numFmtId="169" fontId="0" fillId="0" borderId="10" xfId="0" applyNumberFormat="1" applyFill="1" applyBorder="1" applyAlignment="1">
      <alignment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0" fillId="0" borderId="16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21" xfId="0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34" borderId="14" xfId="0" applyFont="1" applyFill="1" applyBorder="1" applyAlignment="1">
      <alignment horizontal="center" vertical="center" textRotation="90" wrapText="1"/>
    </xf>
    <xf numFmtId="0" fontId="10" fillId="34" borderId="17" xfId="0" applyFont="1" applyFill="1" applyBorder="1" applyAlignment="1">
      <alignment horizontal="center" vertical="center" textRotation="90" wrapText="1"/>
    </xf>
    <xf numFmtId="0" fontId="10" fillId="34" borderId="18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textRotation="90" wrapText="1"/>
    </xf>
    <xf numFmtId="0" fontId="94" fillId="0" borderId="24" xfId="0" applyFont="1" applyBorder="1" applyAlignment="1">
      <alignment horizontal="center" vertical="center" textRotation="90" wrapText="1"/>
    </xf>
    <xf numFmtId="0" fontId="94" fillId="0" borderId="25" xfId="0" applyFont="1" applyBorder="1" applyAlignment="1">
      <alignment horizontal="center" vertical="center" textRotation="90" wrapText="1"/>
    </xf>
    <xf numFmtId="0" fontId="94" fillId="0" borderId="26" xfId="0" applyFont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0" fillId="35" borderId="14" xfId="0" applyFont="1" applyFill="1" applyBorder="1" applyAlignment="1">
      <alignment horizontal="center" vertical="center" textRotation="90" wrapText="1"/>
    </xf>
    <xf numFmtId="0" fontId="10" fillId="35" borderId="17" xfId="0" applyFont="1" applyFill="1" applyBorder="1" applyAlignment="1">
      <alignment horizontal="center" vertical="center" textRotation="90" wrapText="1"/>
    </xf>
    <xf numFmtId="0" fontId="10" fillId="35" borderId="18" xfId="0" applyFont="1" applyFill="1" applyBorder="1" applyAlignment="1">
      <alignment horizontal="center" vertical="center" textRotation="90" wrapText="1"/>
    </xf>
    <xf numFmtId="0" fontId="10" fillId="35" borderId="21" xfId="0" applyFont="1" applyFill="1" applyBorder="1" applyAlignment="1">
      <alignment horizontal="center" vertical="center" textRotation="90" wrapText="1"/>
    </xf>
    <xf numFmtId="0" fontId="10" fillId="35" borderId="22" xfId="0" applyFont="1" applyFill="1" applyBorder="1" applyAlignment="1">
      <alignment horizontal="center" vertical="center" textRotation="90" wrapText="1"/>
    </xf>
    <xf numFmtId="0" fontId="10" fillId="35" borderId="23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zoomScaleSheetLayoutView="100" zoomScalePageLayoutView="0" workbookViewId="0" topLeftCell="A16">
      <selection activeCell="C6" sqref="C6:AA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5" t="s">
        <v>30</v>
      </c>
      <c r="C1" s="55"/>
      <c r="D1" s="55"/>
      <c r="E1" s="55"/>
      <c r="F1" s="55"/>
      <c r="G1" s="55"/>
      <c r="H1" s="55"/>
      <c r="I1" s="2"/>
      <c r="J1" s="2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2:27" ht="15">
      <c r="B2" s="55" t="s">
        <v>46</v>
      </c>
      <c r="C2" s="55"/>
      <c r="D2" s="55"/>
      <c r="E2" s="55"/>
      <c r="F2" s="55"/>
      <c r="G2" s="55"/>
      <c r="H2" s="55"/>
      <c r="I2" s="2"/>
      <c r="J2" s="2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2:27" ht="15">
      <c r="B3" s="56" t="s">
        <v>47</v>
      </c>
      <c r="C3" s="55"/>
      <c r="D3" s="55"/>
      <c r="E3" s="55"/>
      <c r="F3" s="55"/>
      <c r="G3" s="55"/>
      <c r="H3" s="55"/>
      <c r="I3" s="2"/>
      <c r="J3" s="2"/>
      <c r="K3" s="44"/>
      <c r="L3" s="44"/>
      <c r="M3" s="44"/>
      <c r="N3" s="44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2:27" ht="15">
      <c r="B4" s="55" t="s">
        <v>32</v>
      </c>
      <c r="C4" s="55"/>
      <c r="D4" s="55"/>
      <c r="E4" s="55"/>
      <c r="F4" s="55"/>
      <c r="G4" s="55"/>
      <c r="H4" s="55"/>
      <c r="I4" s="2"/>
      <c r="J4" s="2"/>
      <c r="K4" s="44"/>
      <c r="L4" s="44"/>
      <c r="M4" s="44"/>
      <c r="N4" s="44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2:27" ht="15">
      <c r="B5" s="55" t="s">
        <v>48</v>
      </c>
      <c r="C5" s="55"/>
      <c r="D5" s="55"/>
      <c r="E5" s="55"/>
      <c r="F5" s="55"/>
      <c r="G5" s="55"/>
      <c r="H5" s="55"/>
      <c r="I5" s="2"/>
      <c r="J5" s="2"/>
      <c r="K5" s="44"/>
      <c r="L5" s="44"/>
      <c r="M5" s="44"/>
      <c r="N5" s="44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2:27" ht="15">
      <c r="B6" s="41"/>
      <c r="C6" s="99" t="s">
        <v>18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100"/>
    </row>
    <row r="7" spans="2:27" ht="38.25" customHeight="1">
      <c r="B7" s="108" t="s">
        <v>54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57"/>
      <c r="AA7" s="57"/>
    </row>
    <row r="8" spans="2:27" ht="18" customHeight="1">
      <c r="B8" s="110" t="s">
        <v>55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57"/>
      <c r="AA8" s="57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101" t="s">
        <v>26</v>
      </c>
      <c r="C10" s="115" t="s">
        <v>17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7"/>
      <c r="O10" s="115" t="s">
        <v>6</v>
      </c>
      <c r="P10" s="116"/>
      <c r="Q10" s="116"/>
      <c r="R10" s="116"/>
      <c r="S10" s="116"/>
      <c r="T10" s="116"/>
      <c r="U10" s="104" t="s">
        <v>22</v>
      </c>
      <c r="V10" s="101" t="s">
        <v>23</v>
      </c>
      <c r="W10" s="101" t="s">
        <v>35</v>
      </c>
      <c r="X10" s="101" t="s">
        <v>25</v>
      </c>
      <c r="Y10" s="101" t="s">
        <v>24</v>
      </c>
      <c r="Z10" s="3"/>
      <c r="AB10" s="6"/>
      <c r="AC10"/>
    </row>
    <row r="11" spans="2:29" ht="48.75" customHeight="1">
      <c r="B11" s="102"/>
      <c r="C11" s="112" t="s">
        <v>2</v>
      </c>
      <c r="D11" s="107" t="s">
        <v>3</v>
      </c>
      <c r="E11" s="107" t="s">
        <v>4</v>
      </c>
      <c r="F11" s="107" t="s">
        <v>5</v>
      </c>
      <c r="G11" s="107" t="s">
        <v>8</v>
      </c>
      <c r="H11" s="107" t="s">
        <v>9</v>
      </c>
      <c r="I11" s="107" t="s">
        <v>10</v>
      </c>
      <c r="J11" s="107" t="s">
        <v>11</v>
      </c>
      <c r="K11" s="107" t="s">
        <v>12</v>
      </c>
      <c r="L11" s="107" t="s">
        <v>13</v>
      </c>
      <c r="M11" s="101" t="s">
        <v>14</v>
      </c>
      <c r="N11" s="101" t="s">
        <v>15</v>
      </c>
      <c r="O11" s="101" t="s">
        <v>7</v>
      </c>
      <c r="P11" s="101" t="s">
        <v>19</v>
      </c>
      <c r="Q11" s="101" t="s">
        <v>33</v>
      </c>
      <c r="R11" s="101" t="s">
        <v>20</v>
      </c>
      <c r="S11" s="101" t="s">
        <v>34</v>
      </c>
      <c r="T11" s="101" t="s">
        <v>21</v>
      </c>
      <c r="U11" s="105"/>
      <c r="V11" s="102"/>
      <c r="W11" s="102"/>
      <c r="X11" s="102"/>
      <c r="Y11" s="102"/>
      <c r="Z11" s="3"/>
      <c r="AB11" s="6"/>
      <c r="AC11"/>
    </row>
    <row r="12" spans="2:29" ht="15.75" customHeight="1">
      <c r="B12" s="102"/>
      <c r="C12" s="112"/>
      <c r="D12" s="107"/>
      <c r="E12" s="107"/>
      <c r="F12" s="107"/>
      <c r="G12" s="107"/>
      <c r="H12" s="107"/>
      <c r="I12" s="107"/>
      <c r="J12" s="107"/>
      <c r="K12" s="107"/>
      <c r="L12" s="107"/>
      <c r="M12" s="102"/>
      <c r="N12" s="102"/>
      <c r="O12" s="102"/>
      <c r="P12" s="102"/>
      <c r="Q12" s="102"/>
      <c r="R12" s="102"/>
      <c r="S12" s="102"/>
      <c r="T12" s="102"/>
      <c r="U12" s="105"/>
      <c r="V12" s="102"/>
      <c r="W12" s="102"/>
      <c r="X12" s="102"/>
      <c r="Y12" s="102"/>
      <c r="Z12" s="3"/>
      <c r="AB12" s="6"/>
      <c r="AC12"/>
    </row>
    <row r="13" spans="2:29" ht="30" customHeight="1">
      <c r="B13" s="109"/>
      <c r="C13" s="112"/>
      <c r="D13" s="107"/>
      <c r="E13" s="107"/>
      <c r="F13" s="107"/>
      <c r="G13" s="107"/>
      <c r="H13" s="107"/>
      <c r="I13" s="107"/>
      <c r="J13" s="107"/>
      <c r="K13" s="107"/>
      <c r="L13" s="107"/>
      <c r="M13" s="103"/>
      <c r="N13" s="103"/>
      <c r="O13" s="103"/>
      <c r="P13" s="103"/>
      <c r="Q13" s="103"/>
      <c r="R13" s="103"/>
      <c r="S13" s="103"/>
      <c r="T13" s="103"/>
      <c r="U13" s="106"/>
      <c r="V13" s="103"/>
      <c r="W13" s="103"/>
      <c r="X13" s="103"/>
      <c r="Y13" s="103"/>
      <c r="Z13" s="3"/>
      <c r="AB13" s="6"/>
      <c r="AC13"/>
    </row>
    <row r="14" spans="2:29" ht="12.75">
      <c r="B14" s="17">
        <v>1</v>
      </c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66"/>
      <c r="P14" s="48"/>
      <c r="Q14" s="49"/>
      <c r="R14" s="48"/>
      <c r="S14" s="49"/>
      <c r="T14" s="48"/>
      <c r="U14" s="50"/>
      <c r="V14" s="50"/>
      <c r="W14" s="47"/>
      <c r="X14" s="47"/>
      <c r="Y14" s="18"/>
      <c r="AA14" s="4">
        <f aca="true" t="shared" si="0" ref="AA14:AA43">SUM(C14:N14)</f>
        <v>0</v>
      </c>
      <c r="AB14" s="34" t="str">
        <f>IF(AA14=100,"ОК"," ")</f>
        <v> </v>
      </c>
      <c r="AC14"/>
    </row>
    <row r="15" spans="2:29" ht="12.75">
      <c r="B15" s="17">
        <v>2</v>
      </c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66"/>
      <c r="P15" s="48"/>
      <c r="Q15" s="49"/>
      <c r="R15" s="48"/>
      <c r="S15" s="49"/>
      <c r="T15" s="48"/>
      <c r="U15" s="50"/>
      <c r="V15" s="50"/>
      <c r="W15" s="47"/>
      <c r="X15" s="47"/>
      <c r="Y15" s="18"/>
      <c r="AA15" s="4">
        <f t="shared" si="0"/>
        <v>0</v>
      </c>
      <c r="AB15" s="34" t="str">
        <f>IF(AA15=100,"ОК"," ")</f>
        <v> </v>
      </c>
      <c r="AC15"/>
    </row>
    <row r="16" spans="2:29" ht="12.75">
      <c r="B16" s="17">
        <v>3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66"/>
      <c r="P16" s="48"/>
      <c r="Q16" s="49"/>
      <c r="R16" s="48"/>
      <c r="S16" s="49"/>
      <c r="T16" s="48"/>
      <c r="U16" s="50"/>
      <c r="V16" s="50"/>
      <c r="W16" s="47"/>
      <c r="X16" s="18"/>
      <c r="Y16" s="18"/>
      <c r="AA16" s="4">
        <f t="shared" si="0"/>
        <v>0</v>
      </c>
      <c r="AB16" s="34" t="str">
        <f>IF(AA16=100,"ОК"," ")</f>
        <v> </v>
      </c>
      <c r="AC16"/>
    </row>
    <row r="17" spans="2:29" ht="12.75" customHeight="1">
      <c r="B17" s="58">
        <v>4</v>
      </c>
      <c r="C17" s="59">
        <v>92.1318</v>
      </c>
      <c r="D17" s="59">
        <v>3.0626</v>
      </c>
      <c r="E17" s="59">
        <v>0.5522</v>
      </c>
      <c r="F17" s="59">
        <v>0.057</v>
      </c>
      <c r="G17" s="59">
        <v>0.0857</v>
      </c>
      <c r="H17" s="59">
        <v>0.0017</v>
      </c>
      <c r="I17" s="59">
        <v>0.0118</v>
      </c>
      <c r="J17" s="59">
        <v>0.0092</v>
      </c>
      <c r="K17" s="59">
        <v>0.0058</v>
      </c>
      <c r="L17" s="59">
        <v>0.0104</v>
      </c>
      <c r="M17" s="59">
        <v>4.013</v>
      </c>
      <c r="N17" s="59">
        <v>0.0588</v>
      </c>
      <c r="O17" s="59">
        <v>0.7166</v>
      </c>
      <c r="P17" s="60">
        <v>33.29</v>
      </c>
      <c r="Q17" s="61">
        <v>7952</v>
      </c>
      <c r="R17" s="60">
        <v>36.9</v>
      </c>
      <c r="S17" s="62">
        <v>8812</v>
      </c>
      <c r="T17" s="60">
        <v>47.83</v>
      </c>
      <c r="U17" s="60"/>
      <c r="V17" s="62"/>
      <c r="W17" s="63"/>
      <c r="X17" s="64"/>
      <c r="Y17" s="65"/>
      <c r="AA17" s="4">
        <f>SUM(C17:N17)</f>
        <v>100.00000000000001</v>
      </c>
      <c r="AB17" s="34" t="str">
        <f>IF(AA17=100,"ОК"," ")</f>
        <v>ОК</v>
      </c>
      <c r="AC17"/>
    </row>
    <row r="18" spans="2:29" ht="12.75">
      <c r="B18" s="17">
        <v>5</v>
      </c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67"/>
      <c r="P18" s="48"/>
      <c r="Q18" s="49"/>
      <c r="R18" s="48"/>
      <c r="S18" s="49"/>
      <c r="T18" s="48"/>
      <c r="U18" s="50"/>
      <c r="V18" s="50"/>
      <c r="W18" s="47"/>
      <c r="X18" s="47"/>
      <c r="Y18" s="18"/>
      <c r="AA18" s="4">
        <f t="shared" si="0"/>
        <v>0</v>
      </c>
      <c r="AB18" s="34" t="str">
        <f aca="true" t="shared" si="1" ref="AB18:AB43">IF(AA18=100,"ОК"," ")</f>
        <v> </v>
      </c>
      <c r="AC18"/>
    </row>
    <row r="19" spans="2:29" ht="12.75">
      <c r="B19" s="17">
        <v>6</v>
      </c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67"/>
      <c r="P19" s="48"/>
      <c r="Q19" s="49"/>
      <c r="R19" s="48"/>
      <c r="S19" s="49"/>
      <c r="T19" s="48"/>
      <c r="U19" s="50"/>
      <c r="V19" s="50"/>
      <c r="W19" s="47"/>
      <c r="X19" s="47"/>
      <c r="Y19" s="18"/>
      <c r="AA19" s="4">
        <f t="shared" si="0"/>
        <v>0</v>
      </c>
      <c r="AB19" s="34" t="str">
        <f t="shared" si="1"/>
        <v> </v>
      </c>
      <c r="AC19"/>
    </row>
    <row r="20" spans="2:29" ht="12.75">
      <c r="B20" s="17">
        <v>7</v>
      </c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67"/>
      <c r="P20" s="48"/>
      <c r="Q20" s="49"/>
      <c r="R20" s="48"/>
      <c r="S20" s="49"/>
      <c r="T20" s="48"/>
      <c r="U20" s="50"/>
      <c r="V20" s="50"/>
      <c r="W20" s="47"/>
      <c r="X20" s="47"/>
      <c r="Y20" s="18"/>
      <c r="AA20" s="4">
        <f t="shared" si="0"/>
        <v>0</v>
      </c>
      <c r="AB20" s="34" t="str">
        <f t="shared" si="1"/>
        <v> </v>
      </c>
      <c r="AC20"/>
    </row>
    <row r="21" spans="2:29" ht="12.75">
      <c r="B21" s="17">
        <v>8</v>
      </c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67"/>
      <c r="P21" s="48"/>
      <c r="Q21" s="49"/>
      <c r="R21" s="48"/>
      <c r="S21" s="49"/>
      <c r="T21" s="48"/>
      <c r="U21" s="50"/>
      <c r="V21" s="50"/>
      <c r="W21" s="47"/>
      <c r="X21" s="47"/>
      <c r="Y21" s="18"/>
      <c r="AA21" s="4">
        <f t="shared" si="0"/>
        <v>0</v>
      </c>
      <c r="AB21" s="34" t="str">
        <f t="shared" si="1"/>
        <v> </v>
      </c>
      <c r="AC21"/>
    </row>
    <row r="22" spans="2:29" ht="15" customHeight="1">
      <c r="B22" s="17">
        <v>9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67"/>
      <c r="P22" s="48"/>
      <c r="Q22" s="49"/>
      <c r="R22" s="48"/>
      <c r="S22" s="49"/>
      <c r="T22" s="48"/>
      <c r="U22" s="50"/>
      <c r="V22" s="50"/>
      <c r="W22" s="51"/>
      <c r="X22" s="51"/>
      <c r="Y22" s="51"/>
      <c r="AA22" s="4">
        <f t="shared" si="0"/>
        <v>0</v>
      </c>
      <c r="AB22" s="34" t="str">
        <f t="shared" si="1"/>
        <v> </v>
      </c>
      <c r="AC22"/>
    </row>
    <row r="23" spans="2:29" ht="12.75">
      <c r="B23" s="17">
        <v>10</v>
      </c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67"/>
      <c r="P23" s="48"/>
      <c r="Q23" s="49"/>
      <c r="R23" s="48"/>
      <c r="S23" s="49"/>
      <c r="T23" s="48"/>
      <c r="U23" s="50"/>
      <c r="V23" s="50"/>
      <c r="W23" s="47"/>
      <c r="X23" s="47"/>
      <c r="Y23" s="18"/>
      <c r="AA23" s="4">
        <f t="shared" si="0"/>
        <v>0</v>
      </c>
      <c r="AB23" s="34" t="str">
        <f t="shared" si="1"/>
        <v> </v>
      </c>
      <c r="AC23"/>
    </row>
    <row r="24" spans="2:29" ht="12.75">
      <c r="B24" s="17">
        <v>11</v>
      </c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67"/>
      <c r="P24" s="48"/>
      <c r="Q24" s="49"/>
      <c r="R24" s="48"/>
      <c r="S24" s="49"/>
      <c r="T24" s="48"/>
      <c r="U24" s="50"/>
      <c r="V24" s="50"/>
      <c r="W24" s="47"/>
      <c r="X24" s="47"/>
      <c r="Y24" s="18"/>
      <c r="AA24" s="4">
        <f t="shared" si="0"/>
        <v>0</v>
      </c>
      <c r="AB24" s="34" t="str">
        <f t="shared" si="1"/>
        <v> </v>
      </c>
      <c r="AC24"/>
    </row>
    <row r="25" spans="2:29" ht="12.75">
      <c r="B25" s="58">
        <v>12</v>
      </c>
      <c r="C25" s="59">
        <v>92.1548</v>
      </c>
      <c r="D25" s="59">
        <v>3.3177</v>
      </c>
      <c r="E25" s="59">
        <v>0.5856</v>
      </c>
      <c r="F25" s="59">
        <v>0.0479</v>
      </c>
      <c r="G25" s="59">
        <v>0.0722</v>
      </c>
      <c r="H25" s="59">
        <v>0.0031</v>
      </c>
      <c r="I25" s="59">
        <v>0.0128</v>
      </c>
      <c r="J25" s="59">
        <v>0.013</v>
      </c>
      <c r="K25" s="59">
        <v>0.0061</v>
      </c>
      <c r="L25" s="59">
        <v>0.0102</v>
      </c>
      <c r="M25" s="59">
        <v>3.6812</v>
      </c>
      <c r="N25" s="59">
        <v>0.0954</v>
      </c>
      <c r="O25" s="59">
        <v>0.717</v>
      </c>
      <c r="P25" s="60">
        <v>33.46</v>
      </c>
      <c r="Q25" s="61">
        <v>7993</v>
      </c>
      <c r="R25" s="60">
        <v>37.08</v>
      </c>
      <c r="S25" s="61">
        <v>8857</v>
      </c>
      <c r="T25" s="60">
        <v>48.06</v>
      </c>
      <c r="U25" s="60"/>
      <c r="V25" s="50"/>
      <c r="W25" s="47"/>
      <c r="X25" s="47"/>
      <c r="Y25" s="18"/>
      <c r="AA25" s="4">
        <f t="shared" si="0"/>
        <v>100</v>
      </c>
      <c r="AB25" s="34" t="str">
        <f t="shared" si="1"/>
        <v>ОК</v>
      </c>
      <c r="AC25"/>
    </row>
    <row r="26" spans="2:29" ht="12.75">
      <c r="B26" s="17">
        <v>13</v>
      </c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67"/>
      <c r="P26" s="48"/>
      <c r="Q26" s="49"/>
      <c r="R26" s="48"/>
      <c r="S26" s="49"/>
      <c r="T26" s="48"/>
      <c r="U26" s="50"/>
      <c r="V26" s="50"/>
      <c r="W26" s="47"/>
      <c r="X26" s="47"/>
      <c r="Y26" s="18"/>
      <c r="AA26" s="4">
        <f t="shared" si="0"/>
        <v>0</v>
      </c>
      <c r="AB26" s="34" t="str">
        <f t="shared" si="1"/>
        <v> </v>
      </c>
      <c r="AC26"/>
    </row>
    <row r="27" spans="2:29" ht="12.75">
      <c r="B27" s="58">
        <v>14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60"/>
      <c r="Q27" s="61"/>
      <c r="R27" s="60"/>
      <c r="S27" s="61"/>
      <c r="T27" s="60"/>
      <c r="U27" s="62"/>
      <c r="V27" s="62"/>
      <c r="W27" s="63"/>
      <c r="X27" s="64"/>
      <c r="Y27" s="65"/>
      <c r="AA27" s="4">
        <f>SUM(C27:N27)</f>
        <v>0</v>
      </c>
      <c r="AB27" s="34" t="str">
        <f>IF(AA27=100,"ОК"," ")</f>
        <v> </v>
      </c>
      <c r="AC27"/>
    </row>
    <row r="28" spans="2:28" s="73" customFormat="1" ht="12.75">
      <c r="B28" s="58">
        <v>15</v>
      </c>
      <c r="C28" s="59">
        <v>93.1221</v>
      </c>
      <c r="D28" s="59">
        <v>3.7117</v>
      </c>
      <c r="E28" s="59">
        <v>0.98</v>
      </c>
      <c r="F28" s="59">
        <v>0.1338</v>
      </c>
      <c r="G28" s="59">
        <v>0.1941</v>
      </c>
      <c r="H28" s="59">
        <v>0.0088</v>
      </c>
      <c r="I28" s="59">
        <v>0.0528</v>
      </c>
      <c r="J28" s="59">
        <v>0.0439</v>
      </c>
      <c r="K28" s="59">
        <v>0.103</v>
      </c>
      <c r="L28" s="59">
        <v>0.0088</v>
      </c>
      <c r="M28" s="59">
        <v>1.3725</v>
      </c>
      <c r="N28" s="59">
        <v>0.2685</v>
      </c>
      <c r="O28" s="59">
        <v>0.7228</v>
      </c>
      <c r="P28" s="60">
        <v>34.85</v>
      </c>
      <c r="Q28" s="61">
        <v>8325</v>
      </c>
      <c r="R28" s="60">
        <v>38.6</v>
      </c>
      <c r="S28" s="62">
        <v>9220</v>
      </c>
      <c r="T28" s="60">
        <v>49.83</v>
      </c>
      <c r="U28" s="62"/>
      <c r="V28" s="62"/>
      <c r="W28" s="63" t="s">
        <v>49</v>
      </c>
      <c r="X28" s="64">
        <v>0.006</v>
      </c>
      <c r="Y28" s="65">
        <v>0.0001</v>
      </c>
      <c r="AA28" s="74">
        <f>SUM(C28:N28)</f>
        <v>99.99999999999999</v>
      </c>
      <c r="AB28" s="75"/>
    </row>
    <row r="29" spans="2:29" ht="12.75">
      <c r="B29" s="19">
        <v>16</v>
      </c>
      <c r="C29" s="18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67"/>
      <c r="P29" s="48"/>
      <c r="Q29" s="49"/>
      <c r="R29" s="48"/>
      <c r="S29" s="49"/>
      <c r="T29" s="48"/>
      <c r="U29" s="50"/>
      <c r="V29" s="50"/>
      <c r="W29" s="47"/>
      <c r="X29" s="47"/>
      <c r="Y29" s="18"/>
      <c r="AA29" s="4">
        <f t="shared" si="0"/>
        <v>0</v>
      </c>
      <c r="AB29" s="34" t="str">
        <f t="shared" si="1"/>
        <v> </v>
      </c>
      <c r="AC29"/>
    </row>
    <row r="30" spans="2:29" ht="12.75">
      <c r="B30" s="19">
        <v>17</v>
      </c>
      <c r="C30" s="18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67"/>
      <c r="P30" s="48"/>
      <c r="Q30" s="49"/>
      <c r="R30" s="48"/>
      <c r="S30" s="49"/>
      <c r="T30" s="48"/>
      <c r="U30" s="50"/>
      <c r="V30" s="50"/>
      <c r="W30" s="47"/>
      <c r="X30" s="47"/>
      <c r="Y30" s="18"/>
      <c r="AA30" s="4">
        <f t="shared" si="0"/>
        <v>0</v>
      </c>
      <c r="AB30" s="34" t="str">
        <f t="shared" si="1"/>
        <v> </v>
      </c>
      <c r="AC30"/>
    </row>
    <row r="31" spans="2:29" ht="12.75">
      <c r="B31" s="19">
        <v>18</v>
      </c>
      <c r="C31" s="18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67"/>
      <c r="P31" s="48"/>
      <c r="Q31" s="49"/>
      <c r="R31" s="48"/>
      <c r="S31" s="49"/>
      <c r="T31" s="48"/>
      <c r="U31" s="50"/>
      <c r="V31" s="50"/>
      <c r="W31" s="47"/>
      <c r="X31" s="47"/>
      <c r="Y31" s="18"/>
      <c r="AA31" s="4">
        <f t="shared" si="0"/>
        <v>0</v>
      </c>
      <c r="AB31" s="34" t="str">
        <f t="shared" si="1"/>
        <v> </v>
      </c>
      <c r="AC31"/>
    </row>
    <row r="32" spans="2:28" s="80" customFormat="1" ht="12.75">
      <c r="B32" s="58">
        <v>19</v>
      </c>
      <c r="C32" s="76">
        <v>92.5495</v>
      </c>
      <c r="D32" s="76">
        <v>4.0911</v>
      </c>
      <c r="E32" s="76">
        <v>0.9855</v>
      </c>
      <c r="F32" s="76">
        <v>0.1261</v>
      </c>
      <c r="G32" s="76">
        <v>0.2082</v>
      </c>
      <c r="H32" s="76">
        <v>0.01</v>
      </c>
      <c r="I32" s="76">
        <v>0.0596</v>
      </c>
      <c r="J32" s="76">
        <v>0.0489</v>
      </c>
      <c r="K32" s="76">
        <v>0.0947</v>
      </c>
      <c r="L32" s="76">
        <v>0.0084</v>
      </c>
      <c r="M32" s="76">
        <v>1.5564</v>
      </c>
      <c r="N32" s="76">
        <v>0.2616</v>
      </c>
      <c r="O32" s="76">
        <v>0.7261</v>
      </c>
      <c r="P32" s="77">
        <v>34.91</v>
      </c>
      <c r="Q32" s="78">
        <v>8337</v>
      </c>
      <c r="R32" s="77">
        <v>38.65</v>
      </c>
      <c r="S32" s="79">
        <v>8231</v>
      </c>
      <c r="T32" s="77">
        <v>49.78</v>
      </c>
      <c r="U32" s="79"/>
      <c r="V32" s="79"/>
      <c r="W32" s="63"/>
      <c r="X32" s="64"/>
      <c r="Y32" s="65"/>
      <c r="AA32" s="81">
        <f>SUM(C32:N32)</f>
        <v>100</v>
      </c>
      <c r="AB32" s="82"/>
    </row>
    <row r="33" spans="2:29" ht="12.75">
      <c r="B33" s="19">
        <v>20</v>
      </c>
      <c r="C33" s="18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67"/>
      <c r="P33" s="48"/>
      <c r="Q33" s="49"/>
      <c r="R33" s="48"/>
      <c r="S33" s="49"/>
      <c r="T33" s="48"/>
      <c r="U33" s="50"/>
      <c r="V33" s="50"/>
      <c r="W33" s="47"/>
      <c r="X33" s="47"/>
      <c r="Y33" s="18"/>
      <c r="AA33" s="4">
        <f t="shared" si="0"/>
        <v>0</v>
      </c>
      <c r="AB33" s="34" t="str">
        <f t="shared" si="1"/>
        <v> </v>
      </c>
      <c r="AC33"/>
    </row>
    <row r="34" spans="2:29" ht="12.75">
      <c r="B34" s="19">
        <v>21</v>
      </c>
      <c r="C34" s="18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67"/>
      <c r="P34" s="48"/>
      <c r="Q34" s="49"/>
      <c r="R34" s="48"/>
      <c r="S34" s="49"/>
      <c r="T34" s="48"/>
      <c r="U34" s="50"/>
      <c r="V34" s="50"/>
      <c r="W34" s="47"/>
      <c r="X34" s="47"/>
      <c r="Y34" s="18"/>
      <c r="AA34" s="4">
        <f t="shared" si="0"/>
        <v>0</v>
      </c>
      <c r="AB34" s="34" t="str">
        <f t="shared" si="1"/>
        <v> </v>
      </c>
      <c r="AC34"/>
    </row>
    <row r="35" spans="2:29" ht="12.75">
      <c r="B35" s="19">
        <v>22</v>
      </c>
      <c r="C35" s="18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67"/>
      <c r="P35" s="48"/>
      <c r="Q35" s="49"/>
      <c r="R35" s="48"/>
      <c r="S35" s="49"/>
      <c r="T35" s="48"/>
      <c r="U35" s="50"/>
      <c r="V35" s="50"/>
      <c r="W35" s="47"/>
      <c r="X35" s="47"/>
      <c r="Y35" s="18"/>
      <c r="AA35" s="4">
        <f t="shared" si="0"/>
        <v>0</v>
      </c>
      <c r="AB35" s="34" t="str">
        <f t="shared" si="1"/>
        <v> </v>
      </c>
      <c r="AC35"/>
    </row>
    <row r="36" spans="2:29" ht="12.75">
      <c r="B36" s="19">
        <v>23</v>
      </c>
      <c r="C36" s="18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67"/>
      <c r="P36" s="48"/>
      <c r="Q36" s="49"/>
      <c r="R36" s="48"/>
      <c r="S36" s="49"/>
      <c r="T36" s="48"/>
      <c r="U36" s="50"/>
      <c r="V36" s="50"/>
      <c r="W36" s="47"/>
      <c r="X36" s="47"/>
      <c r="Y36" s="18"/>
      <c r="AA36" s="4">
        <f t="shared" si="0"/>
        <v>0</v>
      </c>
      <c r="AB36" s="34" t="str">
        <f t="shared" si="1"/>
        <v> </v>
      </c>
      <c r="AC36"/>
    </row>
    <row r="37" spans="2:29" ht="12.75">
      <c r="B37" s="19">
        <v>24</v>
      </c>
      <c r="C37" s="18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67"/>
      <c r="P37" s="48"/>
      <c r="Q37" s="49"/>
      <c r="R37" s="48"/>
      <c r="S37" s="49"/>
      <c r="T37" s="48"/>
      <c r="U37" s="50"/>
      <c r="V37" s="50"/>
      <c r="W37" s="47"/>
      <c r="X37" s="51"/>
      <c r="Y37" s="51"/>
      <c r="AA37" s="4">
        <f t="shared" si="0"/>
        <v>0</v>
      </c>
      <c r="AB37" s="34" t="str">
        <f t="shared" si="1"/>
        <v> </v>
      </c>
      <c r="AC37"/>
    </row>
    <row r="38" spans="2:29" ht="12.75">
      <c r="B38" s="19">
        <v>25</v>
      </c>
      <c r="C38" s="18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67"/>
      <c r="P38" s="48"/>
      <c r="Q38" s="49"/>
      <c r="R38" s="48"/>
      <c r="S38" s="49"/>
      <c r="T38" s="48"/>
      <c r="U38" s="50"/>
      <c r="V38" s="50"/>
      <c r="W38" s="47"/>
      <c r="X38" s="47"/>
      <c r="Y38" s="18"/>
      <c r="AA38" s="4">
        <f t="shared" si="0"/>
        <v>0</v>
      </c>
      <c r="AB38" s="34" t="str">
        <f t="shared" si="1"/>
        <v> </v>
      </c>
      <c r="AC38"/>
    </row>
    <row r="39" spans="2:28" s="73" customFormat="1" ht="12.75">
      <c r="B39" s="58">
        <v>26</v>
      </c>
      <c r="C39" s="59">
        <v>92.4193</v>
      </c>
      <c r="D39" s="59">
        <v>4.0924</v>
      </c>
      <c r="E39" s="59">
        <v>1.0145</v>
      </c>
      <c r="F39" s="59">
        <v>0.1335</v>
      </c>
      <c r="G39" s="59">
        <v>0.222</v>
      </c>
      <c r="H39" s="59">
        <v>0.0057</v>
      </c>
      <c r="I39" s="59">
        <v>0.0692</v>
      </c>
      <c r="J39" s="59">
        <v>0.0571</v>
      </c>
      <c r="K39" s="59">
        <v>0.1453</v>
      </c>
      <c r="L39" s="59">
        <v>0.0085</v>
      </c>
      <c r="M39" s="59">
        <v>1.5261</v>
      </c>
      <c r="N39" s="59">
        <v>0.3064</v>
      </c>
      <c r="O39" s="59">
        <v>0.729</v>
      </c>
      <c r="P39" s="60">
        <v>35.01</v>
      </c>
      <c r="Q39" s="61">
        <v>8362</v>
      </c>
      <c r="R39" s="60">
        <v>38.77</v>
      </c>
      <c r="S39" s="62">
        <v>9259</v>
      </c>
      <c r="T39" s="60">
        <v>49.83</v>
      </c>
      <c r="U39" s="62"/>
      <c r="V39" s="62"/>
      <c r="W39" s="83"/>
      <c r="X39" s="84"/>
      <c r="Y39" s="59"/>
      <c r="AA39" s="81">
        <f>SUM(C39:N39)</f>
        <v>100</v>
      </c>
      <c r="AB39" s="75"/>
    </row>
    <row r="40" spans="2:29" ht="12.75">
      <c r="B40" s="19">
        <v>27</v>
      </c>
      <c r="C40" s="18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67"/>
      <c r="P40" s="48"/>
      <c r="Q40" s="49"/>
      <c r="R40" s="48"/>
      <c r="S40" s="49"/>
      <c r="T40" s="48"/>
      <c r="U40" s="50"/>
      <c r="V40" s="50"/>
      <c r="W40" s="47"/>
      <c r="X40" s="47"/>
      <c r="Y40" s="18"/>
      <c r="AA40" s="4">
        <f t="shared" si="0"/>
        <v>0</v>
      </c>
      <c r="AB40" s="34" t="str">
        <f t="shared" si="1"/>
        <v> </v>
      </c>
      <c r="AC40"/>
    </row>
    <row r="41" spans="2:29" ht="12.75">
      <c r="B41" s="19">
        <v>28</v>
      </c>
      <c r="C41" s="18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67"/>
      <c r="P41" s="48"/>
      <c r="Q41" s="49"/>
      <c r="R41" s="48"/>
      <c r="S41" s="49"/>
      <c r="T41" s="48"/>
      <c r="U41" s="50"/>
      <c r="V41" s="50"/>
      <c r="W41" s="47"/>
      <c r="X41" s="47"/>
      <c r="Y41" s="18"/>
      <c r="AA41" s="4">
        <f t="shared" si="0"/>
        <v>0</v>
      </c>
      <c r="AB41" s="34" t="str">
        <f t="shared" si="1"/>
        <v> </v>
      </c>
      <c r="AC41"/>
    </row>
    <row r="42" spans="2:29" ht="12.75" customHeight="1">
      <c r="B42" s="19">
        <v>29</v>
      </c>
      <c r="C42" s="18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67"/>
      <c r="P42" s="48"/>
      <c r="Q42" s="49"/>
      <c r="R42" s="48"/>
      <c r="S42" s="49"/>
      <c r="T42" s="48"/>
      <c r="U42" s="50"/>
      <c r="V42" s="50"/>
      <c r="W42" s="47"/>
      <c r="X42" s="47"/>
      <c r="Y42" s="18"/>
      <c r="AA42" s="4">
        <f t="shared" si="0"/>
        <v>0</v>
      </c>
      <c r="AB42" s="34" t="str">
        <f t="shared" si="1"/>
        <v> </v>
      </c>
      <c r="AC42"/>
    </row>
    <row r="43" spans="2:29" ht="12.75" customHeight="1">
      <c r="B43" s="19">
        <v>30</v>
      </c>
      <c r="C43" s="18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67"/>
      <c r="P43" s="48"/>
      <c r="Q43" s="49"/>
      <c r="R43" s="48"/>
      <c r="S43" s="49"/>
      <c r="T43" s="52"/>
      <c r="U43" s="50"/>
      <c r="V43" s="50"/>
      <c r="W43" s="47"/>
      <c r="X43" s="47"/>
      <c r="Y43" s="18"/>
      <c r="AA43" s="4">
        <f t="shared" si="0"/>
        <v>0</v>
      </c>
      <c r="AB43" s="34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29" ht="12.75"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AA45" s="4"/>
      <c r="AB45" s="5"/>
      <c r="AC45"/>
    </row>
    <row r="46" spans="3:4" ht="12.75">
      <c r="C46" s="1"/>
      <c r="D46" s="1"/>
    </row>
    <row r="47" spans="3:29" s="1" customFormat="1" ht="15">
      <c r="C47" s="13" t="s">
        <v>50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51</v>
      </c>
      <c r="Q47" s="13"/>
      <c r="R47" s="13"/>
      <c r="S47" s="13"/>
      <c r="T47" s="68"/>
      <c r="U47" s="69"/>
      <c r="V47" s="69"/>
      <c r="W47" s="113">
        <v>42490</v>
      </c>
      <c r="X47" s="114"/>
      <c r="Y47" s="70"/>
      <c r="AC47" s="71"/>
    </row>
    <row r="48" spans="4:29" s="1" customFormat="1" ht="12.75">
      <c r="D48" s="1" t="s">
        <v>27</v>
      </c>
      <c r="O48" s="2"/>
      <c r="P48" s="72" t="s">
        <v>29</v>
      </c>
      <c r="Q48" s="72"/>
      <c r="T48" s="2"/>
      <c r="U48" s="2" t="s">
        <v>0</v>
      </c>
      <c r="W48" s="2"/>
      <c r="X48" s="2" t="s">
        <v>16</v>
      </c>
      <c r="AC48" s="71"/>
    </row>
    <row r="49" spans="3:29" s="1" customFormat="1" ht="18" customHeight="1">
      <c r="C49" s="13" t="s">
        <v>52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53</v>
      </c>
      <c r="Q49" s="13"/>
      <c r="R49" s="13"/>
      <c r="S49" s="13"/>
      <c r="T49" s="13"/>
      <c r="U49" s="69"/>
      <c r="V49" s="69"/>
      <c r="W49" s="113">
        <v>42490</v>
      </c>
      <c r="X49" s="114"/>
      <c r="Y49" s="13"/>
      <c r="AC49" s="71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71"/>
    </row>
    <row r="54" spans="3:10" ht="12.75">
      <c r="C54" s="53"/>
      <c r="D54" s="41" t="s">
        <v>43</v>
      </c>
      <c r="E54" s="41"/>
      <c r="F54" s="41"/>
      <c r="G54" s="41"/>
      <c r="H54" s="41"/>
      <c r="I54" s="41"/>
      <c r="J54" s="41"/>
    </row>
  </sheetData>
  <sheetProtection/>
  <mergeCells count="32">
    <mergeCell ref="H11:H13"/>
    <mergeCell ref="O11:O13"/>
    <mergeCell ref="P11:P13"/>
    <mergeCell ref="R11:R13"/>
    <mergeCell ref="N11:N13"/>
    <mergeCell ref="E11:E13"/>
    <mergeCell ref="W49:X49"/>
    <mergeCell ref="C10:N10"/>
    <mergeCell ref="T11:T13"/>
    <mergeCell ref="O10:T10"/>
    <mergeCell ref="V10:V13"/>
    <mergeCell ref="W47:X47"/>
    <mergeCell ref="B8:Y8"/>
    <mergeCell ref="K11:K13"/>
    <mergeCell ref="J11:J13"/>
    <mergeCell ref="W10:W13"/>
    <mergeCell ref="X10:X13"/>
    <mergeCell ref="C45:Y45"/>
    <mergeCell ref="C11:C13"/>
    <mergeCell ref="M11:M13"/>
    <mergeCell ref="I11:I13"/>
    <mergeCell ref="L11:L13"/>
    <mergeCell ref="C6:AA6"/>
    <mergeCell ref="Y10:Y13"/>
    <mergeCell ref="U10:U13"/>
    <mergeCell ref="D11:D13"/>
    <mergeCell ref="G11:G13"/>
    <mergeCell ref="B7:Y7"/>
    <mergeCell ref="B10:B13"/>
    <mergeCell ref="F11:F13"/>
    <mergeCell ref="Q11:Q13"/>
    <mergeCell ref="S11:S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tabSelected="1" view="pageBreakPreview" zoomScale="80" zoomScaleNormal="40" zoomScaleSheetLayoutView="80" zoomScalePageLayoutView="50" workbookViewId="0" topLeftCell="E61">
      <selection activeCell="V88" sqref="V88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22" width="9.25390625" style="0" customWidth="1"/>
    <col min="23" max="23" width="14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6" s="87" customFormat="1" ht="12.75">
      <c r="B1" s="86" t="s">
        <v>30</v>
      </c>
      <c r="C1" s="86"/>
      <c r="D1" s="86"/>
      <c r="E1" s="86"/>
      <c r="F1" s="86"/>
      <c r="G1" s="86"/>
      <c r="Z1" s="88"/>
    </row>
    <row r="2" spans="2:26" s="87" customFormat="1" ht="12.75">
      <c r="B2" s="86" t="s">
        <v>31</v>
      </c>
      <c r="C2" s="86"/>
      <c r="D2" s="86"/>
      <c r="E2" s="86"/>
      <c r="F2" s="86"/>
      <c r="G2" s="86"/>
      <c r="V2" s="118" t="s">
        <v>106</v>
      </c>
      <c r="W2" s="118"/>
      <c r="Z2" s="88"/>
    </row>
    <row r="3" spans="2:26" s="87" customFormat="1" ht="12.75">
      <c r="B3" s="89" t="s">
        <v>56</v>
      </c>
      <c r="C3" s="89"/>
      <c r="D3" s="86"/>
      <c r="E3" s="86"/>
      <c r="F3" s="86"/>
      <c r="G3" s="86"/>
      <c r="I3" s="90"/>
      <c r="J3" s="90"/>
      <c r="K3" s="90"/>
      <c r="L3" s="90"/>
      <c r="M3" s="9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88"/>
    </row>
    <row r="4" spans="2:26" s="87" customFormat="1" ht="12.75">
      <c r="B4" s="86"/>
      <c r="C4" s="86"/>
      <c r="D4" s="86"/>
      <c r="E4" s="86"/>
      <c r="F4" s="86"/>
      <c r="G4" s="86"/>
      <c r="I4" s="90"/>
      <c r="J4" s="90"/>
      <c r="K4" s="90"/>
      <c r="L4" s="90"/>
      <c r="M4" s="9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88"/>
    </row>
    <row r="5" spans="3:26" s="87" customFormat="1" ht="15">
      <c r="C5" s="121" t="s">
        <v>36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22"/>
      <c r="Z5" s="88"/>
    </row>
    <row r="6" spans="2:26" s="87" customFormat="1" ht="18" customHeight="1">
      <c r="B6" s="120" t="s">
        <v>58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24"/>
      <c r="Z6" s="88"/>
    </row>
    <row r="7" spans="2:26" s="87" customFormat="1" ht="18" customHeight="1">
      <c r="B7" s="120" t="s">
        <v>57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23"/>
      <c r="Z7" s="88"/>
    </row>
    <row r="8" spans="2:26" s="87" customFormat="1" ht="18" customHeight="1">
      <c r="B8" s="128" t="s">
        <v>59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25"/>
      <c r="Z8" s="88"/>
    </row>
    <row r="9" spans="2:25" ht="2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5"/>
    </row>
    <row r="10" spans="2:26" ht="27" customHeight="1">
      <c r="B10" s="101" t="s">
        <v>26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29" t="s">
        <v>41</v>
      </c>
      <c r="X10" s="130" t="s">
        <v>44</v>
      </c>
      <c r="Y10" s="26"/>
      <c r="Z10"/>
    </row>
    <row r="11" spans="2:26" ht="48.75" customHeight="1">
      <c r="B11" s="102"/>
      <c r="C11" s="107" t="s">
        <v>60</v>
      </c>
      <c r="D11" s="107" t="s">
        <v>71</v>
      </c>
      <c r="E11" s="107" t="s">
        <v>72</v>
      </c>
      <c r="F11" s="107" t="s">
        <v>73</v>
      </c>
      <c r="G11" s="107" t="s">
        <v>74</v>
      </c>
      <c r="H11" s="107" t="s">
        <v>75</v>
      </c>
      <c r="I11" s="107" t="s">
        <v>76</v>
      </c>
      <c r="J11" s="107" t="s">
        <v>77</v>
      </c>
      <c r="K11" s="107" t="s">
        <v>78</v>
      </c>
      <c r="L11" s="101" t="s">
        <v>79</v>
      </c>
      <c r="M11" s="101" t="s">
        <v>105</v>
      </c>
      <c r="N11" s="101" t="s">
        <v>80</v>
      </c>
      <c r="O11" s="101" t="s">
        <v>81</v>
      </c>
      <c r="P11" s="101" t="s">
        <v>82</v>
      </c>
      <c r="Q11" s="101" t="s">
        <v>83</v>
      </c>
      <c r="R11" s="133" t="s">
        <v>117</v>
      </c>
      <c r="S11" s="101" t="s">
        <v>87</v>
      </c>
      <c r="T11" s="101" t="s">
        <v>86</v>
      </c>
      <c r="U11" s="101" t="s">
        <v>88</v>
      </c>
      <c r="V11" s="125" t="s">
        <v>89</v>
      </c>
      <c r="W11" s="129"/>
      <c r="X11" s="131"/>
      <c r="Y11" s="26"/>
      <c r="Z11"/>
    </row>
    <row r="12" spans="2:26" ht="15.75" customHeight="1">
      <c r="B12" s="102"/>
      <c r="C12" s="107"/>
      <c r="D12" s="107"/>
      <c r="E12" s="107"/>
      <c r="F12" s="107"/>
      <c r="G12" s="107"/>
      <c r="H12" s="107"/>
      <c r="I12" s="107"/>
      <c r="J12" s="107"/>
      <c r="K12" s="107"/>
      <c r="L12" s="102"/>
      <c r="M12" s="102"/>
      <c r="N12" s="102"/>
      <c r="O12" s="102"/>
      <c r="P12" s="102"/>
      <c r="Q12" s="102"/>
      <c r="R12" s="134"/>
      <c r="S12" s="102"/>
      <c r="T12" s="102"/>
      <c r="U12" s="102"/>
      <c r="V12" s="126"/>
      <c r="W12" s="129"/>
      <c r="X12" s="131"/>
      <c r="Y12" s="26"/>
      <c r="Z12"/>
    </row>
    <row r="13" spans="2:26" ht="36" customHeight="1">
      <c r="B13" s="109"/>
      <c r="C13" s="107"/>
      <c r="D13" s="107"/>
      <c r="E13" s="107"/>
      <c r="F13" s="107"/>
      <c r="G13" s="107"/>
      <c r="H13" s="107"/>
      <c r="I13" s="107"/>
      <c r="J13" s="107"/>
      <c r="K13" s="107"/>
      <c r="L13" s="103"/>
      <c r="M13" s="103"/>
      <c r="N13" s="103"/>
      <c r="O13" s="103"/>
      <c r="P13" s="103"/>
      <c r="Q13" s="103"/>
      <c r="R13" s="135"/>
      <c r="S13" s="103"/>
      <c r="T13" s="103"/>
      <c r="U13" s="103"/>
      <c r="V13" s="127"/>
      <c r="W13" s="129"/>
      <c r="X13" s="132"/>
      <c r="Y13" s="26"/>
      <c r="Z13"/>
    </row>
    <row r="14" spans="2:27" ht="15.75" customHeight="1">
      <c r="B14" s="17">
        <v>1</v>
      </c>
      <c r="C14" s="94">
        <v>39527.63</v>
      </c>
      <c r="D14" s="94">
        <v>623.77</v>
      </c>
      <c r="E14" s="94">
        <v>10241.63</v>
      </c>
      <c r="F14" s="94">
        <v>44354.01</v>
      </c>
      <c r="G14" s="94">
        <v>3595.85</v>
      </c>
      <c r="H14" s="94">
        <v>56880.41</v>
      </c>
      <c r="I14" s="94">
        <v>7721.98</v>
      </c>
      <c r="J14" s="94">
        <v>17725.06</v>
      </c>
      <c r="K14" s="94">
        <v>3994.73</v>
      </c>
      <c r="L14" s="94">
        <v>16516.18</v>
      </c>
      <c r="M14" s="94">
        <v>3968.32</v>
      </c>
      <c r="N14" s="94">
        <v>554604.4700000001</v>
      </c>
      <c r="O14" s="94">
        <v>5689.32</v>
      </c>
      <c r="P14" s="94">
        <v>2564.66</v>
      </c>
      <c r="Q14" s="94">
        <v>22700.77</v>
      </c>
      <c r="R14" s="98">
        <v>2766.67</v>
      </c>
      <c r="S14" s="94">
        <v>3837.06</v>
      </c>
      <c r="T14" s="94">
        <v>3379</v>
      </c>
      <c r="U14" s="94">
        <v>94928.82</v>
      </c>
      <c r="V14" s="94">
        <v>3542.34</v>
      </c>
      <c r="W14" s="37">
        <f aca="true" t="shared" si="0" ref="W14:W43">SUM(C14:V14)</f>
        <v>899162.68</v>
      </c>
      <c r="X14" s="54">
        <v>33.42</v>
      </c>
      <c r="Y14" s="27"/>
      <c r="Z14" s="137" t="s">
        <v>45</v>
      </c>
      <c r="AA14" s="137"/>
    </row>
    <row r="15" spans="2:27" ht="15.75">
      <c r="B15" s="17">
        <v>2</v>
      </c>
      <c r="C15" s="94">
        <v>53430.41</v>
      </c>
      <c r="D15" s="94">
        <v>423.55</v>
      </c>
      <c r="E15" s="94">
        <v>11432.04</v>
      </c>
      <c r="F15" s="94">
        <v>53975.96</v>
      </c>
      <c r="G15" s="94">
        <v>4548.29</v>
      </c>
      <c r="H15" s="94">
        <v>73879.34</v>
      </c>
      <c r="I15" s="94">
        <v>11634.98</v>
      </c>
      <c r="J15" s="94">
        <v>20339.24</v>
      </c>
      <c r="K15" s="94">
        <v>4474.25</v>
      </c>
      <c r="L15" s="94">
        <v>22474</v>
      </c>
      <c r="M15" s="94">
        <v>4915.85</v>
      </c>
      <c r="N15" s="94">
        <v>631162.7999999999</v>
      </c>
      <c r="O15" s="94">
        <v>6435.01</v>
      </c>
      <c r="P15" s="94">
        <v>2998.9</v>
      </c>
      <c r="Q15" s="94">
        <v>27631.94</v>
      </c>
      <c r="R15" s="94">
        <v>3301.83</v>
      </c>
      <c r="S15" s="94">
        <v>4635.17</v>
      </c>
      <c r="T15" s="94">
        <v>4097.37</v>
      </c>
      <c r="U15" s="94">
        <v>110407.12</v>
      </c>
      <c r="V15" s="94">
        <v>4338.57</v>
      </c>
      <c r="W15" s="37">
        <f t="shared" si="0"/>
        <v>1056536.6199999999</v>
      </c>
      <c r="X15" s="35">
        <f>IF(Паспорт!P15&gt;0,Паспорт!P15,X14)</f>
        <v>33.42</v>
      </c>
      <c r="Y15" s="27"/>
      <c r="Z15" s="137"/>
      <c r="AA15" s="137"/>
    </row>
    <row r="16" spans="2:27" ht="15.75">
      <c r="B16" s="17">
        <v>3</v>
      </c>
      <c r="C16" s="94">
        <v>51792.06</v>
      </c>
      <c r="D16" s="94">
        <v>544.91</v>
      </c>
      <c r="E16" s="94">
        <v>11397.84</v>
      </c>
      <c r="F16" s="94">
        <v>52794.57</v>
      </c>
      <c r="G16" s="94">
        <v>4402.26</v>
      </c>
      <c r="H16" s="94">
        <v>70673.45</v>
      </c>
      <c r="I16" s="94">
        <v>10477.24</v>
      </c>
      <c r="J16" s="94">
        <v>17998.87</v>
      </c>
      <c r="K16" s="94">
        <v>4255.54</v>
      </c>
      <c r="L16" s="94">
        <v>20966.51</v>
      </c>
      <c r="M16" s="94">
        <v>4541.96</v>
      </c>
      <c r="N16" s="94">
        <v>632885.4</v>
      </c>
      <c r="O16" s="94">
        <v>6789.36</v>
      </c>
      <c r="P16" s="94">
        <v>2917.67</v>
      </c>
      <c r="Q16" s="94">
        <v>27203.86</v>
      </c>
      <c r="R16" s="94">
        <v>3379.89</v>
      </c>
      <c r="S16" s="94">
        <v>4826.72</v>
      </c>
      <c r="T16" s="94">
        <v>4079.95</v>
      </c>
      <c r="U16" s="94">
        <v>109718.2</v>
      </c>
      <c r="V16" s="94">
        <v>4310.28</v>
      </c>
      <c r="W16" s="37">
        <f t="shared" si="0"/>
        <v>1045956.5399999999</v>
      </c>
      <c r="X16" s="35">
        <f>IF(Паспорт!P16&gt;0,Паспорт!P16,X15)</f>
        <v>33.42</v>
      </c>
      <c r="Y16" s="27"/>
      <c r="Z16" s="137"/>
      <c r="AA16" s="137"/>
    </row>
    <row r="17" spans="2:27" ht="15.75">
      <c r="B17" s="17">
        <v>4</v>
      </c>
      <c r="C17" s="94">
        <v>45101.67</v>
      </c>
      <c r="D17" s="94">
        <v>227.68</v>
      </c>
      <c r="E17" s="94">
        <v>10750.93</v>
      </c>
      <c r="F17" s="94">
        <v>48921.54</v>
      </c>
      <c r="G17" s="94">
        <v>4097.59</v>
      </c>
      <c r="H17" s="94">
        <v>64213.63</v>
      </c>
      <c r="I17" s="94">
        <v>9203.34</v>
      </c>
      <c r="J17" s="94">
        <v>23289.74</v>
      </c>
      <c r="K17" s="94">
        <v>4044.74</v>
      </c>
      <c r="L17" s="94">
        <v>19513.39</v>
      </c>
      <c r="M17" s="94">
        <v>4280.89</v>
      </c>
      <c r="N17" s="94">
        <v>572888.9500000001</v>
      </c>
      <c r="O17" s="94">
        <v>6422.82</v>
      </c>
      <c r="P17" s="94">
        <v>2791.91</v>
      </c>
      <c r="Q17" s="94">
        <v>26541.6</v>
      </c>
      <c r="R17" s="94">
        <v>3121.41</v>
      </c>
      <c r="S17" s="94">
        <v>4585.17</v>
      </c>
      <c r="T17" s="94">
        <v>3844.39</v>
      </c>
      <c r="U17" s="94">
        <v>105715.84</v>
      </c>
      <c r="V17" s="94">
        <v>4025.11</v>
      </c>
      <c r="W17" s="37">
        <f t="shared" si="0"/>
        <v>963582.3400000001</v>
      </c>
      <c r="X17" s="35">
        <f>IF(Паспорт!P17&gt;0,Паспорт!P17,X16)</f>
        <v>33.29</v>
      </c>
      <c r="Y17" s="27"/>
      <c r="Z17" s="137"/>
      <c r="AA17" s="137"/>
    </row>
    <row r="18" spans="2:27" ht="15.75">
      <c r="B18" s="17">
        <v>5</v>
      </c>
      <c r="C18" s="94">
        <v>41211.25</v>
      </c>
      <c r="D18" s="94">
        <v>185.32</v>
      </c>
      <c r="E18" s="94">
        <v>10436.08</v>
      </c>
      <c r="F18" s="94">
        <v>43174.35</v>
      </c>
      <c r="G18" s="94">
        <v>3278.12</v>
      </c>
      <c r="H18" s="94">
        <v>52789.2</v>
      </c>
      <c r="I18" s="94">
        <v>7623.35</v>
      </c>
      <c r="J18" s="94">
        <v>30603.14</v>
      </c>
      <c r="K18" s="94">
        <v>3696.53</v>
      </c>
      <c r="L18" s="94">
        <v>15796.41</v>
      </c>
      <c r="M18" s="94">
        <v>3224.29</v>
      </c>
      <c r="N18" s="94">
        <v>445781.52</v>
      </c>
      <c r="O18" s="94">
        <v>5556.39</v>
      </c>
      <c r="P18" s="94">
        <v>2373.15</v>
      </c>
      <c r="Q18" s="94">
        <v>22597.5</v>
      </c>
      <c r="R18" s="94">
        <v>2697.46</v>
      </c>
      <c r="S18" s="94">
        <v>3904.27</v>
      </c>
      <c r="T18" s="94">
        <v>3336.86</v>
      </c>
      <c r="U18" s="94">
        <v>96470.88</v>
      </c>
      <c r="V18" s="94">
        <v>3511.56</v>
      </c>
      <c r="W18" s="37">
        <f t="shared" si="0"/>
        <v>798247.6300000001</v>
      </c>
      <c r="X18" s="35">
        <f>IF(Паспорт!P18&gt;0,Паспорт!P18,X17)</f>
        <v>33.29</v>
      </c>
      <c r="Y18" s="27"/>
      <c r="Z18" s="137"/>
      <c r="AA18" s="137"/>
    </row>
    <row r="19" spans="2:27" ht="15.75" customHeight="1">
      <c r="B19" s="17">
        <v>6</v>
      </c>
      <c r="C19" s="94">
        <v>35216.9</v>
      </c>
      <c r="D19" s="94">
        <v>321.99</v>
      </c>
      <c r="E19" s="94">
        <v>9277.34</v>
      </c>
      <c r="F19" s="94">
        <v>33924.06</v>
      </c>
      <c r="G19" s="94">
        <v>3043.32</v>
      </c>
      <c r="H19" s="94">
        <v>47510.24</v>
      </c>
      <c r="I19" s="94">
        <v>6433.83</v>
      </c>
      <c r="J19" s="94">
        <v>16276.42</v>
      </c>
      <c r="K19" s="94">
        <v>4852.16</v>
      </c>
      <c r="L19" s="94">
        <v>14875</v>
      </c>
      <c r="M19" s="94">
        <v>3330.06</v>
      </c>
      <c r="N19" s="94">
        <v>447420.6</v>
      </c>
      <c r="O19" s="94">
        <v>3982.54</v>
      </c>
      <c r="P19" s="94">
        <v>1975.68</v>
      </c>
      <c r="Q19" s="94">
        <v>20890.68</v>
      </c>
      <c r="R19" s="94">
        <v>2457.14</v>
      </c>
      <c r="S19" s="94">
        <v>3776.86</v>
      </c>
      <c r="T19" s="94">
        <v>3131.43</v>
      </c>
      <c r="U19" s="94">
        <v>90294.68</v>
      </c>
      <c r="V19" s="94">
        <v>4142.27</v>
      </c>
      <c r="W19" s="37">
        <f t="shared" si="0"/>
        <v>753133.2000000002</v>
      </c>
      <c r="X19" s="35">
        <f>IF(Паспорт!P19&gt;0,Паспорт!P19,X18)</f>
        <v>33.29</v>
      </c>
      <c r="Y19" s="27"/>
      <c r="Z19" s="137"/>
      <c r="AA19" s="137"/>
    </row>
    <row r="20" spans="2:27" ht="15.75">
      <c r="B20" s="17">
        <v>7</v>
      </c>
      <c r="C20" s="94">
        <v>27156.64</v>
      </c>
      <c r="D20" s="94">
        <v>116.87</v>
      </c>
      <c r="E20" s="94">
        <v>10599</v>
      </c>
      <c r="F20" s="94">
        <v>28679.24</v>
      </c>
      <c r="G20" s="94">
        <v>2429.55</v>
      </c>
      <c r="H20" s="94">
        <v>39209.3</v>
      </c>
      <c r="I20" s="94">
        <v>4852.89</v>
      </c>
      <c r="J20" s="94">
        <v>16168.88</v>
      </c>
      <c r="K20" s="94">
        <v>5267.28</v>
      </c>
      <c r="L20" s="94">
        <v>13824.9</v>
      </c>
      <c r="M20" s="94">
        <v>2711.32</v>
      </c>
      <c r="N20" s="94">
        <v>394483.61</v>
      </c>
      <c r="O20" s="94">
        <v>3964.99</v>
      </c>
      <c r="P20" s="94">
        <v>1710.09</v>
      </c>
      <c r="Q20" s="94">
        <v>20142.64</v>
      </c>
      <c r="R20" s="94">
        <v>2086.93</v>
      </c>
      <c r="S20" s="94">
        <v>3167.14</v>
      </c>
      <c r="T20" s="94">
        <v>2843.94</v>
      </c>
      <c r="U20" s="94">
        <v>82170.13</v>
      </c>
      <c r="V20" s="94">
        <v>3958.54</v>
      </c>
      <c r="W20" s="37">
        <f t="shared" si="0"/>
        <v>665543.88</v>
      </c>
      <c r="X20" s="35">
        <f>IF(Паспорт!P20&gt;0,Паспорт!P20,X19)</f>
        <v>33.29</v>
      </c>
      <c r="Y20" s="27"/>
      <c r="Z20" s="137"/>
      <c r="AA20" s="137"/>
    </row>
    <row r="21" spans="2:27" ht="15.75">
      <c r="B21" s="17">
        <v>8</v>
      </c>
      <c r="C21" s="94">
        <v>15940.02</v>
      </c>
      <c r="D21" s="94">
        <v>397.81</v>
      </c>
      <c r="E21" s="94">
        <v>9634.53</v>
      </c>
      <c r="F21" s="94">
        <v>12745.05</v>
      </c>
      <c r="G21" s="94">
        <v>1784.51</v>
      </c>
      <c r="H21" s="94">
        <v>27984.62</v>
      </c>
      <c r="I21" s="94">
        <v>2284.45</v>
      </c>
      <c r="J21" s="94">
        <v>30413.31</v>
      </c>
      <c r="K21" s="94">
        <v>5475.15</v>
      </c>
      <c r="L21" s="94">
        <v>6168.9</v>
      </c>
      <c r="M21" s="94">
        <v>2219.88</v>
      </c>
      <c r="N21" s="94">
        <v>261482.57</v>
      </c>
      <c r="O21" s="94">
        <v>2611.64</v>
      </c>
      <c r="P21" s="94">
        <v>1294.26</v>
      </c>
      <c r="Q21" s="94">
        <v>17425</v>
      </c>
      <c r="R21" s="94">
        <v>1563.87</v>
      </c>
      <c r="S21" s="94">
        <v>2488.76</v>
      </c>
      <c r="T21" s="94">
        <v>1584.3</v>
      </c>
      <c r="U21" s="94">
        <v>61642.85</v>
      </c>
      <c r="V21" s="94">
        <v>3305.08</v>
      </c>
      <c r="W21" s="37">
        <f t="shared" si="0"/>
        <v>468446.56</v>
      </c>
      <c r="X21" s="35">
        <f>IF(Паспорт!P21&gt;0,Паспорт!P21,X20)</f>
        <v>33.29</v>
      </c>
      <c r="Y21" s="27"/>
      <c r="Z21" s="137"/>
      <c r="AA21" s="137"/>
    </row>
    <row r="22" spans="2:26" ht="15" customHeight="1">
      <c r="B22" s="17">
        <v>9</v>
      </c>
      <c r="C22" s="94">
        <v>9889.16</v>
      </c>
      <c r="D22" s="94">
        <v>220.9</v>
      </c>
      <c r="E22" s="94">
        <v>11868.41</v>
      </c>
      <c r="F22" s="94">
        <v>11683.81</v>
      </c>
      <c r="G22" s="94">
        <v>1699.62</v>
      </c>
      <c r="H22" s="94">
        <v>24576.53</v>
      </c>
      <c r="I22" s="94">
        <v>1788.35</v>
      </c>
      <c r="J22" s="94">
        <v>40795.53</v>
      </c>
      <c r="K22" s="94">
        <v>6045.82</v>
      </c>
      <c r="L22" s="94">
        <v>3690.42</v>
      </c>
      <c r="M22" s="94">
        <v>1747.61</v>
      </c>
      <c r="N22" s="94">
        <v>223240.09</v>
      </c>
      <c r="O22" s="94">
        <v>2142.67</v>
      </c>
      <c r="P22" s="94">
        <v>1004.72</v>
      </c>
      <c r="Q22" s="94">
        <v>12352</v>
      </c>
      <c r="R22" s="94">
        <v>1167.87</v>
      </c>
      <c r="S22" s="94">
        <v>2115.38</v>
      </c>
      <c r="T22" s="94">
        <v>966.18</v>
      </c>
      <c r="U22" s="94">
        <v>33309.39</v>
      </c>
      <c r="V22" s="94">
        <v>2267.28</v>
      </c>
      <c r="W22" s="37">
        <f t="shared" si="0"/>
        <v>392571.74</v>
      </c>
      <c r="X22" s="35">
        <f>IF(Паспорт!P22&gt;0,Паспорт!P22,X21)</f>
        <v>33.29</v>
      </c>
      <c r="Y22" s="27"/>
      <c r="Z22" s="33"/>
    </row>
    <row r="23" spans="2:26" ht="15.75">
      <c r="B23" s="17">
        <v>10</v>
      </c>
      <c r="C23" s="94">
        <v>10121.99</v>
      </c>
      <c r="D23" s="94">
        <v>422.12</v>
      </c>
      <c r="E23" s="94">
        <v>10243.5</v>
      </c>
      <c r="F23" s="94">
        <v>12002.06</v>
      </c>
      <c r="G23" s="94">
        <v>1721.9</v>
      </c>
      <c r="H23" s="94">
        <v>25663.54</v>
      </c>
      <c r="I23" s="94">
        <v>1991.42</v>
      </c>
      <c r="J23" s="94">
        <v>23941.98</v>
      </c>
      <c r="K23" s="94">
        <v>5873.26</v>
      </c>
      <c r="L23" s="94">
        <v>3382.63</v>
      </c>
      <c r="M23" s="94">
        <v>1940.13</v>
      </c>
      <c r="N23" s="94">
        <v>194281.85</v>
      </c>
      <c r="O23" s="94">
        <v>2028.44</v>
      </c>
      <c r="P23" s="94">
        <v>997.94</v>
      </c>
      <c r="Q23" s="94">
        <v>12727</v>
      </c>
      <c r="R23" s="94">
        <v>1371.56</v>
      </c>
      <c r="S23" s="94">
        <v>2023.02</v>
      </c>
      <c r="T23" s="94">
        <v>1022.33</v>
      </c>
      <c r="U23" s="94">
        <v>32961.34</v>
      </c>
      <c r="V23" s="94">
        <v>1932.64</v>
      </c>
      <c r="W23" s="37">
        <f t="shared" si="0"/>
        <v>346650.65</v>
      </c>
      <c r="X23" s="35">
        <f>IF(Паспорт!P23&gt;0,Паспорт!P23,X22)</f>
        <v>33.29</v>
      </c>
      <c r="Y23" s="27"/>
      <c r="Z23" s="33"/>
    </row>
    <row r="24" spans="2:26" ht="15.75">
      <c r="B24" s="17">
        <v>11</v>
      </c>
      <c r="C24" s="94">
        <v>9527.17</v>
      </c>
      <c r="D24" s="94">
        <v>260.75</v>
      </c>
      <c r="E24" s="94">
        <v>10216.94</v>
      </c>
      <c r="F24" s="94">
        <v>10418.46</v>
      </c>
      <c r="G24" s="94">
        <v>1280.72</v>
      </c>
      <c r="H24" s="94">
        <v>24278.77</v>
      </c>
      <c r="I24" s="94">
        <v>1735.67</v>
      </c>
      <c r="J24" s="94">
        <v>47563.04</v>
      </c>
      <c r="K24" s="94">
        <v>5563.13</v>
      </c>
      <c r="L24" s="94">
        <v>3238.42</v>
      </c>
      <c r="M24" s="94">
        <v>1337.15</v>
      </c>
      <c r="N24" s="94">
        <v>198913.78999999998</v>
      </c>
      <c r="O24" s="94">
        <v>1704.34</v>
      </c>
      <c r="P24" s="94">
        <v>795</v>
      </c>
      <c r="Q24" s="94">
        <v>13975.79</v>
      </c>
      <c r="R24" s="94">
        <v>1058.29</v>
      </c>
      <c r="S24" s="94">
        <v>1665.8</v>
      </c>
      <c r="T24" s="94">
        <v>889.27</v>
      </c>
      <c r="U24" s="94">
        <v>31384.42</v>
      </c>
      <c r="V24" s="94">
        <v>1556.6</v>
      </c>
      <c r="W24" s="37">
        <f t="shared" si="0"/>
        <v>367363.5199999999</v>
      </c>
      <c r="X24" s="35">
        <f>IF(Паспорт!P24&gt;0,Паспорт!P24,X23)</f>
        <v>33.29</v>
      </c>
      <c r="Y24" s="27"/>
      <c r="Z24" s="33"/>
    </row>
    <row r="25" spans="2:26" ht="15.75">
      <c r="B25" s="17">
        <v>12</v>
      </c>
      <c r="C25" s="94">
        <v>8931.09</v>
      </c>
      <c r="D25" s="94">
        <v>849.44</v>
      </c>
      <c r="E25" s="94">
        <v>10362.48</v>
      </c>
      <c r="F25" s="94">
        <v>8900.76</v>
      </c>
      <c r="G25" s="94">
        <v>1036.86</v>
      </c>
      <c r="H25" s="94">
        <v>19982.74</v>
      </c>
      <c r="I25" s="94">
        <v>1393.78</v>
      </c>
      <c r="J25" s="94">
        <v>45522.52</v>
      </c>
      <c r="K25" s="94">
        <v>5139.17</v>
      </c>
      <c r="L25" s="94">
        <v>3301.32</v>
      </c>
      <c r="M25" s="94">
        <v>1162.81</v>
      </c>
      <c r="N25" s="94">
        <v>181230.49</v>
      </c>
      <c r="O25" s="94">
        <v>1679.61</v>
      </c>
      <c r="P25" s="94">
        <v>748.47</v>
      </c>
      <c r="Q25" s="94">
        <v>14840.37</v>
      </c>
      <c r="R25" s="94">
        <v>1113.01</v>
      </c>
      <c r="S25" s="94">
        <v>1581.39</v>
      </c>
      <c r="T25" s="94">
        <v>837.78</v>
      </c>
      <c r="U25" s="94">
        <v>30182.25</v>
      </c>
      <c r="V25" s="94">
        <v>1427.83</v>
      </c>
      <c r="W25" s="37">
        <f t="shared" si="0"/>
        <v>340224.17000000004</v>
      </c>
      <c r="X25" s="35">
        <f>IF(Паспорт!P25&gt;0,Паспорт!P25,X24)</f>
        <v>33.46</v>
      </c>
      <c r="Y25" s="27"/>
      <c r="Z25" s="33"/>
    </row>
    <row r="26" spans="2:26" ht="15.75">
      <c r="B26" s="17">
        <v>13</v>
      </c>
      <c r="C26" s="94">
        <v>8682.63</v>
      </c>
      <c r="D26" s="94">
        <v>63082.93</v>
      </c>
      <c r="E26" s="94">
        <v>10156.93</v>
      </c>
      <c r="F26" s="94">
        <v>7851.8</v>
      </c>
      <c r="G26" s="94">
        <v>1089.45</v>
      </c>
      <c r="H26" s="94">
        <v>15918.25</v>
      </c>
      <c r="I26" s="94">
        <v>1032.01</v>
      </c>
      <c r="J26" s="94">
        <v>17939.35</v>
      </c>
      <c r="K26" s="94">
        <v>9670.06</v>
      </c>
      <c r="L26" s="94">
        <v>1980.57</v>
      </c>
      <c r="M26" s="94">
        <v>993.95</v>
      </c>
      <c r="N26" s="94">
        <v>203499.65999999997</v>
      </c>
      <c r="O26" s="94">
        <v>1670.56</v>
      </c>
      <c r="P26" s="94">
        <v>786.23</v>
      </c>
      <c r="Q26" s="94">
        <v>14292.29</v>
      </c>
      <c r="R26" s="94">
        <v>1054.41</v>
      </c>
      <c r="S26" s="94">
        <v>1689.12</v>
      </c>
      <c r="T26" s="94">
        <v>837.22</v>
      </c>
      <c r="U26" s="94">
        <v>29927.44</v>
      </c>
      <c r="V26" s="94">
        <v>1482.74</v>
      </c>
      <c r="W26" s="37">
        <f t="shared" si="0"/>
        <v>393637.59999999986</v>
      </c>
      <c r="X26" s="35">
        <f>IF(Паспорт!P26&gt;0,Паспорт!P26,X25)</f>
        <v>33.46</v>
      </c>
      <c r="Y26" s="27"/>
      <c r="Z26" s="33"/>
    </row>
    <row r="27" spans="2:26" ht="15.75">
      <c r="B27" s="17">
        <v>14</v>
      </c>
      <c r="C27" s="94">
        <v>10037.89</v>
      </c>
      <c r="D27" s="94">
        <v>7987.8</v>
      </c>
      <c r="E27" s="94">
        <v>11686.02</v>
      </c>
      <c r="F27" s="94">
        <v>11491.54</v>
      </c>
      <c r="G27" s="94">
        <v>1577.73</v>
      </c>
      <c r="H27" s="94">
        <v>25478.32</v>
      </c>
      <c r="I27" s="94">
        <v>1600.5</v>
      </c>
      <c r="J27" s="94">
        <v>24634.38</v>
      </c>
      <c r="K27" s="94">
        <v>3624.92</v>
      </c>
      <c r="L27" s="94">
        <v>2864.33</v>
      </c>
      <c r="M27" s="94">
        <v>1832.09</v>
      </c>
      <c r="N27" s="94">
        <v>204908.68</v>
      </c>
      <c r="O27" s="94">
        <v>1550.07</v>
      </c>
      <c r="P27" s="94">
        <v>933.85</v>
      </c>
      <c r="Q27" s="94">
        <v>14887.32</v>
      </c>
      <c r="R27" s="94">
        <v>1198.88</v>
      </c>
      <c r="S27" s="94">
        <v>1812.2</v>
      </c>
      <c r="T27" s="94">
        <v>963.3</v>
      </c>
      <c r="U27" s="94">
        <v>28478.43</v>
      </c>
      <c r="V27" s="94">
        <v>1582.97</v>
      </c>
      <c r="W27" s="37">
        <f t="shared" si="0"/>
        <v>359131.22</v>
      </c>
      <c r="X27" s="35">
        <f>IF(Паспорт!P27&gt;0,Паспорт!P27,X26)</f>
        <v>33.46</v>
      </c>
      <c r="Y27" s="27"/>
      <c r="Z27" s="33"/>
    </row>
    <row r="28" spans="2:26" ht="15.75">
      <c r="B28" s="17">
        <v>15</v>
      </c>
      <c r="C28" s="94">
        <v>11705.72</v>
      </c>
      <c r="D28" s="94">
        <v>3949.74</v>
      </c>
      <c r="E28" s="94">
        <v>9520.22</v>
      </c>
      <c r="F28" s="94">
        <v>14000.69</v>
      </c>
      <c r="G28" s="94">
        <v>1815.55</v>
      </c>
      <c r="H28" s="94">
        <v>29164.5</v>
      </c>
      <c r="I28" s="94">
        <v>1790.65</v>
      </c>
      <c r="J28" s="94">
        <v>28715.41</v>
      </c>
      <c r="K28" s="94">
        <v>1459.74</v>
      </c>
      <c r="L28" s="94">
        <v>3285.3</v>
      </c>
      <c r="M28" s="94">
        <v>1956.82</v>
      </c>
      <c r="N28" s="94">
        <v>224984.58</v>
      </c>
      <c r="O28" s="94">
        <v>2059.89</v>
      </c>
      <c r="P28" s="94">
        <v>1433.31</v>
      </c>
      <c r="Q28" s="94">
        <v>17616.15</v>
      </c>
      <c r="R28" s="94">
        <v>1791.23</v>
      </c>
      <c r="S28" s="94">
        <v>2420.21</v>
      </c>
      <c r="T28" s="94">
        <v>1378.28</v>
      </c>
      <c r="U28" s="94">
        <v>31776.04</v>
      </c>
      <c r="V28" s="94">
        <v>2108.04</v>
      </c>
      <c r="W28" s="37">
        <f t="shared" si="0"/>
        <v>392932.07000000007</v>
      </c>
      <c r="X28" s="35">
        <f>IF(Паспорт!P28&gt;0,Паспорт!P28,X27)</f>
        <v>34.85</v>
      </c>
      <c r="Y28" s="27"/>
      <c r="Z28" s="33"/>
    </row>
    <row r="29" spans="2:26" ht="15.75">
      <c r="B29" s="19">
        <v>16</v>
      </c>
      <c r="C29" s="94">
        <v>11780.91</v>
      </c>
      <c r="D29" s="94">
        <v>4726.88</v>
      </c>
      <c r="E29" s="94">
        <v>10079.21</v>
      </c>
      <c r="F29" s="94">
        <v>14165.56</v>
      </c>
      <c r="G29" s="94">
        <v>2100.87</v>
      </c>
      <c r="H29" s="94">
        <v>28982.25</v>
      </c>
      <c r="I29" s="94">
        <v>1960.41</v>
      </c>
      <c r="J29" s="94">
        <v>24339.83</v>
      </c>
      <c r="K29" s="94">
        <v>1590.01</v>
      </c>
      <c r="L29" s="94">
        <v>3350.8</v>
      </c>
      <c r="M29" s="94">
        <v>2232.9</v>
      </c>
      <c r="N29" s="94">
        <v>215567.57</v>
      </c>
      <c r="O29" s="94">
        <v>3010.97</v>
      </c>
      <c r="P29" s="94">
        <v>1639.24</v>
      </c>
      <c r="Q29" s="94">
        <v>16586.47</v>
      </c>
      <c r="R29" s="94">
        <v>2051.46</v>
      </c>
      <c r="S29" s="94">
        <v>2853.41</v>
      </c>
      <c r="T29" s="94">
        <v>1623.37</v>
      </c>
      <c r="U29" s="94">
        <v>33865.48</v>
      </c>
      <c r="V29" s="94">
        <v>2476.64</v>
      </c>
      <c r="W29" s="37">
        <f t="shared" si="0"/>
        <v>384984.24</v>
      </c>
      <c r="X29" s="35">
        <f>IF(Паспорт!P29&gt;0,Паспорт!P29,X28)</f>
        <v>34.85</v>
      </c>
      <c r="Y29" s="27"/>
      <c r="Z29" s="33"/>
    </row>
    <row r="30" spans="2:26" ht="15.75">
      <c r="B30" s="19">
        <v>17</v>
      </c>
      <c r="C30" s="94">
        <v>10096.42</v>
      </c>
      <c r="D30" s="94">
        <v>4001.25</v>
      </c>
      <c r="E30" s="94">
        <v>9970.39</v>
      </c>
      <c r="F30" s="94">
        <v>11737.85</v>
      </c>
      <c r="G30" s="94">
        <v>1489.83</v>
      </c>
      <c r="H30" s="94">
        <v>24296.72</v>
      </c>
      <c r="I30" s="94">
        <v>1724.81</v>
      </c>
      <c r="J30" s="94">
        <v>23280.49</v>
      </c>
      <c r="K30" s="94">
        <v>1223.34</v>
      </c>
      <c r="L30" s="94">
        <v>2933.4</v>
      </c>
      <c r="M30" s="94">
        <v>1528.97</v>
      </c>
      <c r="N30" s="94">
        <v>192706.62999999998</v>
      </c>
      <c r="O30" s="94">
        <v>2168.95</v>
      </c>
      <c r="P30" s="94">
        <v>1113.92</v>
      </c>
      <c r="Q30" s="94">
        <v>13025.43</v>
      </c>
      <c r="R30" s="94">
        <v>1452.2</v>
      </c>
      <c r="S30" s="94">
        <v>2035.31</v>
      </c>
      <c r="T30" s="94">
        <v>1140.77</v>
      </c>
      <c r="U30" s="94">
        <v>27817.21</v>
      </c>
      <c r="V30" s="94">
        <v>1907.96</v>
      </c>
      <c r="W30" s="37">
        <f t="shared" si="0"/>
        <v>335651.85000000003</v>
      </c>
      <c r="X30" s="35">
        <f>IF(Паспорт!P30&gt;0,Паспорт!P30,X29)</f>
        <v>34.85</v>
      </c>
      <c r="Y30" s="27"/>
      <c r="Z30" s="33"/>
    </row>
    <row r="31" spans="2:26" ht="15.75">
      <c r="B31" s="19">
        <v>18</v>
      </c>
      <c r="C31" s="94">
        <v>11299.58</v>
      </c>
      <c r="D31" s="94">
        <v>1230.61</v>
      </c>
      <c r="E31" s="94">
        <v>10921.74</v>
      </c>
      <c r="F31" s="94">
        <v>9611.1</v>
      </c>
      <c r="G31" s="94">
        <v>1009.61</v>
      </c>
      <c r="H31" s="94">
        <v>19847.1</v>
      </c>
      <c r="I31" s="94">
        <v>1369.06</v>
      </c>
      <c r="J31" s="94">
        <v>24569.4</v>
      </c>
      <c r="K31" s="94">
        <v>922.12</v>
      </c>
      <c r="L31" s="94">
        <v>2592.28</v>
      </c>
      <c r="M31" s="94">
        <v>1573</v>
      </c>
      <c r="N31" s="94">
        <v>158906.61</v>
      </c>
      <c r="O31" s="94">
        <v>1482.05</v>
      </c>
      <c r="P31" s="94">
        <v>870.76</v>
      </c>
      <c r="Q31" s="94">
        <v>12514.59</v>
      </c>
      <c r="R31" s="94">
        <v>1099.51</v>
      </c>
      <c r="S31" s="94">
        <v>1363.08</v>
      </c>
      <c r="T31" s="94">
        <v>812.3</v>
      </c>
      <c r="U31" s="94">
        <v>21930.08</v>
      </c>
      <c r="V31" s="94">
        <v>1551.35</v>
      </c>
      <c r="W31" s="37">
        <f t="shared" si="0"/>
        <v>285475.92999999993</v>
      </c>
      <c r="X31" s="35">
        <f>IF(Паспорт!P31&gt;0,Паспорт!P31,X30)</f>
        <v>34.85</v>
      </c>
      <c r="Y31" s="27"/>
      <c r="Z31" s="33"/>
    </row>
    <row r="32" spans="2:26" ht="15.75">
      <c r="B32" s="19">
        <v>19</v>
      </c>
      <c r="C32" s="94">
        <v>8943</v>
      </c>
      <c r="D32" s="94">
        <v>462.35</v>
      </c>
      <c r="E32" s="94">
        <v>11007.52</v>
      </c>
      <c r="F32" s="94">
        <v>9087.41</v>
      </c>
      <c r="G32" s="94">
        <v>906.29</v>
      </c>
      <c r="H32" s="94">
        <v>19339.76</v>
      </c>
      <c r="I32" s="94">
        <v>1315.33</v>
      </c>
      <c r="J32" s="94">
        <v>21223.1</v>
      </c>
      <c r="K32" s="94">
        <v>804.85</v>
      </c>
      <c r="L32" s="94">
        <v>2314.19</v>
      </c>
      <c r="M32" s="94">
        <v>1265.28</v>
      </c>
      <c r="N32" s="94">
        <v>169137.09000000003</v>
      </c>
      <c r="O32" s="94">
        <v>1600.39</v>
      </c>
      <c r="P32" s="94">
        <v>975.52</v>
      </c>
      <c r="Q32" s="94">
        <v>12939.45</v>
      </c>
      <c r="R32" s="94">
        <v>1132.61</v>
      </c>
      <c r="S32" s="94">
        <v>1302.23</v>
      </c>
      <c r="T32" s="94">
        <v>819.42</v>
      </c>
      <c r="U32" s="94">
        <v>22733.3</v>
      </c>
      <c r="V32" s="94">
        <v>1376.81</v>
      </c>
      <c r="W32" s="37">
        <f t="shared" si="0"/>
        <v>288685.9</v>
      </c>
      <c r="X32" s="35">
        <f>IF(Паспорт!P32&gt;0,Паспорт!P32,X31)</f>
        <v>34.91</v>
      </c>
      <c r="Y32" s="27"/>
      <c r="Z32" s="33"/>
    </row>
    <row r="33" spans="2:26" ht="15.75">
      <c r="B33" s="19">
        <v>20</v>
      </c>
      <c r="C33" s="94">
        <v>10953.1</v>
      </c>
      <c r="D33" s="94">
        <v>26924.28</v>
      </c>
      <c r="E33" s="94">
        <v>10394.56</v>
      </c>
      <c r="F33" s="94">
        <v>12162.67</v>
      </c>
      <c r="G33" s="94">
        <v>1556.96</v>
      </c>
      <c r="H33" s="94">
        <v>22374.76</v>
      </c>
      <c r="I33" s="94">
        <v>1490.93</v>
      </c>
      <c r="J33" s="94">
        <v>22385.44</v>
      </c>
      <c r="K33" s="94">
        <v>1180.7</v>
      </c>
      <c r="L33" s="94">
        <v>2384.21</v>
      </c>
      <c r="M33" s="94">
        <v>1426.28</v>
      </c>
      <c r="N33" s="94">
        <v>232779.38</v>
      </c>
      <c r="O33" s="94">
        <v>2240.95</v>
      </c>
      <c r="P33" s="94">
        <v>1354.03</v>
      </c>
      <c r="Q33" s="94">
        <v>15154.82</v>
      </c>
      <c r="R33" s="94">
        <v>1714.14</v>
      </c>
      <c r="S33" s="94">
        <v>2303.01</v>
      </c>
      <c r="T33" s="94">
        <v>1488.16</v>
      </c>
      <c r="U33" s="94">
        <v>30025.17</v>
      </c>
      <c r="V33" s="94">
        <v>1763.98</v>
      </c>
      <c r="W33" s="37">
        <f t="shared" si="0"/>
        <v>402057.53</v>
      </c>
      <c r="X33" s="35">
        <f>IF(Паспорт!P33&gt;0,Паспорт!P33,X32)</f>
        <v>34.91</v>
      </c>
      <c r="Y33" s="27"/>
      <c r="Z33" s="33"/>
    </row>
    <row r="34" spans="2:26" ht="15.75">
      <c r="B34" s="19">
        <v>21</v>
      </c>
      <c r="C34" s="94">
        <v>15954.17</v>
      </c>
      <c r="D34" s="94">
        <v>0</v>
      </c>
      <c r="E34" s="94">
        <v>10406.3</v>
      </c>
      <c r="F34" s="94">
        <v>16419</v>
      </c>
      <c r="G34" s="94">
        <v>2489.32</v>
      </c>
      <c r="H34" s="94">
        <v>31503.29</v>
      </c>
      <c r="I34" s="94">
        <v>2206.95</v>
      </c>
      <c r="J34" s="94">
        <v>24583.49</v>
      </c>
      <c r="K34" s="94">
        <v>1668.73</v>
      </c>
      <c r="L34" s="94">
        <v>3648.99</v>
      </c>
      <c r="M34" s="94">
        <v>2229.17</v>
      </c>
      <c r="N34" s="94">
        <v>280787.8</v>
      </c>
      <c r="O34" s="94">
        <v>3543.73</v>
      </c>
      <c r="P34" s="94">
        <v>2026.3</v>
      </c>
      <c r="Q34" s="94">
        <v>20490.57</v>
      </c>
      <c r="R34" s="94">
        <v>2564.72</v>
      </c>
      <c r="S34" s="94">
        <v>3106.83</v>
      </c>
      <c r="T34" s="94">
        <v>2301.43</v>
      </c>
      <c r="U34" s="94">
        <v>39496.07</v>
      </c>
      <c r="V34" s="94">
        <v>2356.4</v>
      </c>
      <c r="W34" s="37">
        <f t="shared" si="0"/>
        <v>467783.25999999995</v>
      </c>
      <c r="X34" s="35">
        <f>IF(Паспорт!P34&gt;0,Паспорт!P34,X33)</f>
        <v>34.91</v>
      </c>
      <c r="Y34" s="27"/>
      <c r="Z34" s="33"/>
    </row>
    <row r="35" spans="2:26" ht="15.75">
      <c r="B35" s="19">
        <v>22</v>
      </c>
      <c r="C35" s="94">
        <v>13827.34</v>
      </c>
      <c r="D35" s="94">
        <v>0</v>
      </c>
      <c r="E35" s="94">
        <v>10390.4</v>
      </c>
      <c r="F35" s="94">
        <v>16892.8</v>
      </c>
      <c r="G35" s="94">
        <v>2659.41</v>
      </c>
      <c r="H35" s="94">
        <v>34194.21</v>
      </c>
      <c r="I35" s="94">
        <v>2344.87</v>
      </c>
      <c r="J35" s="94">
        <v>26641.88</v>
      </c>
      <c r="K35" s="94">
        <v>1883.31</v>
      </c>
      <c r="L35" s="94">
        <v>3875.07</v>
      </c>
      <c r="M35" s="94">
        <v>2564.94</v>
      </c>
      <c r="N35" s="94">
        <v>300156.01</v>
      </c>
      <c r="O35" s="94">
        <v>3918.25</v>
      </c>
      <c r="P35" s="94">
        <v>2014.94</v>
      </c>
      <c r="Q35" s="94">
        <v>18491.57</v>
      </c>
      <c r="R35" s="94">
        <v>2539.98</v>
      </c>
      <c r="S35" s="94">
        <v>3150.04</v>
      </c>
      <c r="T35" s="94">
        <v>2097.2</v>
      </c>
      <c r="U35" s="94">
        <v>40417.37</v>
      </c>
      <c r="V35" s="94">
        <v>2372.32</v>
      </c>
      <c r="W35" s="37">
        <f t="shared" si="0"/>
        <v>490431.91</v>
      </c>
      <c r="X35" s="35">
        <f>IF(Паспорт!P35&gt;0,Паспорт!P35,X34)</f>
        <v>34.91</v>
      </c>
      <c r="Y35" s="27"/>
      <c r="Z35" s="33"/>
    </row>
    <row r="36" spans="2:26" ht="15.75">
      <c r="B36" s="19">
        <v>23</v>
      </c>
      <c r="C36" s="94">
        <v>12336.9</v>
      </c>
      <c r="D36" s="94">
        <v>0</v>
      </c>
      <c r="E36" s="94">
        <v>11361.5</v>
      </c>
      <c r="F36" s="94">
        <v>13851.62</v>
      </c>
      <c r="G36" s="94">
        <v>1933.67</v>
      </c>
      <c r="H36" s="94">
        <v>28726.1</v>
      </c>
      <c r="I36" s="94">
        <v>1961</v>
      </c>
      <c r="J36" s="94">
        <v>20462</v>
      </c>
      <c r="K36" s="94">
        <v>1705.51</v>
      </c>
      <c r="L36" s="94">
        <v>3334.37</v>
      </c>
      <c r="M36" s="94">
        <v>1962.84</v>
      </c>
      <c r="N36" s="94">
        <v>233617.88999999998</v>
      </c>
      <c r="O36" s="94">
        <v>3132</v>
      </c>
      <c r="P36" s="94">
        <v>1448.32</v>
      </c>
      <c r="Q36" s="94">
        <v>15475.91</v>
      </c>
      <c r="R36" s="94">
        <v>1873.38</v>
      </c>
      <c r="S36" s="94">
        <v>2600.01</v>
      </c>
      <c r="T36" s="94">
        <v>1486.41</v>
      </c>
      <c r="U36" s="94">
        <v>35246.9</v>
      </c>
      <c r="V36" s="94">
        <v>2042.17</v>
      </c>
      <c r="W36" s="37">
        <f t="shared" si="0"/>
        <v>394558.49999999994</v>
      </c>
      <c r="X36" s="35">
        <f>IF(Паспорт!P36&gt;0,Паспорт!P36,X35)</f>
        <v>34.91</v>
      </c>
      <c r="Y36" s="27"/>
      <c r="Z36" s="33"/>
    </row>
    <row r="37" spans="2:26" ht="15.75">
      <c r="B37" s="19">
        <v>24</v>
      </c>
      <c r="C37" s="94">
        <v>11498.75</v>
      </c>
      <c r="D37" s="94">
        <v>0</v>
      </c>
      <c r="E37" s="94">
        <v>12455.93</v>
      </c>
      <c r="F37" s="94">
        <v>13597.5</v>
      </c>
      <c r="G37" s="94">
        <v>1817.16</v>
      </c>
      <c r="H37" s="94">
        <v>27392.29</v>
      </c>
      <c r="I37" s="94">
        <v>1907.24</v>
      </c>
      <c r="J37" s="94">
        <v>22315.59</v>
      </c>
      <c r="K37" s="94">
        <v>1499.54</v>
      </c>
      <c r="L37" s="94">
        <v>3240.79</v>
      </c>
      <c r="M37" s="94">
        <v>2018.51</v>
      </c>
      <c r="N37" s="94">
        <v>227823.74</v>
      </c>
      <c r="O37" s="94">
        <v>2371</v>
      </c>
      <c r="P37" s="94">
        <v>1380.56</v>
      </c>
      <c r="Q37" s="94">
        <v>18072.18</v>
      </c>
      <c r="R37" s="94">
        <v>1710.39</v>
      </c>
      <c r="S37" s="94">
        <v>2224.76</v>
      </c>
      <c r="T37" s="94">
        <v>1333.42</v>
      </c>
      <c r="U37" s="94">
        <v>31914.76</v>
      </c>
      <c r="V37" s="94">
        <v>1484.04</v>
      </c>
      <c r="W37" s="37">
        <f t="shared" si="0"/>
        <v>386058.14999999997</v>
      </c>
      <c r="X37" s="35">
        <f>IF(Паспорт!P37&gt;0,Паспорт!P37,X36)</f>
        <v>34.91</v>
      </c>
      <c r="Y37" s="27"/>
      <c r="Z37" s="33"/>
    </row>
    <row r="38" spans="2:26" ht="15.75">
      <c r="B38" s="19">
        <v>25</v>
      </c>
      <c r="C38" s="94">
        <v>11807.17</v>
      </c>
      <c r="D38" s="94">
        <v>0</v>
      </c>
      <c r="E38" s="94">
        <v>9924.59</v>
      </c>
      <c r="F38" s="94">
        <v>13526.4</v>
      </c>
      <c r="G38" s="94">
        <v>1857.05</v>
      </c>
      <c r="H38" s="94">
        <v>28122.77</v>
      </c>
      <c r="I38" s="94">
        <v>2037.28</v>
      </c>
      <c r="J38" s="94">
        <v>22725.57</v>
      </c>
      <c r="K38" s="94">
        <v>1461.93</v>
      </c>
      <c r="L38" s="94">
        <v>3279.98</v>
      </c>
      <c r="M38" s="94">
        <v>1877.97</v>
      </c>
      <c r="N38" s="94">
        <v>232522.28</v>
      </c>
      <c r="O38" s="94">
        <v>2362.9</v>
      </c>
      <c r="P38" s="94">
        <v>1427.53</v>
      </c>
      <c r="Q38" s="94">
        <v>17359.66</v>
      </c>
      <c r="R38" s="94">
        <v>1854.55</v>
      </c>
      <c r="S38" s="94">
        <v>2289.08</v>
      </c>
      <c r="T38" s="94">
        <v>1478.97</v>
      </c>
      <c r="U38" s="94">
        <v>32164.79</v>
      </c>
      <c r="V38" s="94">
        <v>1681.06</v>
      </c>
      <c r="W38" s="37">
        <f t="shared" si="0"/>
        <v>389761.52999999997</v>
      </c>
      <c r="X38" s="35">
        <f>IF(Паспорт!P38&gt;0,Паспорт!P38,X37)</f>
        <v>34.91</v>
      </c>
      <c r="Y38" s="27"/>
      <c r="Z38" s="33"/>
    </row>
    <row r="39" spans="2:26" ht="15.75">
      <c r="B39" s="19">
        <v>26</v>
      </c>
      <c r="C39" s="94">
        <v>11476.41</v>
      </c>
      <c r="D39" s="94">
        <v>89577.34</v>
      </c>
      <c r="E39" s="94">
        <v>12083.66</v>
      </c>
      <c r="F39" s="94">
        <v>12317.82</v>
      </c>
      <c r="G39" s="94">
        <v>1556.44</v>
      </c>
      <c r="H39" s="94">
        <v>24457.33</v>
      </c>
      <c r="I39" s="94">
        <v>1823.4</v>
      </c>
      <c r="J39" s="94">
        <v>20808.75</v>
      </c>
      <c r="K39" s="94">
        <v>1300.3</v>
      </c>
      <c r="L39" s="94">
        <v>2750.81</v>
      </c>
      <c r="M39" s="94">
        <v>1336.86</v>
      </c>
      <c r="N39" s="94">
        <v>197801.84</v>
      </c>
      <c r="O39" s="94">
        <v>2365.5</v>
      </c>
      <c r="P39" s="94">
        <v>1314.03</v>
      </c>
      <c r="Q39" s="94">
        <v>17694.89</v>
      </c>
      <c r="R39" s="94">
        <v>1725.98</v>
      </c>
      <c r="S39" s="94">
        <v>2396.76</v>
      </c>
      <c r="T39" s="94">
        <v>1382.5</v>
      </c>
      <c r="U39" s="94">
        <v>34741.57</v>
      </c>
      <c r="V39" s="94">
        <v>1852</v>
      </c>
      <c r="W39" s="37">
        <f t="shared" si="0"/>
        <v>440764.19</v>
      </c>
      <c r="X39" s="35">
        <f>IF(Паспорт!P39&gt;0,Паспорт!P39,X38)</f>
        <v>35.01</v>
      </c>
      <c r="Y39" s="27"/>
      <c r="Z39" s="33"/>
    </row>
    <row r="40" spans="2:26" ht="15.75">
      <c r="B40" s="19">
        <v>27</v>
      </c>
      <c r="C40" s="94">
        <v>12848.76</v>
      </c>
      <c r="D40" s="94">
        <v>23058.9</v>
      </c>
      <c r="E40" s="94">
        <v>11556.83</v>
      </c>
      <c r="F40" s="94">
        <v>14114</v>
      </c>
      <c r="G40" s="94">
        <v>2228.34</v>
      </c>
      <c r="H40" s="94">
        <v>31202.48</v>
      </c>
      <c r="I40" s="94">
        <v>2109.87</v>
      </c>
      <c r="J40" s="94">
        <v>25586.17</v>
      </c>
      <c r="K40" s="94">
        <v>1659.18</v>
      </c>
      <c r="L40" s="94">
        <v>3459.53</v>
      </c>
      <c r="M40" s="94">
        <v>2055.87</v>
      </c>
      <c r="N40" s="94">
        <v>265379.35</v>
      </c>
      <c r="O40" s="94">
        <v>2890.24</v>
      </c>
      <c r="P40" s="94">
        <v>1613.29</v>
      </c>
      <c r="Q40" s="94">
        <v>17879.05</v>
      </c>
      <c r="R40" s="94">
        <v>2029.48</v>
      </c>
      <c r="S40" s="94">
        <v>2943.71</v>
      </c>
      <c r="T40" s="94">
        <v>1845.5</v>
      </c>
      <c r="U40" s="94">
        <v>38186.98</v>
      </c>
      <c r="V40" s="94">
        <v>2060.61</v>
      </c>
      <c r="W40" s="37">
        <f t="shared" si="0"/>
        <v>464708.1399999999</v>
      </c>
      <c r="X40" s="35">
        <f>IF(Паспорт!P40&gt;0,Паспорт!P40,X39)</f>
        <v>35.01</v>
      </c>
      <c r="Y40" s="27"/>
      <c r="Z40" s="33"/>
    </row>
    <row r="41" spans="2:26" ht="15.75">
      <c r="B41" s="19">
        <v>28</v>
      </c>
      <c r="C41" s="94">
        <v>14577.54</v>
      </c>
      <c r="D41" s="94">
        <v>220.42</v>
      </c>
      <c r="E41" s="94">
        <v>9500.32</v>
      </c>
      <c r="F41" s="94">
        <v>12362.04</v>
      </c>
      <c r="G41" s="94">
        <v>1664.94</v>
      </c>
      <c r="H41" s="94">
        <v>26010.61</v>
      </c>
      <c r="I41" s="94">
        <v>1863.49</v>
      </c>
      <c r="J41" s="94">
        <v>24951.04</v>
      </c>
      <c r="K41" s="94">
        <v>1400.43</v>
      </c>
      <c r="L41" s="94">
        <v>2927.51</v>
      </c>
      <c r="M41" s="94">
        <v>1585.11</v>
      </c>
      <c r="N41" s="94">
        <v>248203.34</v>
      </c>
      <c r="O41" s="94">
        <v>2858.99</v>
      </c>
      <c r="P41" s="94">
        <v>1648.2</v>
      </c>
      <c r="Q41" s="94">
        <v>17652.92</v>
      </c>
      <c r="R41" s="94">
        <v>1984.08</v>
      </c>
      <c r="S41" s="94">
        <v>2699.72</v>
      </c>
      <c r="T41" s="94">
        <v>1665.29</v>
      </c>
      <c r="U41" s="94">
        <v>35226.93</v>
      </c>
      <c r="V41" s="94">
        <v>1946.43</v>
      </c>
      <c r="W41" s="37">
        <f t="shared" si="0"/>
        <v>410949.3499999999</v>
      </c>
      <c r="X41" s="35">
        <f>IF(Паспорт!P41&gt;0,Паспорт!P41,X40)</f>
        <v>35.01</v>
      </c>
      <c r="Y41" s="27"/>
      <c r="Z41" s="33"/>
    </row>
    <row r="42" spans="2:26" ht="12.75" customHeight="1">
      <c r="B42" s="19">
        <v>29</v>
      </c>
      <c r="C42" s="94">
        <v>11445.35</v>
      </c>
      <c r="D42" s="94">
        <v>505.85</v>
      </c>
      <c r="E42" s="94">
        <v>9108.29</v>
      </c>
      <c r="F42" s="94">
        <v>11562.5</v>
      </c>
      <c r="G42" s="94">
        <v>1425.17</v>
      </c>
      <c r="H42" s="94">
        <v>21717.55</v>
      </c>
      <c r="I42" s="94">
        <v>1738</v>
      </c>
      <c r="J42" s="94">
        <v>22564.29</v>
      </c>
      <c r="K42" s="94">
        <v>1242.47</v>
      </c>
      <c r="L42" s="94">
        <v>2637.85</v>
      </c>
      <c r="M42" s="94">
        <v>1441.18</v>
      </c>
      <c r="N42" s="94">
        <v>267378.75</v>
      </c>
      <c r="O42" s="94">
        <v>2474.96</v>
      </c>
      <c r="P42" s="94">
        <v>1375.73</v>
      </c>
      <c r="Q42" s="94">
        <v>14110.3</v>
      </c>
      <c r="R42" s="94">
        <v>1656.92</v>
      </c>
      <c r="S42" s="94">
        <v>2413.75</v>
      </c>
      <c r="T42" s="94">
        <v>1307.38</v>
      </c>
      <c r="U42" s="94">
        <v>29611.81</v>
      </c>
      <c r="V42" s="94">
        <v>1601.2</v>
      </c>
      <c r="W42" s="37">
        <f t="shared" si="0"/>
        <v>407319.3</v>
      </c>
      <c r="X42" s="35">
        <f>IF(Паспорт!P42&gt;0,Паспорт!P42,X41)</f>
        <v>35.01</v>
      </c>
      <c r="Y42" s="27"/>
      <c r="Z42" s="33"/>
    </row>
    <row r="43" spans="2:26" ht="12.75" customHeight="1">
      <c r="B43" s="19">
        <v>30</v>
      </c>
      <c r="C43" s="94">
        <v>11159.94</v>
      </c>
      <c r="D43" s="94">
        <v>64474.7</v>
      </c>
      <c r="E43" s="94">
        <v>8832.16</v>
      </c>
      <c r="F43" s="94">
        <v>12865.74</v>
      </c>
      <c r="G43" s="94">
        <v>1458.51</v>
      </c>
      <c r="H43" s="94">
        <v>21429.75</v>
      </c>
      <c r="I43" s="94">
        <v>1693.26</v>
      </c>
      <c r="J43" s="94">
        <v>23026.72</v>
      </c>
      <c r="K43" s="94">
        <v>1186.44</v>
      </c>
      <c r="L43" s="94">
        <v>2923.9</v>
      </c>
      <c r="M43" s="94">
        <v>1475.25</v>
      </c>
      <c r="N43" s="94">
        <v>256410.34999999998</v>
      </c>
      <c r="O43" s="94">
        <v>2966.6</v>
      </c>
      <c r="P43" s="94">
        <v>1652.64</v>
      </c>
      <c r="Q43" s="94">
        <v>16306.99</v>
      </c>
      <c r="R43" s="94">
        <v>2002.32</v>
      </c>
      <c r="S43" s="94">
        <v>2980.94</v>
      </c>
      <c r="T43" s="94">
        <v>1693.51</v>
      </c>
      <c r="U43" s="94">
        <v>46449.81</v>
      </c>
      <c r="V43" s="94">
        <v>1887.57</v>
      </c>
      <c r="W43" s="37">
        <f t="shared" si="0"/>
        <v>482877.1</v>
      </c>
      <c r="X43" s="35">
        <f>IF(Паспорт!P43&gt;0,Паспорт!P43,X42)</f>
        <v>35.01</v>
      </c>
      <c r="Y43" s="27"/>
      <c r="Z43" s="33"/>
    </row>
    <row r="44" spans="2:27" ht="66" customHeight="1">
      <c r="B44" s="19" t="s">
        <v>41</v>
      </c>
      <c r="C44" s="39">
        <f aca="true" t="shared" si="1" ref="C44:V44">SUM(C14:C43)</f>
        <v>558277.57</v>
      </c>
      <c r="D44" s="39">
        <f t="shared" si="1"/>
        <v>294798.16000000003</v>
      </c>
      <c r="E44" s="39">
        <f t="shared" si="1"/>
        <v>315817.2899999999</v>
      </c>
      <c r="F44" s="39">
        <f t="shared" si="1"/>
        <v>589191.9099999998</v>
      </c>
      <c r="G44" s="39">
        <f t="shared" si="1"/>
        <v>63554.89000000001</v>
      </c>
      <c r="H44" s="39">
        <f t="shared" si="1"/>
        <v>987799.8099999999</v>
      </c>
      <c r="I44" s="39">
        <f t="shared" si="1"/>
        <v>99110.33999999995</v>
      </c>
      <c r="J44" s="39">
        <f t="shared" si="1"/>
        <v>751390.63</v>
      </c>
      <c r="K44" s="39">
        <f t="shared" si="1"/>
        <v>94165.33999999995</v>
      </c>
      <c r="L44" s="39">
        <f t="shared" si="1"/>
        <v>197531.96</v>
      </c>
      <c r="M44" s="39">
        <f t="shared" si="1"/>
        <v>66737.26000000001</v>
      </c>
      <c r="N44" s="39">
        <f t="shared" si="1"/>
        <v>8850947.69</v>
      </c>
      <c r="O44" s="39">
        <f t="shared" si="1"/>
        <v>93675.13</v>
      </c>
      <c r="P44" s="39">
        <f t="shared" si="1"/>
        <v>47180.85</v>
      </c>
      <c r="Q44" s="39">
        <f t="shared" si="1"/>
        <v>529579.71</v>
      </c>
      <c r="R44" s="39">
        <f t="shared" si="1"/>
        <v>57522.170000000006</v>
      </c>
      <c r="S44" s="39">
        <f t="shared" si="1"/>
        <v>81190.91</v>
      </c>
      <c r="T44" s="39">
        <f t="shared" si="1"/>
        <v>55667.23</v>
      </c>
      <c r="U44" s="39">
        <f t="shared" si="1"/>
        <v>1469196.0600000003</v>
      </c>
      <c r="V44" s="39">
        <f t="shared" si="1"/>
        <v>71852.38999999998</v>
      </c>
      <c r="W44" s="38"/>
      <c r="X44" s="36">
        <f>SUMPRODUCT(X14:X43,W14:W43)/SUM(W14:W43)</f>
        <v>34.018059257846225</v>
      </c>
      <c r="Y44" s="32"/>
      <c r="Z44" s="136" t="s">
        <v>42</v>
      </c>
      <c r="AA44" s="136"/>
    </row>
    <row r="45" spans="2:26" ht="14.25" customHeight="1" hidden="1">
      <c r="B45" s="7">
        <v>31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8"/>
      <c r="Z45"/>
    </row>
    <row r="46" spans="3:26" ht="12.75"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29"/>
      <c r="Z46"/>
    </row>
    <row r="47" spans="3:25" ht="18" customHeight="1">
      <c r="C47" s="13" t="s">
        <v>37</v>
      </c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 t="s">
        <v>1</v>
      </c>
      <c r="P47" s="14" t="s">
        <v>38</v>
      </c>
      <c r="Q47" s="14"/>
      <c r="R47" s="14"/>
      <c r="S47" s="14"/>
      <c r="T47" s="14"/>
      <c r="U47" s="14"/>
      <c r="V47" s="119" t="s">
        <v>116</v>
      </c>
      <c r="W47" s="119"/>
      <c r="X47" s="119"/>
      <c r="Y47" s="31"/>
    </row>
    <row r="48" spans="3:25" ht="12.75">
      <c r="C48" s="1"/>
      <c r="D48" s="1" t="s">
        <v>40</v>
      </c>
      <c r="O48" s="2"/>
      <c r="P48" s="15" t="s">
        <v>0</v>
      </c>
      <c r="Q48" s="15"/>
      <c r="W48" s="15" t="s">
        <v>29</v>
      </c>
      <c r="Y48" s="2"/>
    </row>
    <row r="49" spans="1:24" ht="12.75">
      <c r="A49" s="87"/>
      <c r="B49" s="86" t="s">
        <v>30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118"/>
      <c r="W49" s="118"/>
      <c r="X49" s="87"/>
    </row>
    <row r="50" spans="1:24" ht="12.75">
      <c r="A50" s="87"/>
      <c r="B50" s="86" t="s">
        <v>31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118" t="s">
        <v>107</v>
      </c>
      <c r="W50" s="118"/>
      <c r="X50" s="87"/>
    </row>
    <row r="51" spans="1:24" ht="12.75">
      <c r="A51" s="87"/>
      <c r="B51" s="89" t="s">
        <v>56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>
      <c r="A52" s="87"/>
      <c r="B52" s="8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>
      <c r="A53" s="87"/>
      <c r="B53" s="87"/>
      <c r="C53" s="121" t="s">
        <v>36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</row>
    <row r="54" spans="1:24" ht="15">
      <c r="A54" s="87"/>
      <c r="B54" s="120" t="s">
        <v>58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</row>
    <row r="55" spans="1:24" ht="14.25">
      <c r="A55" s="87"/>
      <c r="B55" s="120" t="s">
        <v>57</v>
      </c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</row>
    <row r="56" spans="1:24" ht="15">
      <c r="A56" s="87"/>
      <c r="B56" s="128" t="s">
        <v>59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</row>
    <row r="57" spans="2:24" ht="14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spans="2:24" ht="27" customHeight="1">
      <c r="B58" s="101" t="s">
        <v>26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85"/>
      <c r="V58" s="85"/>
      <c r="W58" s="129" t="s">
        <v>41</v>
      </c>
      <c r="X58" s="130" t="s">
        <v>44</v>
      </c>
    </row>
    <row r="59" spans="2:24" ht="48.75" customHeight="1">
      <c r="B59" s="102"/>
      <c r="C59" s="101" t="s">
        <v>84</v>
      </c>
      <c r="D59" s="101" t="s">
        <v>85</v>
      </c>
      <c r="E59" s="133" t="s">
        <v>112</v>
      </c>
      <c r="F59" s="133" t="s">
        <v>111</v>
      </c>
      <c r="G59" s="101" t="s">
        <v>91</v>
      </c>
      <c r="H59" s="101" t="s">
        <v>92</v>
      </c>
      <c r="I59" s="101" t="s">
        <v>93</v>
      </c>
      <c r="J59" s="101" t="s">
        <v>94</v>
      </c>
      <c r="K59" s="133" t="s">
        <v>95</v>
      </c>
      <c r="L59" s="101" t="s">
        <v>96</v>
      </c>
      <c r="M59" s="133" t="s">
        <v>118</v>
      </c>
      <c r="N59" s="101" t="s">
        <v>97</v>
      </c>
      <c r="O59" s="125" t="s">
        <v>98</v>
      </c>
      <c r="P59" s="101" t="s">
        <v>99</v>
      </c>
      <c r="Q59" s="101" t="s">
        <v>100</v>
      </c>
      <c r="R59" s="101" t="s">
        <v>101</v>
      </c>
      <c r="S59" s="101" t="s">
        <v>102</v>
      </c>
      <c r="T59" s="122" t="s">
        <v>103</v>
      </c>
      <c r="U59" s="101" t="s">
        <v>104</v>
      </c>
      <c r="V59" s="101"/>
      <c r="W59" s="129"/>
      <c r="X59" s="131"/>
    </row>
    <row r="60" spans="2:24" ht="15.75" customHeight="1">
      <c r="B60" s="102"/>
      <c r="C60" s="102"/>
      <c r="D60" s="102"/>
      <c r="E60" s="134"/>
      <c r="F60" s="134"/>
      <c r="G60" s="102"/>
      <c r="H60" s="102"/>
      <c r="I60" s="102"/>
      <c r="J60" s="102"/>
      <c r="K60" s="134"/>
      <c r="L60" s="102"/>
      <c r="M60" s="134"/>
      <c r="N60" s="102"/>
      <c r="O60" s="126"/>
      <c r="P60" s="102"/>
      <c r="Q60" s="102"/>
      <c r="R60" s="102"/>
      <c r="S60" s="102"/>
      <c r="T60" s="123"/>
      <c r="U60" s="102"/>
      <c r="V60" s="102"/>
      <c r="W60" s="129"/>
      <c r="X60" s="131"/>
    </row>
    <row r="61" spans="2:24" ht="35.25" customHeight="1">
      <c r="B61" s="109"/>
      <c r="C61" s="103"/>
      <c r="D61" s="103"/>
      <c r="E61" s="135"/>
      <c r="F61" s="135"/>
      <c r="G61" s="103"/>
      <c r="H61" s="103"/>
      <c r="I61" s="103"/>
      <c r="J61" s="103"/>
      <c r="K61" s="135"/>
      <c r="L61" s="103"/>
      <c r="M61" s="135"/>
      <c r="N61" s="103"/>
      <c r="O61" s="127"/>
      <c r="P61" s="103"/>
      <c r="Q61" s="103"/>
      <c r="R61" s="103"/>
      <c r="S61" s="103"/>
      <c r="T61" s="124"/>
      <c r="U61" s="103"/>
      <c r="V61" s="103"/>
      <c r="W61" s="129"/>
      <c r="X61" s="132"/>
    </row>
    <row r="62" spans="2:24" ht="15.75">
      <c r="B62" s="17">
        <v>1</v>
      </c>
      <c r="C62" s="94">
        <v>10050.68</v>
      </c>
      <c r="D62" s="94">
        <v>4933.27</v>
      </c>
      <c r="E62" s="94">
        <v>7025.28</v>
      </c>
      <c r="F62" s="94">
        <v>47783.75</v>
      </c>
      <c r="G62" s="94">
        <v>50199.93</v>
      </c>
      <c r="H62" s="94">
        <v>954.92</v>
      </c>
      <c r="I62" s="94">
        <v>1217.82</v>
      </c>
      <c r="J62" s="94">
        <v>5325.06</v>
      </c>
      <c r="K62" s="94">
        <f>J62+I62</f>
        <v>6542.88</v>
      </c>
      <c r="L62" s="94">
        <v>62845.35</v>
      </c>
      <c r="M62" s="94">
        <v>48886.18</v>
      </c>
      <c r="N62" s="94">
        <v>18838.57</v>
      </c>
      <c r="O62" s="94">
        <v>6974.18</v>
      </c>
      <c r="P62" s="94">
        <v>2345.04</v>
      </c>
      <c r="Q62" s="94">
        <v>1889.49</v>
      </c>
      <c r="R62" s="94">
        <v>1687.93</v>
      </c>
      <c r="S62" s="94">
        <v>23761.23</v>
      </c>
      <c r="T62" s="94">
        <f>S62+R62</f>
        <v>25449.16</v>
      </c>
      <c r="U62" s="94">
        <v>3899.06</v>
      </c>
      <c r="V62" s="92"/>
      <c r="W62" s="37">
        <f aca="true" t="shared" si="2" ref="W62:W91">SUM(C62:T62)</f>
        <v>326710.7199999999</v>
      </c>
      <c r="X62" s="54">
        <f aca="true" t="shared" si="3" ref="X62:X91">X14</f>
        <v>33.42</v>
      </c>
    </row>
    <row r="63" spans="2:24" ht="15.75">
      <c r="B63" s="17">
        <v>2</v>
      </c>
      <c r="C63" s="94">
        <v>12115.64</v>
      </c>
      <c r="D63" s="94">
        <v>7107.59</v>
      </c>
      <c r="E63" s="94">
        <v>8092.88</v>
      </c>
      <c r="F63" s="94">
        <v>0</v>
      </c>
      <c r="G63" s="94">
        <v>66214.99</v>
      </c>
      <c r="H63" s="94">
        <v>934.78</v>
      </c>
      <c r="I63" s="94">
        <v>1481.1</v>
      </c>
      <c r="J63" s="94">
        <v>7027.44</v>
      </c>
      <c r="K63" s="94">
        <f aca="true" t="shared" si="4" ref="K63:K91">J63+I63</f>
        <v>8508.539999999999</v>
      </c>
      <c r="L63" s="94">
        <v>71687.17</v>
      </c>
      <c r="M63" s="94">
        <v>63565.76</v>
      </c>
      <c r="N63" s="94">
        <v>23181.12</v>
      </c>
      <c r="O63" s="94">
        <v>8971.52</v>
      </c>
      <c r="P63" s="94">
        <v>2879.69</v>
      </c>
      <c r="Q63" s="94">
        <v>2384.17</v>
      </c>
      <c r="R63" s="94">
        <v>2045.56</v>
      </c>
      <c r="S63" s="94">
        <v>41095.14</v>
      </c>
      <c r="T63" s="94">
        <f aca="true" t="shared" si="5" ref="T63:T91">S63+R63</f>
        <v>43140.7</v>
      </c>
      <c r="U63" s="94">
        <v>6155.78</v>
      </c>
      <c r="V63" s="92"/>
      <c r="W63" s="37">
        <f t="shared" si="2"/>
        <v>370433.79000000004</v>
      </c>
      <c r="X63" s="35">
        <f t="shared" si="3"/>
        <v>33.42</v>
      </c>
    </row>
    <row r="64" spans="2:24" ht="15.75">
      <c r="B64" s="17">
        <v>3</v>
      </c>
      <c r="C64" s="94">
        <v>11759.98</v>
      </c>
      <c r="D64" s="94">
        <v>7426.88</v>
      </c>
      <c r="E64" s="94">
        <v>7932.06</v>
      </c>
      <c r="F64" s="94">
        <v>66090.5</v>
      </c>
      <c r="G64" s="94">
        <v>65973.59</v>
      </c>
      <c r="H64" s="94">
        <v>1160.18</v>
      </c>
      <c r="I64" s="94">
        <v>1446.03</v>
      </c>
      <c r="J64" s="94">
        <v>6867.22</v>
      </c>
      <c r="K64" s="94">
        <f t="shared" si="4"/>
        <v>8313.25</v>
      </c>
      <c r="L64" s="94">
        <v>74804.15</v>
      </c>
      <c r="M64" s="94">
        <v>61814.6</v>
      </c>
      <c r="N64" s="94">
        <v>22693.49</v>
      </c>
      <c r="O64" s="94">
        <v>8671.1</v>
      </c>
      <c r="P64" s="94">
        <v>2776.91</v>
      </c>
      <c r="Q64" s="94">
        <v>2294.73</v>
      </c>
      <c r="R64" s="94">
        <v>2050.9</v>
      </c>
      <c r="S64" s="94">
        <v>38382.77</v>
      </c>
      <c r="T64" s="94">
        <f t="shared" si="5"/>
        <v>40433.67</v>
      </c>
      <c r="U64" s="94">
        <v>5274.18</v>
      </c>
      <c r="V64" s="92"/>
      <c r="W64" s="37">
        <f t="shared" si="2"/>
        <v>430892.00999999995</v>
      </c>
      <c r="X64" s="35">
        <f t="shared" si="3"/>
        <v>33.42</v>
      </c>
    </row>
    <row r="65" spans="2:24" ht="15.75">
      <c r="B65" s="17">
        <v>4</v>
      </c>
      <c r="C65" s="94">
        <v>11285.75</v>
      </c>
      <c r="D65" s="94">
        <v>6787.24</v>
      </c>
      <c r="E65" s="94">
        <v>7504.54</v>
      </c>
      <c r="F65" s="94">
        <v>0</v>
      </c>
      <c r="G65" s="94">
        <v>61181.82</v>
      </c>
      <c r="H65" s="94">
        <v>1132.29</v>
      </c>
      <c r="I65" s="94">
        <v>1314.66</v>
      </c>
      <c r="J65" s="94">
        <v>6210.03</v>
      </c>
      <c r="K65" s="94">
        <f t="shared" si="4"/>
        <v>7524.69</v>
      </c>
      <c r="L65" s="94">
        <v>66606.06</v>
      </c>
      <c r="M65" s="94">
        <v>56282.68</v>
      </c>
      <c r="N65" s="94">
        <v>20533.55</v>
      </c>
      <c r="O65" s="94">
        <v>7851.12</v>
      </c>
      <c r="P65" s="94">
        <v>2541</v>
      </c>
      <c r="Q65" s="94">
        <v>2224.5</v>
      </c>
      <c r="R65" s="94">
        <v>1908.71</v>
      </c>
      <c r="S65" s="94">
        <v>32068.89</v>
      </c>
      <c r="T65" s="94">
        <f t="shared" si="5"/>
        <v>33977.6</v>
      </c>
      <c r="U65" s="94">
        <v>4860.64</v>
      </c>
      <c r="V65" s="92"/>
      <c r="W65" s="37">
        <f t="shared" si="2"/>
        <v>326935.12999999995</v>
      </c>
      <c r="X65" s="35">
        <f t="shared" si="3"/>
        <v>33.29</v>
      </c>
    </row>
    <row r="66" spans="2:24" ht="15.75">
      <c r="B66" s="17">
        <v>5</v>
      </c>
      <c r="C66" s="94">
        <v>9768.16</v>
      </c>
      <c r="D66" s="94">
        <v>5410.82</v>
      </c>
      <c r="E66" s="94">
        <v>5828.75</v>
      </c>
      <c r="F66" s="94">
        <v>39726.34</v>
      </c>
      <c r="G66" s="94">
        <v>50026.59</v>
      </c>
      <c r="H66" s="94">
        <v>862.85</v>
      </c>
      <c r="I66" s="94">
        <v>1091.98</v>
      </c>
      <c r="J66" s="94">
        <v>5630.75</v>
      </c>
      <c r="K66" s="94">
        <f t="shared" si="4"/>
        <v>6722.73</v>
      </c>
      <c r="L66" s="94">
        <v>66703.75</v>
      </c>
      <c r="M66" s="94">
        <v>50954.84</v>
      </c>
      <c r="N66" s="94">
        <v>17135.2</v>
      </c>
      <c r="O66" s="94">
        <v>6462.25</v>
      </c>
      <c r="P66" s="94">
        <v>2110.88</v>
      </c>
      <c r="Q66" s="94">
        <v>1909.51</v>
      </c>
      <c r="R66" s="94">
        <v>1633.07</v>
      </c>
      <c r="S66" s="94">
        <v>26900.21</v>
      </c>
      <c r="T66" s="94">
        <f t="shared" si="5"/>
        <v>28533.28</v>
      </c>
      <c r="U66" s="94">
        <v>3790.46</v>
      </c>
      <c r="V66" s="92"/>
      <c r="W66" s="37">
        <f t="shared" si="2"/>
        <v>327411.9600000001</v>
      </c>
      <c r="X66" s="35">
        <f t="shared" si="3"/>
        <v>33.29</v>
      </c>
    </row>
    <row r="67" spans="2:24" ht="15.75">
      <c r="B67" s="17">
        <v>6</v>
      </c>
      <c r="C67" s="94">
        <v>9062.25</v>
      </c>
      <c r="D67" s="94">
        <v>4558.38</v>
      </c>
      <c r="E67" s="94">
        <v>5361.64</v>
      </c>
      <c r="F67" s="94">
        <v>0</v>
      </c>
      <c r="G67" s="94">
        <v>46692.94</v>
      </c>
      <c r="H67" s="94">
        <v>800.4</v>
      </c>
      <c r="I67" s="94">
        <v>1003.23</v>
      </c>
      <c r="J67" s="94">
        <v>5282.13</v>
      </c>
      <c r="K67" s="94">
        <f t="shared" si="4"/>
        <v>6285.360000000001</v>
      </c>
      <c r="L67" s="94">
        <v>55719.94</v>
      </c>
      <c r="M67" s="94">
        <v>49620.98</v>
      </c>
      <c r="N67" s="94">
        <v>16936.66</v>
      </c>
      <c r="O67" s="94">
        <v>6430.33</v>
      </c>
      <c r="P67" s="94">
        <v>2071.35</v>
      </c>
      <c r="Q67" s="94">
        <v>1826</v>
      </c>
      <c r="R67" s="94">
        <v>1526.1</v>
      </c>
      <c r="S67" s="94">
        <v>22074.18</v>
      </c>
      <c r="T67" s="94">
        <f t="shared" si="5"/>
        <v>23600.28</v>
      </c>
      <c r="U67" s="94">
        <v>3129.58</v>
      </c>
      <c r="V67" s="92"/>
      <c r="W67" s="37">
        <f t="shared" si="2"/>
        <v>258852.15000000002</v>
      </c>
      <c r="X67" s="35">
        <f t="shared" si="3"/>
        <v>33.29</v>
      </c>
    </row>
    <row r="68" spans="2:24" ht="15.75">
      <c r="B68" s="17">
        <v>7</v>
      </c>
      <c r="C68" s="94">
        <v>8656.07</v>
      </c>
      <c r="D68" s="94">
        <v>3434.63</v>
      </c>
      <c r="E68" s="94">
        <v>4755.58</v>
      </c>
      <c r="F68" s="94">
        <v>58739.49</v>
      </c>
      <c r="G68" s="94">
        <v>34390.89</v>
      </c>
      <c r="H68" s="94">
        <v>600.59</v>
      </c>
      <c r="I68" s="94">
        <v>851.62</v>
      </c>
      <c r="J68" s="94">
        <v>4557.38</v>
      </c>
      <c r="K68" s="94">
        <f t="shared" si="4"/>
        <v>5409</v>
      </c>
      <c r="L68" s="94">
        <v>49380.62</v>
      </c>
      <c r="M68" s="94">
        <v>41697.07</v>
      </c>
      <c r="N68" s="94">
        <v>13971.84</v>
      </c>
      <c r="O68" s="94">
        <v>5345.45</v>
      </c>
      <c r="P68" s="94">
        <v>1723.93</v>
      </c>
      <c r="Q68" s="94">
        <v>1562.38</v>
      </c>
      <c r="R68" s="94">
        <v>1193.69</v>
      </c>
      <c r="S68" s="94">
        <v>16607.58</v>
      </c>
      <c r="T68" s="94">
        <f t="shared" si="5"/>
        <v>17801.27</v>
      </c>
      <c r="U68" s="94">
        <v>2536.31</v>
      </c>
      <c r="V68" s="92"/>
      <c r="W68" s="37">
        <f t="shared" si="2"/>
        <v>270679.08</v>
      </c>
      <c r="X68" s="35">
        <f t="shared" si="3"/>
        <v>33.29</v>
      </c>
    </row>
    <row r="69" spans="2:24" ht="15.75">
      <c r="B69" s="17">
        <v>8</v>
      </c>
      <c r="C69" s="94">
        <v>8089.48</v>
      </c>
      <c r="D69" s="94">
        <v>3057.93</v>
      </c>
      <c r="E69" s="94">
        <v>3801.34</v>
      </c>
      <c r="F69" s="94">
        <v>0</v>
      </c>
      <c r="G69" s="94">
        <v>10973.82</v>
      </c>
      <c r="H69" s="94">
        <v>386.01</v>
      </c>
      <c r="I69" s="94">
        <v>610.08</v>
      </c>
      <c r="J69" s="94">
        <v>2553.94</v>
      </c>
      <c r="K69" s="94">
        <f t="shared" si="4"/>
        <v>3164.02</v>
      </c>
      <c r="L69" s="94">
        <v>42137.02</v>
      </c>
      <c r="M69" s="94">
        <v>30724.23</v>
      </c>
      <c r="N69" s="94">
        <v>8507.55</v>
      </c>
      <c r="O69" s="94">
        <v>3655.91</v>
      </c>
      <c r="P69" s="94">
        <v>1206.04</v>
      </c>
      <c r="Q69" s="94">
        <v>1157.88</v>
      </c>
      <c r="R69" s="94">
        <v>869.32</v>
      </c>
      <c r="S69" s="94">
        <v>12165.83</v>
      </c>
      <c r="T69" s="94">
        <f t="shared" si="5"/>
        <v>13035.15</v>
      </c>
      <c r="U69" s="94">
        <v>2010.98</v>
      </c>
      <c r="V69" s="92"/>
      <c r="W69" s="37">
        <f t="shared" si="2"/>
        <v>146095.55</v>
      </c>
      <c r="X69" s="35">
        <f t="shared" si="3"/>
        <v>33.29</v>
      </c>
    </row>
    <row r="70" spans="2:24" ht="15.75">
      <c r="B70" s="17">
        <v>9</v>
      </c>
      <c r="C70" s="94">
        <v>7361.49</v>
      </c>
      <c r="D70" s="94">
        <v>1553.88</v>
      </c>
      <c r="E70" s="94">
        <v>3418.27</v>
      </c>
      <c r="F70" s="94">
        <v>0</v>
      </c>
      <c r="G70" s="94">
        <v>5467.22</v>
      </c>
      <c r="H70" s="94">
        <v>327.24</v>
      </c>
      <c r="I70" s="94">
        <v>466.32</v>
      </c>
      <c r="J70" s="94">
        <v>1594.11</v>
      </c>
      <c r="K70" s="94">
        <f t="shared" si="4"/>
        <v>2060.43</v>
      </c>
      <c r="L70" s="94">
        <v>39619.02</v>
      </c>
      <c r="M70" s="94">
        <v>28651.92</v>
      </c>
      <c r="N70" s="94">
        <v>7266.3</v>
      </c>
      <c r="O70" s="94">
        <v>3088.83</v>
      </c>
      <c r="P70" s="94">
        <v>1069.33</v>
      </c>
      <c r="Q70" s="94">
        <v>880.99</v>
      </c>
      <c r="R70" s="94">
        <v>716.51</v>
      </c>
      <c r="S70" s="94">
        <v>11443.01</v>
      </c>
      <c r="T70" s="94">
        <f t="shared" si="5"/>
        <v>12159.52</v>
      </c>
      <c r="U70" s="94">
        <v>2518.18</v>
      </c>
      <c r="V70" s="92"/>
      <c r="W70" s="37">
        <f t="shared" si="2"/>
        <v>127144.39</v>
      </c>
      <c r="X70" s="35">
        <f t="shared" si="3"/>
        <v>33.29</v>
      </c>
    </row>
    <row r="71" spans="2:24" ht="15.75">
      <c r="B71" s="17">
        <v>10</v>
      </c>
      <c r="C71" s="94">
        <v>7621.28</v>
      </c>
      <c r="D71" s="94">
        <v>1704.87</v>
      </c>
      <c r="E71" s="94">
        <v>3525.82</v>
      </c>
      <c r="F71" s="94">
        <v>0</v>
      </c>
      <c r="G71" s="94">
        <v>7588.29</v>
      </c>
      <c r="H71" s="94">
        <v>339.37</v>
      </c>
      <c r="I71" s="94">
        <v>499.96</v>
      </c>
      <c r="J71" s="94">
        <v>1888.27</v>
      </c>
      <c r="K71" s="94">
        <f t="shared" si="4"/>
        <v>2388.23</v>
      </c>
      <c r="L71" s="94">
        <v>34901.32</v>
      </c>
      <c r="M71" s="94">
        <v>27992.61</v>
      </c>
      <c r="N71" s="94">
        <v>7162.02</v>
      </c>
      <c r="O71" s="94">
        <v>2859.09</v>
      </c>
      <c r="P71" s="94">
        <v>1024.39</v>
      </c>
      <c r="Q71" s="94">
        <v>917.48</v>
      </c>
      <c r="R71" s="94">
        <v>701.15</v>
      </c>
      <c r="S71" s="94">
        <v>11641.63</v>
      </c>
      <c r="T71" s="94">
        <f t="shared" si="5"/>
        <v>12342.779999999999</v>
      </c>
      <c r="U71" s="94">
        <v>1951.97</v>
      </c>
      <c r="V71" s="92"/>
      <c r="W71" s="37">
        <f t="shared" si="2"/>
        <v>125098.55999999998</v>
      </c>
      <c r="X71" s="35">
        <f t="shared" si="3"/>
        <v>33.29</v>
      </c>
    </row>
    <row r="72" spans="2:24" ht="15.75">
      <c r="B72" s="17">
        <v>11</v>
      </c>
      <c r="C72" s="94">
        <v>7354.01</v>
      </c>
      <c r="D72" s="94">
        <v>1153.83</v>
      </c>
      <c r="E72" s="94">
        <v>3254.79</v>
      </c>
      <c r="F72" s="94">
        <v>0</v>
      </c>
      <c r="G72" s="94">
        <v>7535.56</v>
      </c>
      <c r="H72" s="94">
        <v>289.99</v>
      </c>
      <c r="I72" s="94">
        <v>389.75</v>
      </c>
      <c r="J72" s="94">
        <v>1297.27</v>
      </c>
      <c r="K72" s="94">
        <f t="shared" si="4"/>
        <v>1687.02</v>
      </c>
      <c r="L72" s="94">
        <v>32119.61</v>
      </c>
      <c r="M72" s="94">
        <v>27779.23</v>
      </c>
      <c r="N72" s="94">
        <v>5476.11</v>
      </c>
      <c r="O72" s="94">
        <v>2270.98</v>
      </c>
      <c r="P72" s="94">
        <v>897.4</v>
      </c>
      <c r="Q72" s="94">
        <v>724.26</v>
      </c>
      <c r="R72" s="94">
        <v>621.85</v>
      </c>
      <c r="S72" s="94">
        <v>10945.88</v>
      </c>
      <c r="T72" s="94">
        <f t="shared" si="5"/>
        <v>11567.73</v>
      </c>
      <c r="U72" s="94">
        <v>1884.67</v>
      </c>
      <c r="V72" s="92"/>
      <c r="W72" s="37">
        <f t="shared" si="2"/>
        <v>115365.26999999999</v>
      </c>
      <c r="X72" s="35">
        <f t="shared" si="3"/>
        <v>33.29</v>
      </c>
    </row>
    <row r="73" spans="2:24" ht="15.75">
      <c r="B73" s="17">
        <v>12</v>
      </c>
      <c r="C73" s="94">
        <v>6924.23</v>
      </c>
      <c r="D73" s="94">
        <v>1151.02</v>
      </c>
      <c r="E73" s="94">
        <v>3015.48</v>
      </c>
      <c r="F73" s="94">
        <v>0</v>
      </c>
      <c r="G73" s="94">
        <v>7427.21</v>
      </c>
      <c r="H73" s="94">
        <v>286.36</v>
      </c>
      <c r="I73" s="94">
        <v>392.86</v>
      </c>
      <c r="J73" s="94">
        <v>1243.19</v>
      </c>
      <c r="K73" s="94">
        <f t="shared" si="4"/>
        <v>1636.0500000000002</v>
      </c>
      <c r="L73" s="94">
        <v>34684.2</v>
      </c>
      <c r="M73" s="94">
        <v>26064.54</v>
      </c>
      <c r="N73" s="94">
        <v>5052.77</v>
      </c>
      <c r="O73" s="94">
        <v>2281.14</v>
      </c>
      <c r="P73" s="94">
        <v>926.09</v>
      </c>
      <c r="Q73" s="94">
        <v>721.97</v>
      </c>
      <c r="R73" s="94">
        <v>612.35</v>
      </c>
      <c r="S73" s="94">
        <v>10388.97</v>
      </c>
      <c r="T73" s="94">
        <f t="shared" si="5"/>
        <v>11001.32</v>
      </c>
      <c r="U73" s="94">
        <v>1852.45</v>
      </c>
      <c r="V73" s="92"/>
      <c r="W73" s="37">
        <f t="shared" si="2"/>
        <v>113809.75</v>
      </c>
      <c r="X73" s="35">
        <f t="shared" si="3"/>
        <v>33.46</v>
      </c>
    </row>
    <row r="74" spans="2:24" ht="15.75">
      <c r="B74" s="17">
        <v>13</v>
      </c>
      <c r="C74" s="94">
        <v>7230.39</v>
      </c>
      <c r="D74" s="94">
        <v>1161.21</v>
      </c>
      <c r="E74" s="94">
        <v>3114.81</v>
      </c>
      <c r="F74" s="94">
        <v>54802.56</v>
      </c>
      <c r="G74" s="94">
        <v>7197.64</v>
      </c>
      <c r="H74" s="94">
        <v>244.42</v>
      </c>
      <c r="I74" s="94">
        <v>371.78</v>
      </c>
      <c r="J74" s="94">
        <v>1144.84</v>
      </c>
      <c r="K74" s="94">
        <f t="shared" si="4"/>
        <v>1516.62</v>
      </c>
      <c r="L74" s="94">
        <v>31692.34</v>
      </c>
      <c r="M74" s="94">
        <v>25896.64</v>
      </c>
      <c r="N74" s="94">
        <v>5660.05</v>
      </c>
      <c r="O74" s="94">
        <v>1652.06</v>
      </c>
      <c r="P74" s="94">
        <v>896.27</v>
      </c>
      <c r="Q74" s="94">
        <v>674.83</v>
      </c>
      <c r="R74" s="94">
        <v>497.6</v>
      </c>
      <c r="S74" s="94">
        <v>9710.77</v>
      </c>
      <c r="T74" s="94">
        <f t="shared" si="5"/>
        <v>10208.37</v>
      </c>
      <c r="U74" s="94">
        <v>1538.47</v>
      </c>
      <c r="V74" s="92"/>
      <c r="W74" s="37">
        <f t="shared" si="2"/>
        <v>163673.19999999995</v>
      </c>
      <c r="X74" s="35">
        <f t="shared" si="3"/>
        <v>33.46</v>
      </c>
    </row>
    <row r="75" spans="2:24" ht="15.75">
      <c r="B75" s="17">
        <v>14</v>
      </c>
      <c r="C75" s="94">
        <v>7603.42</v>
      </c>
      <c r="D75" s="94">
        <v>1170.1</v>
      </c>
      <c r="E75" s="94">
        <v>3235.77</v>
      </c>
      <c r="F75" s="94">
        <v>0</v>
      </c>
      <c r="G75" s="94">
        <v>8186.06</v>
      </c>
      <c r="H75" s="94">
        <v>301.69</v>
      </c>
      <c r="I75" s="94">
        <v>392.46</v>
      </c>
      <c r="J75" s="94">
        <v>1064.38</v>
      </c>
      <c r="K75" s="94">
        <f t="shared" si="4"/>
        <v>1456.8400000000001</v>
      </c>
      <c r="L75" s="94">
        <v>33027.33</v>
      </c>
      <c r="M75" s="94">
        <v>28380.35</v>
      </c>
      <c r="N75" s="94">
        <v>5272.8</v>
      </c>
      <c r="O75" s="94">
        <v>1631.55</v>
      </c>
      <c r="P75" s="94">
        <v>902.33</v>
      </c>
      <c r="Q75" s="94">
        <v>744.2</v>
      </c>
      <c r="R75" s="94">
        <v>377.86</v>
      </c>
      <c r="S75" s="94">
        <v>11254.65</v>
      </c>
      <c r="T75" s="94">
        <f t="shared" si="5"/>
        <v>11632.51</v>
      </c>
      <c r="U75" s="94">
        <v>1826.32</v>
      </c>
      <c r="V75" s="92"/>
      <c r="W75" s="37">
        <f t="shared" si="2"/>
        <v>116634.29999999999</v>
      </c>
      <c r="X75" s="35">
        <f t="shared" si="3"/>
        <v>33.46</v>
      </c>
    </row>
    <row r="76" spans="2:24" ht="15.75">
      <c r="B76" s="17">
        <v>15</v>
      </c>
      <c r="C76" s="94">
        <v>8611.49</v>
      </c>
      <c r="D76" s="94">
        <v>1846</v>
      </c>
      <c r="E76" s="94">
        <v>4090.61</v>
      </c>
      <c r="F76" s="94">
        <v>0</v>
      </c>
      <c r="G76" s="94">
        <v>11348.48</v>
      </c>
      <c r="H76" s="94">
        <v>376.61</v>
      </c>
      <c r="I76" s="94">
        <v>559.55</v>
      </c>
      <c r="J76" s="94">
        <v>1510.58</v>
      </c>
      <c r="K76" s="94">
        <f t="shared" si="4"/>
        <v>2070.13</v>
      </c>
      <c r="L76" s="94">
        <v>33779.22</v>
      </c>
      <c r="M76" s="94">
        <v>29711.79</v>
      </c>
      <c r="N76" s="94">
        <v>7360.57</v>
      </c>
      <c r="O76" s="94">
        <v>2186.5</v>
      </c>
      <c r="P76" s="94">
        <v>1183.89</v>
      </c>
      <c r="Q76" s="94">
        <v>1018.61</v>
      </c>
      <c r="R76" s="94">
        <v>450.73</v>
      </c>
      <c r="S76" s="94">
        <v>13735.54</v>
      </c>
      <c r="T76" s="94">
        <f t="shared" si="5"/>
        <v>14186.27</v>
      </c>
      <c r="U76" s="94">
        <v>1878.08</v>
      </c>
      <c r="V76" s="92"/>
      <c r="W76" s="37">
        <f t="shared" si="2"/>
        <v>134026.56999999998</v>
      </c>
      <c r="X76" s="35">
        <f t="shared" si="3"/>
        <v>34.85</v>
      </c>
    </row>
    <row r="77" spans="2:24" ht="15.75">
      <c r="B77" s="19">
        <v>16</v>
      </c>
      <c r="C77" s="94">
        <v>8973.05</v>
      </c>
      <c r="D77" s="94">
        <v>2398.03</v>
      </c>
      <c r="E77" s="94">
        <v>5322.18</v>
      </c>
      <c r="F77" s="94">
        <v>2594.47</v>
      </c>
      <c r="G77" s="94">
        <v>18655.86</v>
      </c>
      <c r="H77" s="94">
        <v>559.7</v>
      </c>
      <c r="I77" s="94">
        <v>752.22</v>
      </c>
      <c r="J77" s="94">
        <v>1785.38</v>
      </c>
      <c r="K77" s="94">
        <f t="shared" si="4"/>
        <v>2537.6000000000004</v>
      </c>
      <c r="L77" s="94">
        <v>33700.68</v>
      </c>
      <c r="M77" s="94">
        <v>36501.2</v>
      </c>
      <c r="N77" s="94">
        <v>10963.28</v>
      </c>
      <c r="O77" s="94">
        <v>3281.78</v>
      </c>
      <c r="P77" s="94">
        <v>1611.42</v>
      </c>
      <c r="Q77" s="94">
        <v>1352.66</v>
      </c>
      <c r="R77" s="94">
        <v>651.25</v>
      </c>
      <c r="S77" s="94">
        <v>18058.04</v>
      </c>
      <c r="T77" s="94">
        <f t="shared" si="5"/>
        <v>18709.29</v>
      </c>
      <c r="U77" s="94">
        <v>2725.6</v>
      </c>
      <c r="V77" s="92"/>
      <c r="W77" s="37">
        <f t="shared" si="2"/>
        <v>168408.09000000003</v>
      </c>
      <c r="X77" s="35">
        <f t="shared" si="3"/>
        <v>34.85</v>
      </c>
    </row>
    <row r="78" spans="2:24" ht="15.75">
      <c r="B78" s="19">
        <v>17</v>
      </c>
      <c r="C78" s="94">
        <v>7758.04</v>
      </c>
      <c r="D78" s="94">
        <v>1773.75</v>
      </c>
      <c r="E78" s="94">
        <v>4514.81</v>
      </c>
      <c r="F78" s="94">
        <v>0</v>
      </c>
      <c r="G78" s="94">
        <v>13006.6</v>
      </c>
      <c r="H78" s="94">
        <v>390.84</v>
      </c>
      <c r="I78" s="94">
        <v>494.8</v>
      </c>
      <c r="J78" s="94">
        <v>1713.67</v>
      </c>
      <c r="K78" s="94">
        <f t="shared" si="4"/>
        <v>2208.4700000000003</v>
      </c>
      <c r="L78" s="94">
        <v>28820.1</v>
      </c>
      <c r="M78" s="94">
        <v>38035.55</v>
      </c>
      <c r="N78" s="94">
        <v>8333.4</v>
      </c>
      <c r="O78" s="94">
        <v>2293.96</v>
      </c>
      <c r="P78" s="94">
        <v>1159.24</v>
      </c>
      <c r="Q78" s="94">
        <v>995.83</v>
      </c>
      <c r="R78" s="94">
        <v>457.87</v>
      </c>
      <c r="S78" s="94">
        <v>12191.05</v>
      </c>
      <c r="T78" s="94">
        <f t="shared" si="5"/>
        <v>12648.92</v>
      </c>
      <c r="U78" s="94">
        <v>1366.07</v>
      </c>
      <c r="V78" s="92"/>
      <c r="W78" s="37">
        <f t="shared" si="2"/>
        <v>136796.90000000002</v>
      </c>
      <c r="X78" s="35">
        <f t="shared" si="3"/>
        <v>34.85</v>
      </c>
    </row>
    <row r="79" spans="2:24" ht="15.75">
      <c r="B79" s="19">
        <v>18</v>
      </c>
      <c r="C79" s="94">
        <v>6756.52</v>
      </c>
      <c r="D79" s="94">
        <v>1203.01</v>
      </c>
      <c r="E79" s="94">
        <v>3726.06</v>
      </c>
      <c r="F79" s="94">
        <v>0</v>
      </c>
      <c r="G79" s="94">
        <v>8263.39</v>
      </c>
      <c r="H79" s="94">
        <v>293.88</v>
      </c>
      <c r="I79" s="94">
        <v>436.8</v>
      </c>
      <c r="J79" s="94">
        <v>1320.27</v>
      </c>
      <c r="K79" s="94">
        <f t="shared" si="4"/>
        <v>1757.07</v>
      </c>
      <c r="L79" s="94">
        <v>29866.33</v>
      </c>
      <c r="M79" s="94">
        <v>29981.92</v>
      </c>
      <c r="N79" s="94">
        <v>5494.41</v>
      </c>
      <c r="O79" s="94">
        <v>1344.89</v>
      </c>
      <c r="P79" s="94">
        <v>844.53</v>
      </c>
      <c r="Q79" s="94">
        <v>714.62</v>
      </c>
      <c r="R79" s="94">
        <v>247.93</v>
      </c>
      <c r="S79" s="94">
        <v>9276.6</v>
      </c>
      <c r="T79" s="94">
        <f t="shared" si="5"/>
        <v>9524.53</v>
      </c>
      <c r="U79" s="94">
        <v>653.83</v>
      </c>
      <c r="V79" s="92"/>
      <c r="W79" s="37">
        <f t="shared" si="2"/>
        <v>111052.76</v>
      </c>
      <c r="X79" s="35">
        <f t="shared" si="3"/>
        <v>34.85</v>
      </c>
    </row>
    <row r="80" spans="2:24" ht="15.75">
      <c r="B80" s="19">
        <v>19</v>
      </c>
      <c r="C80" s="94">
        <v>7309.77</v>
      </c>
      <c r="D80" s="94">
        <v>1209.17</v>
      </c>
      <c r="E80" s="94">
        <v>4078.03</v>
      </c>
      <c r="F80" s="94">
        <v>2640.55</v>
      </c>
      <c r="G80" s="94">
        <v>8797.73</v>
      </c>
      <c r="H80" s="94">
        <v>310.81</v>
      </c>
      <c r="I80" s="94">
        <v>462.85</v>
      </c>
      <c r="J80" s="94">
        <v>1184.03</v>
      </c>
      <c r="K80" s="94">
        <f t="shared" si="4"/>
        <v>1646.88</v>
      </c>
      <c r="L80" s="94">
        <v>32536.72</v>
      </c>
      <c r="M80" s="94">
        <v>16206.7</v>
      </c>
      <c r="N80" s="94">
        <v>6353.3</v>
      </c>
      <c r="O80" s="94">
        <v>1685.9</v>
      </c>
      <c r="P80" s="94">
        <v>949.31</v>
      </c>
      <c r="Q80" s="94">
        <v>890.07</v>
      </c>
      <c r="R80" s="94">
        <v>364.43</v>
      </c>
      <c r="S80" s="94">
        <v>10910.93</v>
      </c>
      <c r="T80" s="94">
        <f t="shared" si="5"/>
        <v>11275.36</v>
      </c>
      <c r="U80" s="94">
        <v>1433.65</v>
      </c>
      <c r="V80" s="92"/>
      <c r="W80" s="37">
        <f t="shared" si="2"/>
        <v>108812.54</v>
      </c>
      <c r="X80" s="35">
        <f t="shared" si="3"/>
        <v>34.91</v>
      </c>
    </row>
    <row r="81" spans="2:24" ht="15.75">
      <c r="B81" s="19">
        <v>20</v>
      </c>
      <c r="C81" s="94">
        <v>7698.97</v>
      </c>
      <c r="D81" s="94">
        <v>1669.34</v>
      </c>
      <c r="E81" s="94">
        <v>4568.77</v>
      </c>
      <c r="F81" s="94">
        <v>73517.6</v>
      </c>
      <c r="G81" s="94">
        <v>15027.86</v>
      </c>
      <c r="H81" s="94">
        <v>408.66</v>
      </c>
      <c r="I81" s="94">
        <v>526.53</v>
      </c>
      <c r="J81" s="94">
        <v>260.78</v>
      </c>
      <c r="K81" s="94">
        <f t="shared" si="4"/>
        <v>787.31</v>
      </c>
      <c r="L81" s="94">
        <v>30584.73</v>
      </c>
      <c r="M81" s="94">
        <v>13171.16</v>
      </c>
      <c r="N81" s="94">
        <v>8524.33</v>
      </c>
      <c r="O81" s="94">
        <v>3850.39</v>
      </c>
      <c r="P81" s="94">
        <v>1172.4</v>
      </c>
      <c r="Q81" s="94">
        <v>1086.62</v>
      </c>
      <c r="R81" s="94">
        <v>493.44</v>
      </c>
      <c r="S81" s="94">
        <v>15469.68</v>
      </c>
      <c r="T81" s="94">
        <f t="shared" si="5"/>
        <v>15963.12</v>
      </c>
      <c r="U81" s="94">
        <v>2148.49</v>
      </c>
      <c r="V81" s="92"/>
      <c r="W81" s="37">
        <f t="shared" si="2"/>
        <v>194781.69</v>
      </c>
      <c r="X81" s="35">
        <f t="shared" si="3"/>
        <v>34.91</v>
      </c>
    </row>
    <row r="82" spans="2:24" ht="15.75">
      <c r="B82" s="19">
        <v>21</v>
      </c>
      <c r="C82" s="94">
        <v>10725.68</v>
      </c>
      <c r="D82" s="94">
        <v>2554.43</v>
      </c>
      <c r="E82" s="94">
        <v>6214.47</v>
      </c>
      <c r="F82" s="94">
        <v>33029.21</v>
      </c>
      <c r="G82" s="94">
        <v>26267.98</v>
      </c>
      <c r="H82" s="94">
        <v>664.92</v>
      </c>
      <c r="I82" s="94">
        <v>941.72</v>
      </c>
      <c r="J82" s="94">
        <v>2229.65</v>
      </c>
      <c r="K82" s="94">
        <f t="shared" si="4"/>
        <v>3171.37</v>
      </c>
      <c r="L82" s="94">
        <v>37690.65</v>
      </c>
      <c r="M82" s="94">
        <v>17811.07</v>
      </c>
      <c r="N82" s="94">
        <v>12763.33</v>
      </c>
      <c r="O82" s="94">
        <v>6564.96</v>
      </c>
      <c r="P82" s="94">
        <v>2015.29</v>
      </c>
      <c r="Q82" s="94">
        <v>1596.02</v>
      </c>
      <c r="R82" s="94">
        <v>775.36</v>
      </c>
      <c r="S82" s="94">
        <v>24682.08</v>
      </c>
      <c r="T82" s="94">
        <f t="shared" si="5"/>
        <v>25457.440000000002</v>
      </c>
      <c r="U82" s="94">
        <v>3498.88</v>
      </c>
      <c r="V82" s="92"/>
      <c r="W82" s="37">
        <f t="shared" si="2"/>
        <v>215155.62999999995</v>
      </c>
      <c r="X82" s="35">
        <f t="shared" si="3"/>
        <v>34.91</v>
      </c>
    </row>
    <row r="83" spans="2:24" ht="15.75">
      <c r="B83" s="19">
        <v>22</v>
      </c>
      <c r="C83" s="94">
        <v>9826.69</v>
      </c>
      <c r="D83" s="94">
        <v>2924.47</v>
      </c>
      <c r="E83" s="94">
        <v>6261.91</v>
      </c>
      <c r="F83" s="94">
        <v>0</v>
      </c>
      <c r="G83" s="94">
        <v>25855.3</v>
      </c>
      <c r="H83" s="94">
        <v>636.63</v>
      </c>
      <c r="I83" s="94">
        <v>920.38</v>
      </c>
      <c r="J83" s="94">
        <v>2098.7</v>
      </c>
      <c r="K83" s="94">
        <f t="shared" si="4"/>
        <v>3019.08</v>
      </c>
      <c r="L83" s="94">
        <v>37332.23</v>
      </c>
      <c r="M83" s="94">
        <v>18233.19</v>
      </c>
      <c r="N83" s="94">
        <v>13292.39</v>
      </c>
      <c r="O83" s="94">
        <v>4550.21</v>
      </c>
      <c r="P83" s="94">
        <v>2085.24</v>
      </c>
      <c r="Q83" s="94">
        <v>1613.84</v>
      </c>
      <c r="R83" s="94">
        <v>772.19</v>
      </c>
      <c r="S83" s="94">
        <v>22294.53</v>
      </c>
      <c r="T83" s="94">
        <f t="shared" si="5"/>
        <v>23066.719999999998</v>
      </c>
      <c r="U83" s="94">
        <v>2467.09</v>
      </c>
      <c r="V83" s="92"/>
      <c r="W83" s="37">
        <f t="shared" si="2"/>
        <v>174783.69999999998</v>
      </c>
      <c r="X83" s="35">
        <f t="shared" si="3"/>
        <v>34.91</v>
      </c>
    </row>
    <row r="84" spans="2:24" ht="15.75">
      <c r="B84" s="19">
        <v>23</v>
      </c>
      <c r="C84" s="94">
        <v>7736.09</v>
      </c>
      <c r="D84" s="94">
        <v>2329.35</v>
      </c>
      <c r="E84" s="94">
        <v>5142.2</v>
      </c>
      <c r="F84" s="94">
        <v>2594.53</v>
      </c>
      <c r="G84" s="94">
        <v>17510.77</v>
      </c>
      <c r="H84" s="94">
        <v>417.57</v>
      </c>
      <c r="I84" s="94">
        <v>719.27</v>
      </c>
      <c r="J84" s="94">
        <v>1827</v>
      </c>
      <c r="K84" s="94">
        <f t="shared" si="4"/>
        <v>2546.27</v>
      </c>
      <c r="L84" s="94">
        <v>35684.09</v>
      </c>
      <c r="M84" s="94">
        <v>13782.29</v>
      </c>
      <c r="N84" s="94">
        <v>10370.35</v>
      </c>
      <c r="O84" s="94">
        <v>2918.62</v>
      </c>
      <c r="P84" s="94">
        <v>1640.35</v>
      </c>
      <c r="Q84" s="94">
        <v>1236.18</v>
      </c>
      <c r="R84" s="94">
        <v>555.1</v>
      </c>
      <c r="S84" s="94">
        <v>18298.41</v>
      </c>
      <c r="T84" s="94">
        <f t="shared" si="5"/>
        <v>18853.51</v>
      </c>
      <c r="U84" s="94">
        <v>1941.77</v>
      </c>
      <c r="V84" s="92"/>
      <c r="W84" s="37">
        <f t="shared" si="2"/>
        <v>144161.95</v>
      </c>
      <c r="X84" s="35">
        <f t="shared" si="3"/>
        <v>34.91</v>
      </c>
    </row>
    <row r="85" spans="2:24" ht="15.75">
      <c r="B85" s="19">
        <v>24</v>
      </c>
      <c r="C85" s="94">
        <v>7494.74</v>
      </c>
      <c r="D85" s="94">
        <v>2006.62</v>
      </c>
      <c r="E85" s="94">
        <v>5183.52</v>
      </c>
      <c r="F85" s="94">
        <v>0</v>
      </c>
      <c r="G85" s="94">
        <v>15322.54</v>
      </c>
      <c r="H85" s="94">
        <v>438.26</v>
      </c>
      <c r="I85" s="94">
        <v>691.6</v>
      </c>
      <c r="J85" s="94">
        <v>1509.88</v>
      </c>
      <c r="K85" s="94">
        <f t="shared" si="4"/>
        <v>2201.48</v>
      </c>
      <c r="L85" s="94">
        <v>34881.97</v>
      </c>
      <c r="M85" s="94">
        <v>12740.94</v>
      </c>
      <c r="N85" s="94">
        <v>9722.16</v>
      </c>
      <c r="O85" s="94">
        <v>2516.24</v>
      </c>
      <c r="P85" s="94">
        <v>1523.74</v>
      </c>
      <c r="Q85" s="94">
        <v>1064.29</v>
      </c>
      <c r="R85" s="94">
        <v>531.82</v>
      </c>
      <c r="S85" s="94">
        <v>14719.98</v>
      </c>
      <c r="T85" s="94">
        <f t="shared" si="5"/>
        <v>15251.8</v>
      </c>
      <c r="U85" s="94">
        <v>1565.44</v>
      </c>
      <c r="V85" s="92"/>
      <c r="W85" s="37">
        <f t="shared" si="2"/>
        <v>127801.58000000002</v>
      </c>
      <c r="X85" s="35">
        <f t="shared" si="3"/>
        <v>34.91</v>
      </c>
    </row>
    <row r="86" spans="2:24" ht="15.75">
      <c r="B86" s="19">
        <v>25</v>
      </c>
      <c r="C86" s="94">
        <v>7750.39</v>
      </c>
      <c r="D86" s="94">
        <v>1997.32</v>
      </c>
      <c r="E86" s="94">
        <v>5197.85</v>
      </c>
      <c r="F86" s="94">
        <v>67476.73</v>
      </c>
      <c r="G86" s="94">
        <v>17044.15</v>
      </c>
      <c r="H86" s="94">
        <v>436.17</v>
      </c>
      <c r="I86" s="94">
        <v>725.99</v>
      </c>
      <c r="J86" s="94">
        <v>1326.13</v>
      </c>
      <c r="K86" s="94">
        <f t="shared" si="4"/>
        <v>2052.12</v>
      </c>
      <c r="L86" s="94">
        <v>34715.09</v>
      </c>
      <c r="M86" s="94">
        <v>13620.08</v>
      </c>
      <c r="N86" s="94">
        <v>9508.92</v>
      </c>
      <c r="O86" s="94">
        <v>2643.05</v>
      </c>
      <c r="P86" s="94">
        <v>1326.8</v>
      </c>
      <c r="Q86" s="94">
        <v>1099.94</v>
      </c>
      <c r="R86" s="94">
        <v>509.36</v>
      </c>
      <c r="S86" s="94">
        <v>15339.09</v>
      </c>
      <c r="T86" s="94">
        <f t="shared" si="5"/>
        <v>15848.45</v>
      </c>
      <c r="U86" s="94">
        <v>1925.63</v>
      </c>
      <c r="V86" s="92"/>
      <c r="W86" s="37">
        <f t="shared" si="2"/>
        <v>198617.62999999998</v>
      </c>
      <c r="X86" s="35">
        <f t="shared" si="3"/>
        <v>34.91</v>
      </c>
    </row>
    <row r="87" spans="2:24" ht="15.75">
      <c r="B87" s="19">
        <v>26</v>
      </c>
      <c r="C87" s="94">
        <v>7061.49</v>
      </c>
      <c r="D87" s="94">
        <v>1996.78</v>
      </c>
      <c r="E87" s="94">
        <v>5029.23</v>
      </c>
      <c r="F87" s="94">
        <v>0</v>
      </c>
      <c r="G87" s="94">
        <v>15340.43</v>
      </c>
      <c r="H87" s="94">
        <v>443.1</v>
      </c>
      <c r="I87" s="94">
        <v>679.09</v>
      </c>
      <c r="J87" s="94">
        <v>1525.95</v>
      </c>
      <c r="K87" s="94">
        <f t="shared" si="4"/>
        <v>2205.04</v>
      </c>
      <c r="L87" s="94">
        <v>35345.36</v>
      </c>
      <c r="M87" s="94">
        <v>12848.46</v>
      </c>
      <c r="N87" s="94">
        <v>8759.6</v>
      </c>
      <c r="O87" s="94">
        <v>2349.44</v>
      </c>
      <c r="P87" s="94">
        <v>1318.46</v>
      </c>
      <c r="Q87" s="94">
        <v>988.03</v>
      </c>
      <c r="R87" s="94">
        <v>478.63</v>
      </c>
      <c r="S87" s="94">
        <v>14182.43</v>
      </c>
      <c r="T87" s="94">
        <f t="shared" si="5"/>
        <v>14661.06</v>
      </c>
      <c r="U87" s="94">
        <v>1918.51</v>
      </c>
      <c r="V87" s="92"/>
      <c r="W87" s="37">
        <f t="shared" si="2"/>
        <v>125212.58000000002</v>
      </c>
      <c r="X87" s="35">
        <f t="shared" si="3"/>
        <v>35.01</v>
      </c>
    </row>
    <row r="88" spans="2:24" ht="15.75">
      <c r="B88" s="19">
        <v>27</v>
      </c>
      <c r="C88" s="94">
        <v>8069.06</v>
      </c>
      <c r="D88" s="94">
        <v>2347.72</v>
      </c>
      <c r="E88" s="94">
        <v>5685.37</v>
      </c>
      <c r="F88" s="94">
        <v>0</v>
      </c>
      <c r="G88" s="94">
        <v>19324.17</v>
      </c>
      <c r="H88" s="94">
        <v>585.25</v>
      </c>
      <c r="I88" s="94">
        <v>777.54</v>
      </c>
      <c r="J88" s="94">
        <v>1839.7</v>
      </c>
      <c r="K88" s="94">
        <f t="shared" si="4"/>
        <v>2617.24</v>
      </c>
      <c r="L88" s="94">
        <v>38744.96</v>
      </c>
      <c r="M88" s="94">
        <v>16163.08</v>
      </c>
      <c r="N88" s="94">
        <v>10771.8</v>
      </c>
      <c r="O88" s="94">
        <v>3053.58</v>
      </c>
      <c r="P88" s="94">
        <v>1692.59</v>
      </c>
      <c r="Q88" s="94">
        <v>1205.45</v>
      </c>
      <c r="R88" s="94">
        <v>610.45</v>
      </c>
      <c r="S88" s="94">
        <v>17233.49</v>
      </c>
      <c r="T88" s="94">
        <f t="shared" si="5"/>
        <v>17843.940000000002</v>
      </c>
      <c r="U88" s="94">
        <v>2423.28</v>
      </c>
      <c r="V88" s="92"/>
      <c r="W88" s="37">
        <f t="shared" si="2"/>
        <v>148565.39</v>
      </c>
      <c r="X88" s="35">
        <f t="shared" si="3"/>
        <v>35.01</v>
      </c>
    </row>
    <row r="89" spans="2:24" ht="15.75">
      <c r="B89" s="19">
        <v>28</v>
      </c>
      <c r="C89" s="94">
        <v>8079.84</v>
      </c>
      <c r="D89" s="94">
        <v>2285.71</v>
      </c>
      <c r="E89" s="94">
        <v>6022.34</v>
      </c>
      <c r="F89" s="94">
        <v>0</v>
      </c>
      <c r="G89" s="94">
        <v>17884.11</v>
      </c>
      <c r="H89" s="94">
        <v>549.24</v>
      </c>
      <c r="I89" s="94">
        <v>814.64</v>
      </c>
      <c r="J89" s="94">
        <v>1777.56</v>
      </c>
      <c r="K89" s="94">
        <f t="shared" si="4"/>
        <v>2592.2</v>
      </c>
      <c r="L89" s="94">
        <v>42120.47</v>
      </c>
      <c r="M89" s="94">
        <v>16130.76</v>
      </c>
      <c r="N89" s="94">
        <v>10765.36</v>
      </c>
      <c r="O89" s="94">
        <v>3019.39</v>
      </c>
      <c r="P89" s="94">
        <v>1644.71</v>
      </c>
      <c r="Q89" s="94">
        <v>1198.68</v>
      </c>
      <c r="R89" s="94">
        <v>556.16</v>
      </c>
      <c r="S89" s="94">
        <v>18668.93</v>
      </c>
      <c r="T89" s="94">
        <f t="shared" si="5"/>
        <v>19225.09</v>
      </c>
      <c r="U89" s="94">
        <v>2606.35</v>
      </c>
      <c r="V89" s="92"/>
      <c r="W89" s="37">
        <f t="shared" si="2"/>
        <v>153335.18999999997</v>
      </c>
      <c r="X89" s="35">
        <f t="shared" si="3"/>
        <v>35.01</v>
      </c>
    </row>
    <row r="90" spans="2:24" ht="15.75">
      <c r="B90" s="19">
        <v>29</v>
      </c>
      <c r="C90" s="94">
        <v>7642.33</v>
      </c>
      <c r="D90" s="94">
        <v>1819.27</v>
      </c>
      <c r="E90" s="94">
        <v>5547.87</v>
      </c>
      <c r="F90" s="94">
        <v>62879.19</v>
      </c>
      <c r="G90" s="94">
        <v>15542.33</v>
      </c>
      <c r="H90" s="94">
        <v>483.16</v>
      </c>
      <c r="I90" s="94">
        <v>657.8</v>
      </c>
      <c r="J90" s="94">
        <v>1505.03</v>
      </c>
      <c r="K90" s="94">
        <f t="shared" si="4"/>
        <v>2162.83</v>
      </c>
      <c r="L90" s="94">
        <v>36503.34</v>
      </c>
      <c r="M90" s="94">
        <v>12997.35</v>
      </c>
      <c r="N90" s="94">
        <v>9089.86</v>
      </c>
      <c r="O90" s="94">
        <v>2559.18</v>
      </c>
      <c r="P90" s="94">
        <v>1288.26</v>
      </c>
      <c r="Q90" s="94">
        <v>896.27</v>
      </c>
      <c r="R90" s="94">
        <v>438.16</v>
      </c>
      <c r="S90" s="94">
        <v>15293.89</v>
      </c>
      <c r="T90" s="94">
        <f t="shared" si="5"/>
        <v>15732.05</v>
      </c>
      <c r="U90" s="94">
        <v>1591.72</v>
      </c>
      <c r="V90" s="92"/>
      <c r="W90" s="37">
        <f t="shared" si="2"/>
        <v>193038.17000000004</v>
      </c>
      <c r="X90" s="35">
        <f t="shared" si="3"/>
        <v>35.01</v>
      </c>
    </row>
    <row r="91" spans="2:24" ht="15.75">
      <c r="B91" s="19">
        <v>30</v>
      </c>
      <c r="C91" s="94">
        <v>7876.88</v>
      </c>
      <c r="D91" s="94">
        <v>2241.46</v>
      </c>
      <c r="E91" s="94">
        <v>6336.74</v>
      </c>
      <c r="F91" s="94">
        <v>0</v>
      </c>
      <c r="G91" s="94">
        <v>18486.98</v>
      </c>
      <c r="H91" s="94">
        <v>558.68</v>
      </c>
      <c r="I91" s="94">
        <v>792.87</v>
      </c>
      <c r="J91" s="94">
        <v>1716.49</v>
      </c>
      <c r="K91" s="94">
        <f t="shared" si="4"/>
        <v>2509.36</v>
      </c>
      <c r="L91" s="94">
        <v>38415.36</v>
      </c>
      <c r="M91" s="94">
        <v>14118.04</v>
      </c>
      <c r="N91" s="94">
        <v>10856.57</v>
      </c>
      <c r="O91" s="94">
        <v>3174.07</v>
      </c>
      <c r="P91" s="94">
        <v>1497.86</v>
      </c>
      <c r="Q91" s="94">
        <v>1176.13</v>
      </c>
      <c r="R91" s="94">
        <v>537.59</v>
      </c>
      <c r="S91" s="94">
        <v>18637.65</v>
      </c>
      <c r="T91" s="94">
        <f t="shared" si="5"/>
        <v>19175.24</v>
      </c>
      <c r="U91" s="94">
        <v>2262.25</v>
      </c>
      <c r="V91" s="92"/>
      <c r="W91" s="37">
        <f t="shared" si="2"/>
        <v>148107.97000000003</v>
      </c>
      <c r="X91" s="35">
        <f t="shared" si="3"/>
        <v>35.01</v>
      </c>
    </row>
    <row r="92" spans="2:24" ht="24">
      <c r="B92" s="19" t="s">
        <v>41</v>
      </c>
      <c r="C92" s="39">
        <f>SUM(C62:C91)</f>
        <v>254253.85999999993</v>
      </c>
      <c r="D92" s="39">
        <f>SUM(D62:D91)</f>
        <v>83214.08000000002</v>
      </c>
      <c r="E92" s="39">
        <f>SUM(E62:E91)</f>
        <v>152788.97</v>
      </c>
      <c r="F92" s="39">
        <f aca="true" t="shared" si="6" ref="F92:U92">SUM(F62:F91)</f>
        <v>511874.92000000004</v>
      </c>
      <c r="G92" s="39">
        <f t="shared" si="6"/>
        <v>692735.2300000001</v>
      </c>
      <c r="H92" s="39">
        <f t="shared" si="6"/>
        <v>16174.57</v>
      </c>
      <c r="I92" s="39">
        <f t="shared" si="6"/>
        <v>22483.299999999996</v>
      </c>
      <c r="J92" s="39">
        <f t="shared" si="6"/>
        <v>76816.80999999998</v>
      </c>
      <c r="K92" s="39">
        <f t="shared" si="6"/>
        <v>99300.11</v>
      </c>
      <c r="L92" s="39">
        <f t="shared" si="6"/>
        <v>1256649.18</v>
      </c>
      <c r="M92" s="39">
        <f t="shared" si="6"/>
        <v>880365.2099999997</v>
      </c>
      <c r="N92" s="39">
        <f t="shared" si="6"/>
        <v>330617.65999999986</v>
      </c>
      <c r="O92" s="39">
        <f t="shared" si="6"/>
        <v>116137.67000000003</v>
      </c>
      <c r="P92" s="39">
        <f t="shared" si="6"/>
        <v>46324.74</v>
      </c>
      <c r="Q92" s="39">
        <f t="shared" si="6"/>
        <v>38045.63</v>
      </c>
      <c r="R92" s="39">
        <f t="shared" si="6"/>
        <v>24873.07</v>
      </c>
      <c r="S92" s="39">
        <f t="shared" si="6"/>
        <v>537433.0599999999</v>
      </c>
      <c r="T92" s="39">
        <f t="shared" si="6"/>
        <v>562306.13</v>
      </c>
      <c r="U92" s="39">
        <f t="shared" si="6"/>
        <v>75635.68999999999</v>
      </c>
      <c r="V92" s="93"/>
      <c r="W92" s="97">
        <f>SUM(W62:W91,W14:W43)</f>
        <v>20977581.500000007</v>
      </c>
      <c r="X92" s="36">
        <f>SUMPRODUCT(X62:X91,W62:W91)/SUM(W62:W91)</f>
        <v>34.040449707896386</v>
      </c>
    </row>
    <row r="93" spans="2:24" ht="12.75">
      <c r="B93" s="7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3:24" ht="12.75"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</row>
    <row r="96" spans="2:25" ht="15">
      <c r="B96" s="40"/>
      <c r="C96" s="13" t="s">
        <v>114</v>
      </c>
      <c r="D96" s="42"/>
      <c r="E96" s="43"/>
      <c r="F96" s="43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19" t="s">
        <v>115</v>
      </c>
      <c r="W96" s="119"/>
      <c r="X96" s="119"/>
      <c r="Y96" s="30"/>
    </row>
    <row r="97" spans="3:25" ht="12.75">
      <c r="C97" s="1"/>
      <c r="D97" s="1" t="s">
        <v>39</v>
      </c>
      <c r="O97" s="2"/>
      <c r="P97" s="16" t="s">
        <v>0</v>
      </c>
      <c r="Q97" s="16"/>
      <c r="V97" s="95"/>
      <c r="W97" s="96" t="s">
        <v>29</v>
      </c>
      <c r="X97" s="95"/>
      <c r="Y97" s="2"/>
    </row>
    <row r="98" spans="3:25" ht="18" customHeight="1">
      <c r="C98" s="13" t="s">
        <v>37</v>
      </c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 t="s">
        <v>1</v>
      </c>
      <c r="P98" s="14" t="s">
        <v>38</v>
      </c>
      <c r="Q98" s="14"/>
      <c r="R98" s="14"/>
      <c r="S98" s="14"/>
      <c r="T98" s="14"/>
      <c r="U98" s="14"/>
      <c r="V98" s="119" t="s">
        <v>116</v>
      </c>
      <c r="W98" s="119"/>
      <c r="X98" s="119"/>
      <c r="Y98" s="31"/>
    </row>
    <row r="99" spans="3:25" ht="12.75">
      <c r="C99" s="1"/>
      <c r="D99" s="1" t="s">
        <v>40</v>
      </c>
      <c r="O99" s="2"/>
      <c r="P99" s="15" t="s">
        <v>0</v>
      </c>
      <c r="Q99" s="15"/>
      <c r="W99" s="15" t="s">
        <v>29</v>
      </c>
      <c r="Y99" s="2"/>
    </row>
  </sheetData>
  <sheetProtection/>
  <mergeCells count="66">
    <mergeCell ref="C5:X5"/>
    <mergeCell ref="B6:X6"/>
    <mergeCell ref="B7:X7"/>
    <mergeCell ref="B8:X8"/>
    <mergeCell ref="B10:B13"/>
    <mergeCell ref="H11:H13"/>
    <mergeCell ref="X10:X13"/>
    <mergeCell ref="Z44:AA44"/>
    <mergeCell ref="D11:D13"/>
    <mergeCell ref="E11:E13"/>
    <mergeCell ref="F11:F13"/>
    <mergeCell ref="G11:G13"/>
    <mergeCell ref="Q11:Q13"/>
    <mergeCell ref="Z14:AA21"/>
    <mergeCell ref="O11:O13"/>
    <mergeCell ref="P11:P13"/>
    <mergeCell ref="J11:J13"/>
    <mergeCell ref="K11:K13"/>
    <mergeCell ref="L11:L13"/>
    <mergeCell ref="M11:M13"/>
    <mergeCell ref="N11:N13"/>
    <mergeCell ref="W10:W13"/>
    <mergeCell ref="M59:M61"/>
    <mergeCell ref="C11:C13"/>
    <mergeCell ref="C10:V10"/>
    <mergeCell ref="R11:R13"/>
    <mergeCell ref="S11:S13"/>
    <mergeCell ref="T11:T13"/>
    <mergeCell ref="U11:U13"/>
    <mergeCell ref="V11:V13"/>
    <mergeCell ref="C46:X46"/>
    <mergeCell ref="I11:I13"/>
    <mergeCell ref="G59:G61"/>
    <mergeCell ref="H59:H61"/>
    <mergeCell ref="I59:I61"/>
    <mergeCell ref="J59:J61"/>
    <mergeCell ref="K59:K61"/>
    <mergeCell ref="L59:L61"/>
    <mergeCell ref="V2:W2"/>
    <mergeCell ref="B56:X56"/>
    <mergeCell ref="B58:B61"/>
    <mergeCell ref="C58:T58"/>
    <mergeCell ref="W58:W61"/>
    <mergeCell ref="X58:X61"/>
    <mergeCell ref="C59:C61"/>
    <mergeCell ref="D59:D61"/>
    <mergeCell ref="E59:E61"/>
    <mergeCell ref="F59:F61"/>
    <mergeCell ref="U59:U61"/>
    <mergeCell ref="V59:V61"/>
    <mergeCell ref="N59:N61"/>
    <mergeCell ref="O59:O61"/>
    <mergeCell ref="P59:P61"/>
    <mergeCell ref="Q59:Q61"/>
    <mergeCell ref="R59:R61"/>
    <mergeCell ref="S59:S61"/>
    <mergeCell ref="V50:W50"/>
    <mergeCell ref="V49:W49"/>
    <mergeCell ref="V47:X47"/>
    <mergeCell ref="V98:X98"/>
    <mergeCell ref="V96:X96"/>
    <mergeCell ref="C94:X94"/>
    <mergeCell ref="B55:X55"/>
    <mergeCell ref="B54:X54"/>
    <mergeCell ref="C53:X53"/>
    <mergeCell ref="T59:T61"/>
  </mergeCells>
  <printOptions/>
  <pageMargins left="0.5118110236220472" right="0.5118110236220472" top="0.35433070866141736" bottom="0.35433070866141736" header="0.31496062992125984" footer="0.31496062992125984"/>
  <pageSetup fitToHeight="0" fitToWidth="1" horizontalDpi="600" verticalDpi="600" orientation="landscape" paperSize="9" scale="61" r:id="rId1"/>
  <rowBreaks count="1" manualBreakCount="1">
    <brk id="48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1"/>
  <sheetViews>
    <sheetView view="pageBreakPreview" zoomScaleSheetLayoutView="100" workbookViewId="0" topLeftCell="G30">
      <selection activeCell="A1" sqref="A1:X51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9.625" style="0" customWidth="1"/>
    <col min="4" max="19" width="9.125" style="0" customWidth="1"/>
    <col min="20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6" s="87" customFormat="1" ht="12.75">
      <c r="B1" s="86" t="s">
        <v>30</v>
      </c>
      <c r="V1" s="118"/>
      <c r="W1" s="118"/>
      <c r="Z1" s="88"/>
    </row>
    <row r="2" spans="2:26" s="87" customFormat="1" ht="12.75">
      <c r="B2" s="86" t="s">
        <v>31</v>
      </c>
      <c r="V2" s="118" t="s">
        <v>107</v>
      </c>
      <c r="W2" s="118"/>
      <c r="Z2" s="88"/>
    </row>
    <row r="3" spans="2:26" s="87" customFormat="1" ht="12.75">
      <c r="B3" s="89" t="s">
        <v>56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88"/>
    </row>
    <row r="4" spans="2:26" s="87" customFormat="1" ht="12.75">
      <c r="B4" s="8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88"/>
    </row>
    <row r="5" spans="3:26" s="87" customFormat="1" ht="15"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22"/>
      <c r="Z5" s="88"/>
    </row>
    <row r="6" spans="2:26" s="87" customFormat="1" ht="18" customHeight="1">
      <c r="B6" s="120" t="s">
        <v>58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24"/>
      <c r="Z6" s="88"/>
    </row>
    <row r="7" spans="2:26" s="87" customFormat="1" ht="18" customHeight="1">
      <c r="B7" s="120" t="s">
        <v>57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23"/>
      <c r="Z7" s="88"/>
    </row>
    <row r="8" spans="2:26" s="87" customFormat="1" ht="18" customHeight="1">
      <c r="B8" s="128" t="s">
        <v>59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25"/>
      <c r="Z8" s="88"/>
    </row>
    <row r="9" spans="2:25" ht="2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5"/>
    </row>
    <row r="10" spans="2:26" ht="27" customHeight="1">
      <c r="B10" s="101" t="s">
        <v>26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85"/>
      <c r="V10" s="85"/>
      <c r="W10" s="129" t="s">
        <v>41</v>
      </c>
      <c r="X10" s="130" t="s">
        <v>44</v>
      </c>
      <c r="Y10" s="26"/>
      <c r="Z10"/>
    </row>
    <row r="11" spans="2:26" ht="48.75" customHeight="1">
      <c r="B11" s="102"/>
      <c r="C11" s="101" t="s">
        <v>84</v>
      </c>
      <c r="D11" s="101" t="s">
        <v>85</v>
      </c>
      <c r="E11" s="138" t="s">
        <v>112</v>
      </c>
      <c r="F11" s="138" t="s">
        <v>111</v>
      </c>
      <c r="G11" s="101" t="s">
        <v>91</v>
      </c>
      <c r="H11" s="101" t="s">
        <v>92</v>
      </c>
      <c r="I11" s="101" t="s">
        <v>93</v>
      </c>
      <c r="J11" s="101" t="s">
        <v>94</v>
      </c>
      <c r="K11" s="138" t="s">
        <v>95</v>
      </c>
      <c r="L11" s="101" t="s">
        <v>96</v>
      </c>
      <c r="M11" s="138" t="s">
        <v>90</v>
      </c>
      <c r="N11" s="101" t="s">
        <v>97</v>
      </c>
      <c r="O11" s="125" t="s">
        <v>98</v>
      </c>
      <c r="P11" s="101" t="s">
        <v>99</v>
      </c>
      <c r="Q11" s="101" t="s">
        <v>100</v>
      </c>
      <c r="R11" s="101" t="s">
        <v>101</v>
      </c>
      <c r="S11" s="101" t="s">
        <v>102</v>
      </c>
      <c r="T11" s="141" t="s">
        <v>103</v>
      </c>
      <c r="U11" s="101" t="s">
        <v>104</v>
      </c>
      <c r="V11" s="101"/>
      <c r="W11" s="129"/>
      <c r="X11" s="131"/>
      <c r="Y11" s="26"/>
      <c r="Z11"/>
    </row>
    <row r="12" spans="2:26" ht="15.75" customHeight="1">
      <c r="B12" s="102"/>
      <c r="C12" s="102"/>
      <c r="D12" s="102"/>
      <c r="E12" s="139"/>
      <c r="F12" s="139"/>
      <c r="G12" s="102"/>
      <c r="H12" s="102"/>
      <c r="I12" s="102"/>
      <c r="J12" s="102"/>
      <c r="K12" s="139"/>
      <c r="L12" s="102"/>
      <c r="M12" s="139"/>
      <c r="N12" s="102"/>
      <c r="O12" s="126"/>
      <c r="P12" s="102"/>
      <c r="Q12" s="102"/>
      <c r="R12" s="102"/>
      <c r="S12" s="102"/>
      <c r="T12" s="142"/>
      <c r="U12" s="102"/>
      <c r="V12" s="102"/>
      <c r="W12" s="129"/>
      <c r="X12" s="131"/>
      <c r="Y12" s="26"/>
      <c r="Z12"/>
    </row>
    <row r="13" spans="2:26" ht="36" customHeight="1">
      <c r="B13" s="109"/>
      <c r="C13" s="103"/>
      <c r="D13" s="103"/>
      <c r="E13" s="140"/>
      <c r="F13" s="140"/>
      <c r="G13" s="103"/>
      <c r="H13" s="103"/>
      <c r="I13" s="103"/>
      <c r="J13" s="103"/>
      <c r="K13" s="140"/>
      <c r="L13" s="103"/>
      <c r="M13" s="140"/>
      <c r="N13" s="103"/>
      <c r="O13" s="127"/>
      <c r="P13" s="103"/>
      <c r="Q13" s="103"/>
      <c r="R13" s="103"/>
      <c r="S13" s="103"/>
      <c r="T13" s="143"/>
      <c r="U13" s="103"/>
      <c r="V13" s="103"/>
      <c r="W13" s="129"/>
      <c r="X13" s="132"/>
      <c r="Y13" s="26"/>
      <c r="Z13"/>
    </row>
    <row r="14" spans="2:27" ht="15.75" customHeight="1">
      <c r="B14" s="17">
        <v>1</v>
      </c>
      <c r="C14" s="94">
        <v>10050.68</v>
      </c>
      <c r="D14" s="94">
        <v>4933.27</v>
      </c>
      <c r="E14" s="94">
        <v>7025.28</v>
      </c>
      <c r="F14" s="94">
        <v>47783.75</v>
      </c>
      <c r="G14" s="94">
        <v>50199.93</v>
      </c>
      <c r="H14" s="94">
        <v>954.92</v>
      </c>
      <c r="I14" s="94">
        <v>1217.82</v>
      </c>
      <c r="J14" s="94">
        <v>5325.06</v>
      </c>
      <c r="K14" s="94">
        <f>J14+I14</f>
        <v>6542.88</v>
      </c>
      <c r="L14" s="94">
        <v>62845.35</v>
      </c>
      <c r="M14" s="94">
        <v>48886.18</v>
      </c>
      <c r="N14" s="94">
        <v>18838.57</v>
      </c>
      <c r="O14" s="94">
        <v>6974.18</v>
      </c>
      <c r="P14" s="94">
        <v>2345.04</v>
      </c>
      <c r="Q14" s="94">
        <v>1889.49</v>
      </c>
      <c r="R14" s="94">
        <v>1687.93</v>
      </c>
      <c r="S14" s="94">
        <v>23761.23</v>
      </c>
      <c r="T14" s="91">
        <f>S14+R14</f>
        <v>25449.16</v>
      </c>
      <c r="U14" s="94">
        <v>3899.06</v>
      </c>
      <c r="V14" s="92"/>
      <c r="W14" s="37">
        <f aca="true" t="shared" si="0" ref="W14:W43">SUM(C14:T14)</f>
        <v>326710.7199999999</v>
      </c>
      <c r="X14" s="54">
        <f>IF(Паспорт!P14&gt;0,Паспорт!P14,X13)</f>
        <v>0</v>
      </c>
      <c r="Y14" s="27"/>
      <c r="Z14" s="137" t="s">
        <v>45</v>
      </c>
      <c r="AA14" s="137"/>
    </row>
    <row r="15" spans="2:27" ht="15.75">
      <c r="B15" s="17">
        <v>2</v>
      </c>
      <c r="C15" s="94">
        <v>12115.64</v>
      </c>
      <c r="D15" s="94">
        <v>7107.59</v>
      </c>
      <c r="E15" s="94">
        <v>8092.88</v>
      </c>
      <c r="F15" s="94">
        <v>0</v>
      </c>
      <c r="G15" s="94">
        <v>66214.99</v>
      </c>
      <c r="H15" s="94">
        <v>934.78</v>
      </c>
      <c r="I15" s="94">
        <v>1481.1</v>
      </c>
      <c r="J15" s="94">
        <v>7027.44</v>
      </c>
      <c r="K15" s="94">
        <f aca="true" t="shared" si="1" ref="K15:K43">J15+I15</f>
        <v>8508.539999999999</v>
      </c>
      <c r="L15" s="94">
        <v>71687.17</v>
      </c>
      <c r="M15" s="94">
        <v>63565.76</v>
      </c>
      <c r="N15" s="94">
        <v>23181.12</v>
      </c>
      <c r="O15" s="94">
        <v>8971.52</v>
      </c>
      <c r="P15" s="94">
        <v>2879.69</v>
      </c>
      <c r="Q15" s="94">
        <v>2384.17</v>
      </c>
      <c r="R15" s="94">
        <v>2045.56</v>
      </c>
      <c r="S15" s="94">
        <v>41095.14</v>
      </c>
      <c r="T15" s="91">
        <f aca="true" t="shared" si="2" ref="T15:T43">S15+R15</f>
        <v>43140.7</v>
      </c>
      <c r="U15" s="94">
        <v>6155.78</v>
      </c>
      <c r="V15" s="92"/>
      <c r="W15" s="37">
        <f t="shared" si="0"/>
        <v>370433.79000000004</v>
      </c>
      <c r="X15" s="35">
        <f>IF(Паспорт!P15&gt;0,Паспорт!P15,X14)</f>
        <v>0</v>
      </c>
      <c r="Y15" s="27"/>
      <c r="Z15" s="137"/>
      <c r="AA15" s="137"/>
    </row>
    <row r="16" spans="2:27" ht="15.75">
      <c r="B16" s="17">
        <v>3</v>
      </c>
      <c r="C16" s="94">
        <v>11759.98</v>
      </c>
      <c r="D16" s="94">
        <v>7426.88</v>
      </c>
      <c r="E16" s="94">
        <v>7932.06</v>
      </c>
      <c r="F16" s="94">
        <v>66090.5</v>
      </c>
      <c r="G16" s="94">
        <v>65973.59</v>
      </c>
      <c r="H16" s="94">
        <v>1160.18</v>
      </c>
      <c r="I16" s="94">
        <v>1446.03</v>
      </c>
      <c r="J16" s="94">
        <v>6867.22</v>
      </c>
      <c r="K16" s="94">
        <f t="shared" si="1"/>
        <v>8313.25</v>
      </c>
      <c r="L16" s="94">
        <v>74804.15</v>
      </c>
      <c r="M16" s="94">
        <v>61814.6</v>
      </c>
      <c r="N16" s="94">
        <v>22693.49</v>
      </c>
      <c r="O16" s="94">
        <v>8671.1</v>
      </c>
      <c r="P16" s="94">
        <v>2776.91</v>
      </c>
      <c r="Q16" s="94">
        <v>2294.73</v>
      </c>
      <c r="R16" s="94">
        <v>2050.9</v>
      </c>
      <c r="S16" s="94">
        <v>38382.77</v>
      </c>
      <c r="T16" s="91">
        <f t="shared" si="2"/>
        <v>40433.67</v>
      </c>
      <c r="U16" s="94">
        <v>5274.18</v>
      </c>
      <c r="V16" s="92"/>
      <c r="W16" s="37">
        <f t="shared" si="0"/>
        <v>430892.00999999995</v>
      </c>
      <c r="X16" s="35">
        <f>IF(Паспорт!P16&gt;0,Паспорт!P16,X15)</f>
        <v>0</v>
      </c>
      <c r="Y16" s="27"/>
      <c r="Z16" s="137"/>
      <c r="AA16" s="137"/>
    </row>
    <row r="17" spans="2:27" ht="15.75">
      <c r="B17" s="17">
        <v>4</v>
      </c>
      <c r="C17" s="94">
        <v>11285.75</v>
      </c>
      <c r="D17" s="94">
        <v>6787.24</v>
      </c>
      <c r="E17" s="94">
        <v>7504.54</v>
      </c>
      <c r="F17" s="94">
        <v>0</v>
      </c>
      <c r="G17" s="94">
        <v>61181.82</v>
      </c>
      <c r="H17" s="94">
        <v>1132.29</v>
      </c>
      <c r="I17" s="94">
        <v>1314.66</v>
      </c>
      <c r="J17" s="94">
        <v>6210.03</v>
      </c>
      <c r="K17" s="94">
        <f t="shared" si="1"/>
        <v>7524.69</v>
      </c>
      <c r="L17" s="94">
        <v>66606.06</v>
      </c>
      <c r="M17" s="94">
        <v>56282.68</v>
      </c>
      <c r="N17" s="94">
        <v>20533.55</v>
      </c>
      <c r="O17" s="94">
        <v>7851.12</v>
      </c>
      <c r="P17" s="94">
        <v>2541</v>
      </c>
      <c r="Q17" s="94">
        <v>2224.5</v>
      </c>
      <c r="R17" s="94">
        <v>1908.71</v>
      </c>
      <c r="S17" s="94">
        <v>32068.89</v>
      </c>
      <c r="T17" s="91">
        <f t="shared" si="2"/>
        <v>33977.6</v>
      </c>
      <c r="U17" s="94">
        <v>4860.64</v>
      </c>
      <c r="V17" s="92"/>
      <c r="W17" s="37">
        <f t="shared" si="0"/>
        <v>326935.12999999995</v>
      </c>
      <c r="X17" s="35">
        <f>IF(Паспорт!P17&gt;0,Паспорт!P17,X16)</f>
        <v>33.29</v>
      </c>
      <c r="Y17" s="27"/>
      <c r="Z17" s="137"/>
      <c r="AA17" s="137"/>
    </row>
    <row r="18" spans="2:27" ht="15.75">
      <c r="B18" s="17">
        <v>5</v>
      </c>
      <c r="C18" s="94">
        <v>9768.16</v>
      </c>
      <c r="D18" s="94">
        <v>5410.82</v>
      </c>
      <c r="E18" s="94">
        <v>5828.75</v>
      </c>
      <c r="F18" s="94">
        <v>39726.34</v>
      </c>
      <c r="G18" s="94">
        <v>50026.59</v>
      </c>
      <c r="H18" s="94">
        <v>862.85</v>
      </c>
      <c r="I18" s="94">
        <v>1091.98</v>
      </c>
      <c r="J18" s="94">
        <v>5630.75</v>
      </c>
      <c r="K18" s="94">
        <f t="shared" si="1"/>
        <v>6722.73</v>
      </c>
      <c r="L18" s="94">
        <v>66703.75</v>
      </c>
      <c r="M18" s="94">
        <v>50954.84</v>
      </c>
      <c r="N18" s="94">
        <v>17135.2</v>
      </c>
      <c r="O18" s="94">
        <v>6462.25</v>
      </c>
      <c r="P18" s="94">
        <v>2110.88</v>
      </c>
      <c r="Q18" s="94">
        <v>1909.51</v>
      </c>
      <c r="R18" s="94">
        <v>1633.07</v>
      </c>
      <c r="S18" s="94">
        <v>26900.21</v>
      </c>
      <c r="T18" s="91">
        <f t="shared" si="2"/>
        <v>28533.28</v>
      </c>
      <c r="U18" s="94">
        <v>3790.46</v>
      </c>
      <c r="V18" s="92"/>
      <c r="W18" s="37">
        <f t="shared" si="0"/>
        <v>327411.9600000001</v>
      </c>
      <c r="X18" s="35">
        <f>IF(Паспорт!P18&gt;0,Паспорт!P18,X17)</f>
        <v>33.29</v>
      </c>
      <c r="Y18" s="27"/>
      <c r="Z18" s="137"/>
      <c r="AA18" s="137"/>
    </row>
    <row r="19" spans="2:27" ht="15.75" customHeight="1">
      <c r="B19" s="17">
        <v>6</v>
      </c>
      <c r="C19" s="94">
        <v>9062.25</v>
      </c>
      <c r="D19" s="94">
        <v>4558.38</v>
      </c>
      <c r="E19" s="94">
        <v>5361.64</v>
      </c>
      <c r="F19" s="94">
        <v>0</v>
      </c>
      <c r="G19" s="94">
        <v>46692.94</v>
      </c>
      <c r="H19" s="94">
        <v>800.4</v>
      </c>
      <c r="I19" s="94">
        <v>1003.23</v>
      </c>
      <c r="J19" s="94">
        <v>5282.13</v>
      </c>
      <c r="K19" s="94">
        <f t="shared" si="1"/>
        <v>6285.360000000001</v>
      </c>
      <c r="L19" s="94">
        <v>55719.94</v>
      </c>
      <c r="M19" s="94">
        <v>49620.98</v>
      </c>
      <c r="N19" s="94">
        <v>16936.66</v>
      </c>
      <c r="O19" s="94">
        <v>6430.33</v>
      </c>
      <c r="P19" s="94">
        <v>2071.35</v>
      </c>
      <c r="Q19" s="94">
        <v>1826</v>
      </c>
      <c r="R19" s="94">
        <v>1526.1</v>
      </c>
      <c r="S19" s="94">
        <v>22074.18</v>
      </c>
      <c r="T19" s="91">
        <f t="shared" si="2"/>
        <v>23600.28</v>
      </c>
      <c r="U19" s="94">
        <v>3129.58</v>
      </c>
      <c r="V19" s="92"/>
      <c r="W19" s="37">
        <f t="shared" si="0"/>
        <v>258852.15000000002</v>
      </c>
      <c r="X19" s="35">
        <f>IF(Паспорт!P19&gt;0,Паспорт!P19,X18)</f>
        <v>33.29</v>
      </c>
      <c r="Y19" s="27"/>
      <c r="Z19" s="137"/>
      <c r="AA19" s="137"/>
    </row>
    <row r="20" spans="2:27" ht="15.75">
      <c r="B20" s="17">
        <v>7</v>
      </c>
      <c r="C20" s="94">
        <v>8656.07</v>
      </c>
      <c r="D20" s="94">
        <v>3434.63</v>
      </c>
      <c r="E20" s="94">
        <v>4755.58</v>
      </c>
      <c r="F20" s="94">
        <v>58739.49</v>
      </c>
      <c r="G20" s="94">
        <v>34390.89</v>
      </c>
      <c r="H20" s="94">
        <v>600.59</v>
      </c>
      <c r="I20" s="94">
        <v>851.62</v>
      </c>
      <c r="J20" s="94">
        <v>4557.38</v>
      </c>
      <c r="K20" s="94">
        <f t="shared" si="1"/>
        <v>5409</v>
      </c>
      <c r="L20" s="94">
        <v>49380.62</v>
      </c>
      <c r="M20" s="94">
        <v>41697.07</v>
      </c>
      <c r="N20" s="94">
        <v>13971.84</v>
      </c>
      <c r="O20" s="94">
        <v>5345.45</v>
      </c>
      <c r="P20" s="94">
        <v>1723.93</v>
      </c>
      <c r="Q20" s="94">
        <v>1562.38</v>
      </c>
      <c r="R20" s="94">
        <v>1193.69</v>
      </c>
      <c r="S20" s="94">
        <v>16607.58</v>
      </c>
      <c r="T20" s="91">
        <f t="shared" si="2"/>
        <v>17801.27</v>
      </c>
      <c r="U20" s="94">
        <v>2536.31</v>
      </c>
      <c r="V20" s="92"/>
      <c r="W20" s="37">
        <f t="shared" si="0"/>
        <v>270679.08</v>
      </c>
      <c r="X20" s="35">
        <f>IF(Паспорт!P20&gt;0,Паспорт!P20,X19)</f>
        <v>33.29</v>
      </c>
      <c r="Y20" s="27"/>
      <c r="Z20" s="137"/>
      <c r="AA20" s="137"/>
    </row>
    <row r="21" spans="2:27" ht="15.75">
      <c r="B21" s="17">
        <v>8</v>
      </c>
      <c r="C21" s="94">
        <v>8089.48</v>
      </c>
      <c r="D21" s="94">
        <v>3057.93</v>
      </c>
      <c r="E21" s="94">
        <v>3801.34</v>
      </c>
      <c r="F21" s="94">
        <v>0</v>
      </c>
      <c r="G21" s="94">
        <v>10973.82</v>
      </c>
      <c r="H21" s="94">
        <v>386.01</v>
      </c>
      <c r="I21" s="94">
        <v>610.08</v>
      </c>
      <c r="J21" s="94">
        <v>2553.94</v>
      </c>
      <c r="K21" s="94">
        <f t="shared" si="1"/>
        <v>3164.02</v>
      </c>
      <c r="L21" s="94">
        <v>42137.02</v>
      </c>
      <c r="M21" s="94">
        <v>30724.23</v>
      </c>
      <c r="N21" s="94">
        <v>8507.55</v>
      </c>
      <c r="O21" s="94">
        <v>3655.91</v>
      </c>
      <c r="P21" s="94">
        <v>1206.04</v>
      </c>
      <c r="Q21" s="94">
        <v>1157.88</v>
      </c>
      <c r="R21" s="94">
        <v>869.32</v>
      </c>
      <c r="S21" s="94">
        <v>12165.83</v>
      </c>
      <c r="T21" s="91">
        <f t="shared" si="2"/>
        <v>13035.15</v>
      </c>
      <c r="U21" s="94">
        <v>2010.98</v>
      </c>
      <c r="V21" s="92"/>
      <c r="W21" s="37">
        <f t="shared" si="0"/>
        <v>146095.55</v>
      </c>
      <c r="X21" s="35">
        <f>IF(Паспорт!P21&gt;0,Паспорт!P21,X20)</f>
        <v>33.29</v>
      </c>
      <c r="Y21" s="27"/>
      <c r="Z21" s="137"/>
      <c r="AA21" s="137"/>
    </row>
    <row r="22" spans="2:26" ht="15" customHeight="1">
      <c r="B22" s="17">
        <v>9</v>
      </c>
      <c r="C22" s="94">
        <v>7361.49</v>
      </c>
      <c r="D22" s="94">
        <v>1553.88</v>
      </c>
      <c r="E22" s="94">
        <v>3418.27</v>
      </c>
      <c r="F22" s="94">
        <v>0</v>
      </c>
      <c r="G22" s="94">
        <v>5467.22</v>
      </c>
      <c r="H22" s="94">
        <v>327.24</v>
      </c>
      <c r="I22" s="94">
        <v>466.32</v>
      </c>
      <c r="J22" s="94">
        <v>1594.11</v>
      </c>
      <c r="K22" s="94">
        <f t="shared" si="1"/>
        <v>2060.43</v>
      </c>
      <c r="L22" s="94">
        <v>39619.02</v>
      </c>
      <c r="M22" s="94">
        <v>28651.92</v>
      </c>
      <c r="N22" s="94">
        <v>7266.3</v>
      </c>
      <c r="O22" s="94">
        <v>3088.83</v>
      </c>
      <c r="P22" s="94">
        <v>1069.33</v>
      </c>
      <c r="Q22" s="94">
        <v>880.99</v>
      </c>
      <c r="R22" s="94">
        <v>716.51</v>
      </c>
      <c r="S22" s="94">
        <v>11443.01</v>
      </c>
      <c r="T22" s="91">
        <f t="shared" si="2"/>
        <v>12159.52</v>
      </c>
      <c r="U22" s="94">
        <v>2518.18</v>
      </c>
      <c r="V22" s="92"/>
      <c r="W22" s="37">
        <f t="shared" si="0"/>
        <v>127144.39</v>
      </c>
      <c r="X22" s="35">
        <f>IF(Паспорт!P22&gt;0,Паспорт!P22,X21)</f>
        <v>33.29</v>
      </c>
      <c r="Y22" s="27"/>
      <c r="Z22" s="33"/>
    </row>
    <row r="23" spans="2:26" ht="15.75">
      <c r="B23" s="17">
        <v>10</v>
      </c>
      <c r="C23" s="94">
        <v>7621.28</v>
      </c>
      <c r="D23" s="94">
        <v>1704.87</v>
      </c>
      <c r="E23" s="94">
        <v>3525.82</v>
      </c>
      <c r="F23" s="94">
        <v>0</v>
      </c>
      <c r="G23" s="94">
        <v>7588.29</v>
      </c>
      <c r="H23" s="94">
        <v>339.37</v>
      </c>
      <c r="I23" s="94">
        <v>499.96</v>
      </c>
      <c r="J23" s="94">
        <v>1888.27</v>
      </c>
      <c r="K23" s="94">
        <f t="shared" si="1"/>
        <v>2388.23</v>
      </c>
      <c r="L23" s="94">
        <v>34901.32</v>
      </c>
      <c r="M23" s="94">
        <v>27992.61</v>
      </c>
      <c r="N23" s="94">
        <v>7162.02</v>
      </c>
      <c r="O23" s="94">
        <v>2859.09</v>
      </c>
      <c r="P23" s="94">
        <v>1024.39</v>
      </c>
      <c r="Q23" s="94">
        <v>917.48</v>
      </c>
      <c r="R23" s="94">
        <v>701.15</v>
      </c>
      <c r="S23" s="94">
        <v>11641.63</v>
      </c>
      <c r="T23" s="91">
        <f t="shared" si="2"/>
        <v>12342.779999999999</v>
      </c>
      <c r="U23" s="94">
        <v>1951.97</v>
      </c>
      <c r="V23" s="92"/>
      <c r="W23" s="37">
        <f t="shared" si="0"/>
        <v>125098.55999999998</v>
      </c>
      <c r="X23" s="35">
        <f>IF(Паспорт!P23&gt;0,Паспорт!P23,X22)</f>
        <v>33.29</v>
      </c>
      <c r="Y23" s="27"/>
      <c r="Z23" s="33"/>
    </row>
    <row r="24" spans="2:26" ht="15.75">
      <c r="B24" s="17">
        <v>11</v>
      </c>
      <c r="C24" s="94">
        <v>7354.01</v>
      </c>
      <c r="D24" s="94">
        <v>1153.83</v>
      </c>
      <c r="E24" s="94">
        <v>3254.79</v>
      </c>
      <c r="F24" s="94">
        <v>0</v>
      </c>
      <c r="G24" s="94">
        <v>7535.56</v>
      </c>
      <c r="H24" s="94">
        <v>289.99</v>
      </c>
      <c r="I24" s="94">
        <v>389.75</v>
      </c>
      <c r="J24" s="94">
        <v>1297.27</v>
      </c>
      <c r="K24" s="94">
        <f t="shared" si="1"/>
        <v>1687.02</v>
      </c>
      <c r="L24" s="94">
        <v>32119.61</v>
      </c>
      <c r="M24" s="94">
        <v>27779.23</v>
      </c>
      <c r="N24" s="94">
        <v>5476.11</v>
      </c>
      <c r="O24" s="94">
        <v>2270.98</v>
      </c>
      <c r="P24" s="94">
        <v>897.4</v>
      </c>
      <c r="Q24" s="94">
        <v>724.26</v>
      </c>
      <c r="R24" s="94">
        <v>621.85</v>
      </c>
      <c r="S24" s="94">
        <v>10945.88</v>
      </c>
      <c r="T24" s="91">
        <f t="shared" si="2"/>
        <v>11567.73</v>
      </c>
      <c r="U24" s="94">
        <v>1884.67</v>
      </c>
      <c r="V24" s="92"/>
      <c r="W24" s="37">
        <f t="shared" si="0"/>
        <v>115365.26999999999</v>
      </c>
      <c r="X24" s="35">
        <f>IF(Паспорт!P24&gt;0,Паспорт!P24,X23)</f>
        <v>33.29</v>
      </c>
      <c r="Y24" s="27"/>
      <c r="Z24" s="33"/>
    </row>
    <row r="25" spans="2:26" ht="15.75">
      <c r="B25" s="17">
        <v>12</v>
      </c>
      <c r="C25" s="94">
        <v>6924.23</v>
      </c>
      <c r="D25" s="94">
        <v>1151.02</v>
      </c>
      <c r="E25" s="94">
        <v>3015.48</v>
      </c>
      <c r="F25" s="94">
        <v>0</v>
      </c>
      <c r="G25" s="94">
        <v>7427.21</v>
      </c>
      <c r="H25" s="94">
        <v>286.36</v>
      </c>
      <c r="I25" s="94">
        <v>392.86</v>
      </c>
      <c r="J25" s="94">
        <v>1243.19</v>
      </c>
      <c r="K25" s="94">
        <f t="shared" si="1"/>
        <v>1636.0500000000002</v>
      </c>
      <c r="L25" s="94">
        <v>34684.2</v>
      </c>
      <c r="M25" s="94">
        <v>26064.54</v>
      </c>
      <c r="N25" s="94">
        <v>5052.77</v>
      </c>
      <c r="O25" s="94">
        <v>2281.14</v>
      </c>
      <c r="P25" s="94">
        <v>926.09</v>
      </c>
      <c r="Q25" s="94">
        <v>721.97</v>
      </c>
      <c r="R25" s="94">
        <v>612.35</v>
      </c>
      <c r="S25" s="94">
        <v>10388.97</v>
      </c>
      <c r="T25" s="91">
        <f t="shared" si="2"/>
        <v>11001.32</v>
      </c>
      <c r="U25" s="94">
        <v>1852.45</v>
      </c>
      <c r="V25" s="92"/>
      <c r="W25" s="37">
        <f t="shared" si="0"/>
        <v>113809.75</v>
      </c>
      <c r="X25" s="35">
        <f>IF(Паспорт!P25&gt;0,Паспорт!P25,X24)</f>
        <v>33.46</v>
      </c>
      <c r="Y25" s="27"/>
      <c r="Z25" s="33"/>
    </row>
    <row r="26" spans="2:26" ht="15.75">
      <c r="B26" s="17">
        <v>13</v>
      </c>
      <c r="C26" s="94">
        <v>7230.39</v>
      </c>
      <c r="D26" s="94">
        <v>1161.21</v>
      </c>
      <c r="E26" s="94">
        <v>3114.81</v>
      </c>
      <c r="F26" s="94">
        <v>54802.56</v>
      </c>
      <c r="G26" s="94">
        <v>7197.64</v>
      </c>
      <c r="H26" s="94">
        <v>244.42</v>
      </c>
      <c r="I26" s="94">
        <v>371.78</v>
      </c>
      <c r="J26" s="94">
        <v>1144.84</v>
      </c>
      <c r="K26" s="94">
        <f t="shared" si="1"/>
        <v>1516.62</v>
      </c>
      <c r="L26" s="94">
        <v>31692.34</v>
      </c>
      <c r="M26" s="94">
        <v>25896.64</v>
      </c>
      <c r="N26" s="94">
        <v>5660.05</v>
      </c>
      <c r="O26" s="94">
        <v>1652.06</v>
      </c>
      <c r="P26" s="94">
        <v>896.27</v>
      </c>
      <c r="Q26" s="94">
        <v>674.83</v>
      </c>
      <c r="R26" s="94">
        <v>497.6</v>
      </c>
      <c r="S26" s="94">
        <v>9710.77</v>
      </c>
      <c r="T26" s="91">
        <f t="shared" si="2"/>
        <v>10208.37</v>
      </c>
      <c r="U26" s="94">
        <v>1538.47</v>
      </c>
      <c r="V26" s="92"/>
      <c r="W26" s="37">
        <f t="shared" si="0"/>
        <v>163673.19999999995</v>
      </c>
      <c r="X26" s="35">
        <f>IF(Паспорт!P26&gt;0,Паспорт!P26,X25)</f>
        <v>33.46</v>
      </c>
      <c r="Y26" s="27"/>
      <c r="Z26" s="33"/>
    </row>
    <row r="27" spans="2:26" ht="15.75">
      <c r="B27" s="17">
        <v>14</v>
      </c>
      <c r="C27" s="94">
        <v>7603.42</v>
      </c>
      <c r="D27" s="94">
        <v>1170.1</v>
      </c>
      <c r="E27" s="94">
        <v>3235.77</v>
      </c>
      <c r="F27" s="94">
        <v>0</v>
      </c>
      <c r="G27" s="94">
        <v>8186.06</v>
      </c>
      <c r="H27" s="94">
        <v>301.69</v>
      </c>
      <c r="I27" s="94">
        <v>392.46</v>
      </c>
      <c r="J27" s="94">
        <v>1064.38</v>
      </c>
      <c r="K27" s="94">
        <f t="shared" si="1"/>
        <v>1456.8400000000001</v>
      </c>
      <c r="L27" s="94">
        <v>33027.33</v>
      </c>
      <c r="M27" s="94">
        <v>28380.35</v>
      </c>
      <c r="N27" s="94">
        <v>5272.8</v>
      </c>
      <c r="O27" s="94">
        <v>1631.55</v>
      </c>
      <c r="P27" s="94">
        <v>902.33</v>
      </c>
      <c r="Q27" s="94">
        <v>744.2</v>
      </c>
      <c r="R27" s="94">
        <v>377.86</v>
      </c>
      <c r="S27" s="94">
        <v>11254.65</v>
      </c>
      <c r="T27" s="91">
        <f t="shared" si="2"/>
        <v>11632.51</v>
      </c>
      <c r="U27" s="94">
        <v>1826.32</v>
      </c>
      <c r="V27" s="92"/>
      <c r="W27" s="37">
        <f t="shared" si="0"/>
        <v>116634.29999999999</v>
      </c>
      <c r="X27" s="35">
        <f>IF(Паспорт!P27&gt;0,Паспорт!P27,X26)</f>
        <v>33.46</v>
      </c>
      <c r="Y27" s="27"/>
      <c r="Z27" s="33"/>
    </row>
    <row r="28" spans="2:26" ht="15.75">
      <c r="B28" s="17">
        <v>15</v>
      </c>
      <c r="C28" s="94">
        <v>8611.49</v>
      </c>
      <c r="D28" s="94">
        <v>1846</v>
      </c>
      <c r="E28" s="94">
        <v>4090.61</v>
      </c>
      <c r="F28" s="94">
        <v>0</v>
      </c>
      <c r="G28" s="94">
        <v>11348.48</v>
      </c>
      <c r="H28" s="94">
        <v>376.61</v>
      </c>
      <c r="I28" s="94">
        <v>559.55</v>
      </c>
      <c r="J28" s="94">
        <v>1510.58</v>
      </c>
      <c r="K28" s="94">
        <f t="shared" si="1"/>
        <v>2070.13</v>
      </c>
      <c r="L28" s="94">
        <v>33779.22</v>
      </c>
      <c r="M28" s="94">
        <v>29711.79</v>
      </c>
      <c r="N28" s="94">
        <v>7360.57</v>
      </c>
      <c r="O28" s="94">
        <v>2186.5</v>
      </c>
      <c r="P28" s="94">
        <v>1183.89</v>
      </c>
      <c r="Q28" s="94">
        <v>1018.61</v>
      </c>
      <c r="R28" s="94">
        <v>450.73</v>
      </c>
      <c r="S28" s="94">
        <v>13735.54</v>
      </c>
      <c r="T28" s="91">
        <f t="shared" si="2"/>
        <v>14186.27</v>
      </c>
      <c r="U28" s="94">
        <v>1878.08</v>
      </c>
      <c r="V28" s="92"/>
      <c r="W28" s="37">
        <f t="shared" si="0"/>
        <v>134026.56999999998</v>
      </c>
      <c r="X28" s="35">
        <f>IF(Паспорт!P28&gt;0,Паспорт!P28,X27)</f>
        <v>34.85</v>
      </c>
      <c r="Y28" s="27"/>
      <c r="Z28" s="33"/>
    </row>
    <row r="29" spans="2:26" ht="15.75">
      <c r="B29" s="19">
        <v>16</v>
      </c>
      <c r="C29" s="94">
        <v>8973.05</v>
      </c>
      <c r="D29" s="94">
        <v>2398.03</v>
      </c>
      <c r="E29" s="94">
        <v>5322.18</v>
      </c>
      <c r="F29" s="94">
        <v>2594.47</v>
      </c>
      <c r="G29" s="94">
        <v>18655.86</v>
      </c>
      <c r="H29" s="94">
        <v>559.7</v>
      </c>
      <c r="I29" s="94">
        <v>752.22</v>
      </c>
      <c r="J29" s="94">
        <v>1785.38</v>
      </c>
      <c r="K29" s="94">
        <f t="shared" si="1"/>
        <v>2537.6000000000004</v>
      </c>
      <c r="L29" s="94">
        <v>33700.68</v>
      </c>
      <c r="M29" s="94">
        <v>36501.2</v>
      </c>
      <c r="N29" s="94">
        <v>10963.28</v>
      </c>
      <c r="O29" s="94">
        <v>3281.78</v>
      </c>
      <c r="P29" s="94">
        <v>1611.42</v>
      </c>
      <c r="Q29" s="94">
        <v>1352.66</v>
      </c>
      <c r="R29" s="94">
        <v>651.25</v>
      </c>
      <c r="S29" s="94">
        <v>18058.04</v>
      </c>
      <c r="T29" s="91">
        <f t="shared" si="2"/>
        <v>18709.29</v>
      </c>
      <c r="U29" s="94">
        <v>2725.6</v>
      </c>
      <c r="V29" s="92"/>
      <c r="W29" s="37">
        <f t="shared" si="0"/>
        <v>168408.09000000003</v>
      </c>
      <c r="X29" s="35">
        <f>IF(Паспорт!P29&gt;0,Паспорт!P29,X28)</f>
        <v>34.85</v>
      </c>
      <c r="Y29" s="27"/>
      <c r="Z29" s="33"/>
    </row>
    <row r="30" spans="2:26" ht="15.75">
      <c r="B30" s="19">
        <v>17</v>
      </c>
      <c r="C30" s="94">
        <v>7758.04</v>
      </c>
      <c r="D30" s="94">
        <v>1773.75</v>
      </c>
      <c r="E30" s="94">
        <v>4514.81</v>
      </c>
      <c r="F30" s="94">
        <v>0</v>
      </c>
      <c r="G30" s="94">
        <v>13006.6</v>
      </c>
      <c r="H30" s="94">
        <v>390.84</v>
      </c>
      <c r="I30" s="94">
        <v>494.8</v>
      </c>
      <c r="J30" s="94">
        <v>1713.67</v>
      </c>
      <c r="K30" s="94">
        <f t="shared" si="1"/>
        <v>2208.4700000000003</v>
      </c>
      <c r="L30" s="94">
        <v>28820.1</v>
      </c>
      <c r="M30" s="94">
        <v>38035.55</v>
      </c>
      <c r="N30" s="94">
        <v>8333.4</v>
      </c>
      <c r="O30" s="94">
        <v>2293.96</v>
      </c>
      <c r="P30" s="94">
        <v>1159.24</v>
      </c>
      <c r="Q30" s="94">
        <v>995.83</v>
      </c>
      <c r="R30" s="94">
        <v>457.87</v>
      </c>
      <c r="S30" s="94">
        <v>12191.05</v>
      </c>
      <c r="T30" s="91">
        <f t="shared" si="2"/>
        <v>12648.92</v>
      </c>
      <c r="U30" s="94">
        <v>1366.07</v>
      </c>
      <c r="V30" s="92"/>
      <c r="W30" s="37">
        <f t="shared" si="0"/>
        <v>136796.90000000002</v>
      </c>
      <c r="X30" s="35">
        <f>IF(Паспорт!P30&gt;0,Паспорт!P30,X29)</f>
        <v>34.85</v>
      </c>
      <c r="Y30" s="27"/>
      <c r="Z30" s="33"/>
    </row>
    <row r="31" spans="2:26" ht="15.75">
      <c r="B31" s="19">
        <v>18</v>
      </c>
      <c r="C31" s="94">
        <v>6756.52</v>
      </c>
      <c r="D31" s="94">
        <v>1203.01</v>
      </c>
      <c r="E31" s="94">
        <v>3726.06</v>
      </c>
      <c r="F31" s="94">
        <v>0</v>
      </c>
      <c r="G31" s="94">
        <v>8263.39</v>
      </c>
      <c r="H31" s="94">
        <v>293.88</v>
      </c>
      <c r="I31" s="94">
        <v>436.8</v>
      </c>
      <c r="J31" s="94">
        <v>1320.27</v>
      </c>
      <c r="K31" s="94">
        <f t="shared" si="1"/>
        <v>1757.07</v>
      </c>
      <c r="L31" s="94">
        <v>29866.33</v>
      </c>
      <c r="M31" s="94">
        <v>29981.92</v>
      </c>
      <c r="N31" s="94">
        <v>5494.41</v>
      </c>
      <c r="O31" s="94">
        <v>1344.89</v>
      </c>
      <c r="P31" s="94">
        <v>844.53</v>
      </c>
      <c r="Q31" s="94">
        <v>714.62</v>
      </c>
      <c r="R31" s="94">
        <v>247.93</v>
      </c>
      <c r="S31" s="94">
        <v>9276.6</v>
      </c>
      <c r="T31" s="91">
        <f t="shared" si="2"/>
        <v>9524.53</v>
      </c>
      <c r="U31" s="94">
        <v>653.83</v>
      </c>
      <c r="V31" s="92"/>
      <c r="W31" s="37">
        <f t="shared" si="0"/>
        <v>111052.76</v>
      </c>
      <c r="X31" s="35">
        <f>IF(Паспорт!P31&gt;0,Паспорт!P31,X30)</f>
        <v>34.85</v>
      </c>
      <c r="Y31" s="27"/>
      <c r="Z31" s="33"/>
    </row>
    <row r="32" spans="2:26" ht="15.75">
      <c r="B32" s="19">
        <v>19</v>
      </c>
      <c r="C32" s="94">
        <v>7309.77</v>
      </c>
      <c r="D32" s="94">
        <v>1209.17</v>
      </c>
      <c r="E32" s="94">
        <v>4078.03</v>
      </c>
      <c r="F32" s="94">
        <v>2640.55</v>
      </c>
      <c r="G32" s="94">
        <v>8797.73</v>
      </c>
      <c r="H32" s="94">
        <v>310.81</v>
      </c>
      <c r="I32" s="94">
        <v>462.85</v>
      </c>
      <c r="J32" s="94">
        <v>1184.03</v>
      </c>
      <c r="K32" s="94">
        <f t="shared" si="1"/>
        <v>1646.88</v>
      </c>
      <c r="L32" s="94">
        <v>32536.72</v>
      </c>
      <c r="M32" s="94">
        <v>16206.7</v>
      </c>
      <c r="N32" s="94">
        <v>6353.3</v>
      </c>
      <c r="O32" s="94">
        <v>1685.9</v>
      </c>
      <c r="P32" s="94">
        <v>949.31</v>
      </c>
      <c r="Q32" s="94">
        <v>890.07</v>
      </c>
      <c r="R32" s="94">
        <v>364.43</v>
      </c>
      <c r="S32" s="94">
        <v>10910.93</v>
      </c>
      <c r="T32" s="91">
        <f t="shared" si="2"/>
        <v>11275.36</v>
      </c>
      <c r="U32" s="94">
        <v>1433.65</v>
      </c>
      <c r="V32" s="92"/>
      <c r="W32" s="37">
        <f t="shared" si="0"/>
        <v>108812.54</v>
      </c>
      <c r="X32" s="35">
        <f>IF(Паспорт!P32&gt;0,Паспорт!P32,X31)</f>
        <v>34.91</v>
      </c>
      <c r="Y32" s="27"/>
      <c r="Z32" s="33"/>
    </row>
    <row r="33" spans="2:26" ht="15.75">
      <c r="B33" s="19">
        <v>20</v>
      </c>
      <c r="C33" s="94">
        <v>7698.97</v>
      </c>
      <c r="D33" s="94">
        <v>1669.34</v>
      </c>
      <c r="E33" s="94">
        <v>4568.77</v>
      </c>
      <c r="F33" s="94">
        <v>73517.6</v>
      </c>
      <c r="G33" s="94">
        <v>15027.86</v>
      </c>
      <c r="H33" s="94">
        <v>408.66</v>
      </c>
      <c r="I33" s="94">
        <v>526.53</v>
      </c>
      <c r="J33" s="94">
        <v>260.78</v>
      </c>
      <c r="K33" s="94">
        <f t="shared" si="1"/>
        <v>787.31</v>
      </c>
      <c r="L33" s="94">
        <v>30584.73</v>
      </c>
      <c r="M33" s="94">
        <v>13171.16</v>
      </c>
      <c r="N33" s="94">
        <v>8524.33</v>
      </c>
      <c r="O33" s="94">
        <v>3850.39</v>
      </c>
      <c r="P33" s="94">
        <v>1172.4</v>
      </c>
      <c r="Q33" s="94">
        <v>1086.62</v>
      </c>
      <c r="R33" s="94">
        <v>493.44</v>
      </c>
      <c r="S33" s="94">
        <v>15469.68</v>
      </c>
      <c r="T33" s="91">
        <f t="shared" si="2"/>
        <v>15963.12</v>
      </c>
      <c r="U33" s="94">
        <v>2148.49</v>
      </c>
      <c r="V33" s="92"/>
      <c r="W33" s="37">
        <f t="shared" si="0"/>
        <v>194781.69</v>
      </c>
      <c r="X33" s="35">
        <f>IF(Паспорт!P33&gt;0,Паспорт!P33,X32)</f>
        <v>34.91</v>
      </c>
      <c r="Y33" s="27"/>
      <c r="Z33" s="33"/>
    </row>
    <row r="34" spans="2:26" ht="15.75">
      <c r="B34" s="19">
        <v>21</v>
      </c>
      <c r="C34" s="94">
        <v>10725.68</v>
      </c>
      <c r="D34" s="94">
        <v>2554.43</v>
      </c>
      <c r="E34" s="94">
        <v>6214.47</v>
      </c>
      <c r="F34" s="94">
        <v>33029.21</v>
      </c>
      <c r="G34" s="94">
        <v>26267.98</v>
      </c>
      <c r="H34" s="94">
        <v>664.92</v>
      </c>
      <c r="I34" s="94">
        <v>941.72</v>
      </c>
      <c r="J34" s="94">
        <v>2229.65</v>
      </c>
      <c r="K34" s="94">
        <f t="shared" si="1"/>
        <v>3171.37</v>
      </c>
      <c r="L34" s="94">
        <v>37690.65</v>
      </c>
      <c r="M34" s="94">
        <v>17811.07</v>
      </c>
      <c r="N34" s="94">
        <v>12763.33</v>
      </c>
      <c r="O34" s="94">
        <v>6564.96</v>
      </c>
      <c r="P34" s="94">
        <v>2015.29</v>
      </c>
      <c r="Q34" s="94">
        <v>1596.02</v>
      </c>
      <c r="R34" s="94">
        <v>775.36</v>
      </c>
      <c r="S34" s="94">
        <v>24682.08</v>
      </c>
      <c r="T34" s="91">
        <f t="shared" si="2"/>
        <v>25457.440000000002</v>
      </c>
      <c r="U34" s="94">
        <v>3498.88</v>
      </c>
      <c r="V34" s="92"/>
      <c r="W34" s="37">
        <f t="shared" si="0"/>
        <v>215155.62999999995</v>
      </c>
      <c r="X34" s="35">
        <f>IF(Паспорт!P34&gt;0,Паспорт!P34,X33)</f>
        <v>34.91</v>
      </c>
      <c r="Y34" s="27"/>
      <c r="Z34" s="33"/>
    </row>
    <row r="35" spans="2:26" ht="15.75">
      <c r="B35" s="19">
        <v>22</v>
      </c>
      <c r="C35" s="94">
        <v>9826.69</v>
      </c>
      <c r="D35" s="94">
        <v>2924.47</v>
      </c>
      <c r="E35" s="94">
        <v>6261.91</v>
      </c>
      <c r="F35" s="94">
        <v>0</v>
      </c>
      <c r="G35" s="94">
        <v>25855.3</v>
      </c>
      <c r="H35" s="94">
        <v>636.63</v>
      </c>
      <c r="I35" s="94">
        <v>920.38</v>
      </c>
      <c r="J35" s="94">
        <v>2098.7</v>
      </c>
      <c r="K35" s="94">
        <f t="shared" si="1"/>
        <v>3019.08</v>
      </c>
      <c r="L35" s="94">
        <v>37332.23</v>
      </c>
      <c r="M35" s="94">
        <v>18233.19</v>
      </c>
      <c r="N35" s="94">
        <v>13292.39</v>
      </c>
      <c r="O35" s="94">
        <v>4550.21</v>
      </c>
      <c r="P35" s="94">
        <v>2085.24</v>
      </c>
      <c r="Q35" s="94">
        <v>1613.84</v>
      </c>
      <c r="R35" s="94">
        <v>772.19</v>
      </c>
      <c r="S35" s="94">
        <v>22294.53</v>
      </c>
      <c r="T35" s="91">
        <f t="shared" si="2"/>
        <v>23066.719999999998</v>
      </c>
      <c r="U35" s="94">
        <v>2467.09</v>
      </c>
      <c r="V35" s="92"/>
      <c r="W35" s="37">
        <f t="shared" si="0"/>
        <v>174783.69999999998</v>
      </c>
      <c r="X35" s="35">
        <f>IF(Паспорт!P35&gt;0,Паспорт!P35,X34)</f>
        <v>34.91</v>
      </c>
      <c r="Y35" s="27"/>
      <c r="Z35" s="33"/>
    </row>
    <row r="36" spans="2:26" ht="15.75">
      <c r="B36" s="19">
        <v>23</v>
      </c>
      <c r="C36" s="94">
        <v>7736.09</v>
      </c>
      <c r="D36" s="94">
        <v>2329.35</v>
      </c>
      <c r="E36" s="94">
        <v>5142.2</v>
      </c>
      <c r="F36" s="94">
        <v>2594.53</v>
      </c>
      <c r="G36" s="94">
        <v>17510.77</v>
      </c>
      <c r="H36" s="94">
        <v>417.57</v>
      </c>
      <c r="I36" s="94">
        <v>719.27</v>
      </c>
      <c r="J36" s="94">
        <v>1827</v>
      </c>
      <c r="K36" s="94">
        <f t="shared" si="1"/>
        <v>2546.27</v>
      </c>
      <c r="L36" s="94">
        <v>35684.09</v>
      </c>
      <c r="M36" s="94">
        <v>13782.29</v>
      </c>
      <c r="N36" s="94">
        <v>10370.35</v>
      </c>
      <c r="O36" s="94">
        <v>2918.62</v>
      </c>
      <c r="P36" s="94">
        <v>1640.35</v>
      </c>
      <c r="Q36" s="94">
        <v>1236.18</v>
      </c>
      <c r="R36" s="94">
        <v>555.1</v>
      </c>
      <c r="S36" s="94">
        <v>18298.41</v>
      </c>
      <c r="T36" s="91">
        <f t="shared" si="2"/>
        <v>18853.51</v>
      </c>
      <c r="U36" s="94">
        <v>1941.77</v>
      </c>
      <c r="V36" s="92"/>
      <c r="W36" s="37">
        <f t="shared" si="0"/>
        <v>144161.95</v>
      </c>
      <c r="X36" s="35">
        <f>IF(Паспорт!P36&gt;0,Паспорт!P36,X35)</f>
        <v>34.91</v>
      </c>
      <c r="Y36" s="27"/>
      <c r="Z36" s="33"/>
    </row>
    <row r="37" spans="2:26" ht="15.75">
      <c r="B37" s="19">
        <v>24</v>
      </c>
      <c r="C37" s="94">
        <v>7494.74</v>
      </c>
      <c r="D37" s="94">
        <v>2006.62</v>
      </c>
      <c r="E37" s="94">
        <v>5183.52</v>
      </c>
      <c r="F37" s="94">
        <v>0</v>
      </c>
      <c r="G37" s="94">
        <v>15322.54</v>
      </c>
      <c r="H37" s="94">
        <v>438.26</v>
      </c>
      <c r="I37" s="94">
        <v>691.6</v>
      </c>
      <c r="J37" s="94">
        <v>1509.88</v>
      </c>
      <c r="K37" s="94">
        <f t="shared" si="1"/>
        <v>2201.48</v>
      </c>
      <c r="L37" s="94">
        <v>34881.97</v>
      </c>
      <c r="M37" s="94">
        <v>12740.94</v>
      </c>
      <c r="N37" s="94">
        <v>9722.16</v>
      </c>
      <c r="O37" s="94">
        <v>2516.24</v>
      </c>
      <c r="P37" s="94">
        <v>1523.74</v>
      </c>
      <c r="Q37" s="94">
        <v>1064.29</v>
      </c>
      <c r="R37" s="94">
        <v>531.82</v>
      </c>
      <c r="S37" s="94">
        <v>14719.98</v>
      </c>
      <c r="T37" s="91">
        <f t="shared" si="2"/>
        <v>15251.8</v>
      </c>
      <c r="U37" s="94">
        <v>1565.44</v>
      </c>
      <c r="V37" s="92"/>
      <c r="W37" s="37">
        <f t="shared" si="0"/>
        <v>127801.58000000002</v>
      </c>
      <c r="X37" s="35">
        <f>IF(Паспорт!P37&gt;0,Паспорт!P37,X36)</f>
        <v>34.91</v>
      </c>
      <c r="Y37" s="27"/>
      <c r="Z37" s="33"/>
    </row>
    <row r="38" spans="2:26" ht="15.75">
      <c r="B38" s="19">
        <v>25</v>
      </c>
      <c r="C38" s="94">
        <v>7750.39</v>
      </c>
      <c r="D38" s="94">
        <v>1997.32</v>
      </c>
      <c r="E38" s="94">
        <v>5197.85</v>
      </c>
      <c r="F38" s="94">
        <v>67476.73</v>
      </c>
      <c r="G38" s="94">
        <v>17044.15</v>
      </c>
      <c r="H38" s="94">
        <v>436.17</v>
      </c>
      <c r="I38" s="94">
        <v>725.99</v>
      </c>
      <c r="J38" s="94">
        <v>1326.13</v>
      </c>
      <c r="K38" s="94">
        <f t="shared" si="1"/>
        <v>2052.12</v>
      </c>
      <c r="L38" s="94">
        <v>34715.09</v>
      </c>
      <c r="M38" s="94">
        <v>13620.08</v>
      </c>
      <c r="N38" s="94">
        <v>9508.92</v>
      </c>
      <c r="O38" s="94">
        <v>2643.05</v>
      </c>
      <c r="P38" s="94">
        <v>1326.8</v>
      </c>
      <c r="Q38" s="94">
        <v>1099.94</v>
      </c>
      <c r="R38" s="94">
        <v>509.36</v>
      </c>
      <c r="S38" s="94">
        <v>15339.09</v>
      </c>
      <c r="T38" s="91">
        <f t="shared" si="2"/>
        <v>15848.45</v>
      </c>
      <c r="U38" s="94">
        <v>1925.63</v>
      </c>
      <c r="V38" s="92"/>
      <c r="W38" s="37">
        <f t="shared" si="0"/>
        <v>198617.62999999998</v>
      </c>
      <c r="X38" s="35">
        <f>IF(Паспорт!P38&gt;0,Паспорт!P38,X37)</f>
        <v>34.91</v>
      </c>
      <c r="Y38" s="27"/>
      <c r="Z38" s="33"/>
    </row>
    <row r="39" spans="2:26" ht="15.75">
      <c r="B39" s="19">
        <v>26</v>
      </c>
      <c r="C39" s="94">
        <v>7061.49</v>
      </c>
      <c r="D39" s="94">
        <v>1996.78</v>
      </c>
      <c r="E39" s="94">
        <v>5029.23</v>
      </c>
      <c r="F39" s="94">
        <v>0</v>
      </c>
      <c r="G39" s="94">
        <v>15340.43</v>
      </c>
      <c r="H39" s="94">
        <v>443.1</v>
      </c>
      <c r="I39" s="94">
        <v>679.09</v>
      </c>
      <c r="J39" s="94">
        <v>1525.95</v>
      </c>
      <c r="K39" s="94">
        <f t="shared" si="1"/>
        <v>2205.04</v>
      </c>
      <c r="L39" s="94">
        <v>35345.36</v>
      </c>
      <c r="M39" s="94">
        <v>12848.46</v>
      </c>
      <c r="N39" s="94">
        <v>8759.6</v>
      </c>
      <c r="O39" s="94">
        <v>2349.44</v>
      </c>
      <c r="P39" s="94">
        <v>1318.46</v>
      </c>
      <c r="Q39" s="94">
        <v>988.03</v>
      </c>
      <c r="R39" s="94">
        <v>478.63</v>
      </c>
      <c r="S39" s="94">
        <v>14182.43</v>
      </c>
      <c r="T39" s="91">
        <f t="shared" si="2"/>
        <v>14661.06</v>
      </c>
      <c r="U39" s="94">
        <v>1918.51</v>
      </c>
      <c r="V39" s="92"/>
      <c r="W39" s="37">
        <f t="shared" si="0"/>
        <v>125212.58000000002</v>
      </c>
      <c r="X39" s="35">
        <f>IF(Паспорт!P39&gt;0,Паспорт!P39,X38)</f>
        <v>35.01</v>
      </c>
      <c r="Y39" s="27"/>
      <c r="Z39" s="33"/>
    </row>
    <row r="40" spans="2:26" ht="15.75">
      <c r="B40" s="19">
        <v>27</v>
      </c>
      <c r="C40" s="94">
        <v>8069.06</v>
      </c>
      <c r="D40" s="94">
        <v>2347.72</v>
      </c>
      <c r="E40" s="94">
        <v>5685.37</v>
      </c>
      <c r="F40" s="94">
        <v>0</v>
      </c>
      <c r="G40" s="94">
        <v>19324.17</v>
      </c>
      <c r="H40" s="94">
        <v>585.25</v>
      </c>
      <c r="I40" s="94">
        <v>777.54</v>
      </c>
      <c r="J40" s="94">
        <v>1839.7</v>
      </c>
      <c r="K40" s="94">
        <f t="shared" si="1"/>
        <v>2617.24</v>
      </c>
      <c r="L40" s="94">
        <v>38744.96</v>
      </c>
      <c r="M40" s="94">
        <v>16163.08</v>
      </c>
      <c r="N40" s="94">
        <v>10771.8</v>
      </c>
      <c r="O40" s="94">
        <v>3053.58</v>
      </c>
      <c r="P40" s="94">
        <v>1692.59</v>
      </c>
      <c r="Q40" s="94">
        <v>1205.45</v>
      </c>
      <c r="R40" s="94">
        <v>610.45</v>
      </c>
      <c r="S40" s="94">
        <v>17233.49</v>
      </c>
      <c r="T40" s="91">
        <f t="shared" si="2"/>
        <v>17843.940000000002</v>
      </c>
      <c r="U40" s="94">
        <v>2423.28</v>
      </c>
      <c r="V40" s="92"/>
      <c r="W40" s="37">
        <f t="shared" si="0"/>
        <v>148565.39</v>
      </c>
      <c r="X40" s="35">
        <f>IF(Паспорт!P40&gt;0,Паспорт!P40,X39)</f>
        <v>35.01</v>
      </c>
      <c r="Y40" s="27"/>
      <c r="Z40" s="33"/>
    </row>
    <row r="41" spans="2:26" ht="15.75">
      <c r="B41" s="19">
        <v>28</v>
      </c>
      <c r="C41" s="94">
        <v>8079.84</v>
      </c>
      <c r="D41" s="94">
        <v>2285.71</v>
      </c>
      <c r="E41" s="94">
        <v>6022.34</v>
      </c>
      <c r="F41" s="94">
        <v>0</v>
      </c>
      <c r="G41" s="94">
        <v>17884.11</v>
      </c>
      <c r="H41" s="94">
        <v>549.24</v>
      </c>
      <c r="I41" s="94">
        <v>814.64</v>
      </c>
      <c r="J41" s="94">
        <v>1777.56</v>
      </c>
      <c r="K41" s="94">
        <f t="shared" si="1"/>
        <v>2592.2</v>
      </c>
      <c r="L41" s="94">
        <v>42120.47</v>
      </c>
      <c r="M41" s="94">
        <v>16130.76</v>
      </c>
      <c r="N41" s="94">
        <v>10765.36</v>
      </c>
      <c r="O41" s="94">
        <v>3019.39</v>
      </c>
      <c r="P41" s="94">
        <v>1644.71</v>
      </c>
      <c r="Q41" s="94">
        <v>1198.68</v>
      </c>
      <c r="R41" s="94">
        <v>556.16</v>
      </c>
      <c r="S41" s="94">
        <v>18668.93</v>
      </c>
      <c r="T41" s="91">
        <f t="shared" si="2"/>
        <v>19225.09</v>
      </c>
      <c r="U41" s="94">
        <v>2606.35</v>
      </c>
      <c r="V41" s="92"/>
      <c r="W41" s="37">
        <f t="shared" si="0"/>
        <v>153335.18999999997</v>
      </c>
      <c r="X41" s="35">
        <f>IF(Паспорт!P41&gt;0,Паспорт!P41,X40)</f>
        <v>35.01</v>
      </c>
      <c r="Y41" s="27"/>
      <c r="Z41" s="33"/>
    </row>
    <row r="42" spans="2:26" ht="12.75" customHeight="1">
      <c r="B42" s="19">
        <v>29</v>
      </c>
      <c r="C42" s="94">
        <v>7642.33</v>
      </c>
      <c r="D42" s="94">
        <v>1819.27</v>
      </c>
      <c r="E42" s="94">
        <v>5547.87</v>
      </c>
      <c r="F42" s="94">
        <v>62879.19</v>
      </c>
      <c r="G42" s="94">
        <v>15542.33</v>
      </c>
      <c r="H42" s="94">
        <v>483.16</v>
      </c>
      <c r="I42" s="94">
        <v>657.8</v>
      </c>
      <c r="J42" s="94">
        <v>1505.03</v>
      </c>
      <c r="K42" s="94">
        <f t="shared" si="1"/>
        <v>2162.83</v>
      </c>
      <c r="L42" s="94">
        <v>36503.34</v>
      </c>
      <c r="M42" s="94">
        <v>12997.35</v>
      </c>
      <c r="N42" s="94">
        <v>9089.86</v>
      </c>
      <c r="O42" s="94">
        <v>2559.18</v>
      </c>
      <c r="P42" s="94">
        <v>1288.26</v>
      </c>
      <c r="Q42" s="94">
        <v>896.27</v>
      </c>
      <c r="R42" s="94">
        <v>438.16</v>
      </c>
      <c r="S42" s="94">
        <v>15293.89</v>
      </c>
      <c r="T42" s="91">
        <f t="shared" si="2"/>
        <v>15732.05</v>
      </c>
      <c r="U42" s="94">
        <v>1591.72</v>
      </c>
      <c r="V42" s="92"/>
      <c r="W42" s="37">
        <f t="shared" si="0"/>
        <v>193038.17000000004</v>
      </c>
      <c r="X42" s="35">
        <f>IF(Паспорт!P42&gt;0,Паспорт!P42,X41)</f>
        <v>35.01</v>
      </c>
      <c r="Y42" s="27"/>
      <c r="Z42" s="33"/>
    </row>
    <row r="43" spans="2:26" ht="12.75" customHeight="1">
      <c r="B43" s="19">
        <v>30</v>
      </c>
      <c r="C43" s="94">
        <v>7876.88</v>
      </c>
      <c r="D43" s="94">
        <v>2241.46</v>
      </c>
      <c r="E43" s="94">
        <v>6336.74</v>
      </c>
      <c r="F43" s="94">
        <v>0</v>
      </c>
      <c r="G43" s="94">
        <v>18486.98</v>
      </c>
      <c r="H43" s="94">
        <v>558.68</v>
      </c>
      <c r="I43" s="94">
        <v>792.87</v>
      </c>
      <c r="J43" s="94">
        <v>1716.49</v>
      </c>
      <c r="K43" s="94">
        <f t="shared" si="1"/>
        <v>2509.36</v>
      </c>
      <c r="L43" s="94">
        <v>38415.36</v>
      </c>
      <c r="M43" s="94">
        <v>14118.04</v>
      </c>
      <c r="N43" s="94">
        <v>10856.57</v>
      </c>
      <c r="O43" s="94">
        <v>3174.07</v>
      </c>
      <c r="P43" s="94">
        <v>1497.86</v>
      </c>
      <c r="Q43" s="94">
        <v>1176.13</v>
      </c>
      <c r="R43" s="94">
        <v>537.59</v>
      </c>
      <c r="S43" s="94">
        <v>18637.65</v>
      </c>
      <c r="T43" s="91">
        <f t="shared" si="2"/>
        <v>19175.24</v>
      </c>
      <c r="U43" s="94">
        <v>2262.25</v>
      </c>
      <c r="V43" s="92"/>
      <c r="W43" s="37">
        <f t="shared" si="0"/>
        <v>148107.97000000003</v>
      </c>
      <c r="X43" s="35">
        <f>IF(Паспорт!P43&gt;0,Паспорт!P43,X42)</f>
        <v>35.01</v>
      </c>
      <c r="Y43" s="27"/>
      <c r="Z43" s="33"/>
    </row>
    <row r="44" spans="2:27" ht="66" customHeight="1">
      <c r="B44" s="19" t="s">
        <v>41</v>
      </c>
      <c r="C44" s="39">
        <f>SUM(C14:C43)</f>
        <v>254253.85999999993</v>
      </c>
      <c r="D44" s="39">
        <f>SUM(D14:D43)</f>
        <v>83214.08000000002</v>
      </c>
      <c r="E44" s="39">
        <f>SUM(E14:E43)</f>
        <v>152788.97</v>
      </c>
      <c r="F44" s="39">
        <f aca="true" t="shared" si="3" ref="F44:N44">SUM(F14:F43)</f>
        <v>511874.92000000004</v>
      </c>
      <c r="G44" s="39">
        <f t="shared" si="3"/>
        <v>692735.2300000001</v>
      </c>
      <c r="H44" s="39">
        <f t="shared" si="3"/>
        <v>16174.57</v>
      </c>
      <c r="I44" s="39">
        <f t="shared" si="3"/>
        <v>22483.299999999996</v>
      </c>
      <c r="J44" s="39">
        <f t="shared" si="3"/>
        <v>76816.80999999998</v>
      </c>
      <c r="K44" s="39">
        <f t="shared" si="3"/>
        <v>99300.11</v>
      </c>
      <c r="L44" s="39">
        <f t="shared" si="3"/>
        <v>1256649.18</v>
      </c>
      <c r="M44" s="39">
        <f t="shared" si="3"/>
        <v>880365.2099999997</v>
      </c>
      <c r="N44" s="39">
        <f t="shared" si="3"/>
        <v>330617.65999999986</v>
      </c>
      <c r="O44" s="39">
        <f aca="true" t="shared" si="4" ref="O44:U44">SUM(O14:O43)</f>
        <v>116137.67000000003</v>
      </c>
      <c r="P44" s="39">
        <f t="shared" si="4"/>
        <v>46324.74</v>
      </c>
      <c r="Q44" s="39">
        <f t="shared" si="4"/>
        <v>38045.63</v>
      </c>
      <c r="R44" s="39">
        <f t="shared" si="4"/>
        <v>24873.07</v>
      </c>
      <c r="S44" s="39">
        <f t="shared" si="4"/>
        <v>537433.0599999999</v>
      </c>
      <c r="T44" s="39">
        <f t="shared" si="4"/>
        <v>562306.13</v>
      </c>
      <c r="U44" s="39">
        <f t="shared" si="4"/>
        <v>75635.68999999999</v>
      </c>
      <c r="V44" s="93"/>
      <c r="W44" s="38">
        <f>SUM(W14:W43)</f>
        <v>5702394.199999999</v>
      </c>
      <c r="X44" s="36">
        <f>SUMPRODUCT(X14:X43,W14:W43)/SUM(W14:W43)</f>
        <v>27.42937036539845</v>
      </c>
      <c r="Y44" s="32"/>
      <c r="Z44" s="136" t="s">
        <v>42</v>
      </c>
      <c r="AA44" s="136"/>
    </row>
    <row r="45" spans="2:26" ht="14.25" customHeight="1" hidden="1">
      <c r="B45" s="7">
        <v>31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8"/>
      <c r="Z45"/>
    </row>
    <row r="46" spans="3:26" ht="12.75"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29"/>
      <c r="Z46"/>
    </row>
    <row r="48" spans="2:25" ht="14.25">
      <c r="B48" s="4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30"/>
    </row>
    <row r="49" ht="12.75">
      <c r="Y49" s="2"/>
    </row>
    <row r="50" spans="3:25" ht="18" customHeight="1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31"/>
    </row>
    <row r="51" ht="12.75">
      <c r="Y51" s="2"/>
    </row>
  </sheetData>
  <sheetProtection/>
  <mergeCells count="33">
    <mergeCell ref="C11:C13"/>
    <mergeCell ref="D11:D13"/>
    <mergeCell ref="C5:X5"/>
    <mergeCell ref="B6:X6"/>
    <mergeCell ref="B7:X7"/>
    <mergeCell ref="B8:X8"/>
    <mergeCell ref="B10:B13"/>
    <mergeCell ref="C10:T10"/>
    <mergeCell ref="W10:W13"/>
    <mergeCell ref="X10:X13"/>
    <mergeCell ref="F11:F13"/>
    <mergeCell ref="G11:G13"/>
    <mergeCell ref="H11:H13"/>
    <mergeCell ref="I11:I13"/>
    <mergeCell ref="J11:J13"/>
    <mergeCell ref="U11:U13"/>
    <mergeCell ref="V11:V13"/>
    <mergeCell ref="K11:K13"/>
    <mergeCell ref="L11:L13"/>
    <mergeCell ref="M11:M13"/>
    <mergeCell ref="N11:N13"/>
    <mergeCell ref="O11:O13"/>
    <mergeCell ref="P11:P13"/>
    <mergeCell ref="Z14:AA21"/>
    <mergeCell ref="Z44:AA44"/>
    <mergeCell ref="C46:X46"/>
    <mergeCell ref="V1:W1"/>
    <mergeCell ref="V2:W2"/>
    <mergeCell ref="E11:E13"/>
    <mergeCell ref="Q11:Q13"/>
    <mergeCell ref="R11:R13"/>
    <mergeCell ref="S11:S13"/>
    <mergeCell ref="T11:T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5">
      <selection activeCell="H3" sqref="H3:H32"/>
    </sheetView>
  </sheetViews>
  <sheetFormatPr defaultColWidth="9.00390625" defaultRowHeight="12.75"/>
  <sheetData>
    <row r="1" spans="1:7" ht="12.75">
      <c r="A1" t="s">
        <v>108</v>
      </c>
      <c r="G1" t="s">
        <v>113</v>
      </c>
    </row>
    <row r="2" spans="1:14" ht="12.75">
      <c r="A2" t="s">
        <v>61</v>
      </c>
      <c r="B2" t="s">
        <v>62</v>
      </c>
      <c r="C2" t="s">
        <v>62</v>
      </c>
      <c r="D2" t="s">
        <v>62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62</v>
      </c>
      <c r="N2" t="s">
        <v>62</v>
      </c>
    </row>
    <row r="3" spans="1:15" ht="12.75">
      <c r="A3">
        <v>1</v>
      </c>
      <c r="B3">
        <v>81650.71</v>
      </c>
      <c r="C3">
        <v>452389.09</v>
      </c>
      <c r="D3">
        <v>20564.67</v>
      </c>
      <c r="E3">
        <f>B3+C3+D3</f>
        <v>554604.4700000001</v>
      </c>
      <c r="G3">
        <v>1</v>
      </c>
      <c r="H3">
        <v>47783.75</v>
      </c>
      <c r="I3">
        <v>35.665</v>
      </c>
      <c r="J3">
        <v>3.64</v>
      </c>
      <c r="K3">
        <v>7.56</v>
      </c>
      <c r="L3" t="s">
        <v>67</v>
      </c>
      <c r="M3">
        <v>12155.56</v>
      </c>
      <c r="N3">
        <v>136917.52</v>
      </c>
      <c r="O3">
        <f>N3+M3</f>
        <v>149073.08</v>
      </c>
    </row>
    <row r="4" spans="1:15" ht="12.75">
      <c r="A4">
        <v>2</v>
      </c>
      <c r="B4">
        <v>105627.2</v>
      </c>
      <c r="C4">
        <v>496178.22</v>
      </c>
      <c r="D4">
        <v>29357.38</v>
      </c>
      <c r="E4">
        <f aca="true" t="shared" si="0" ref="E4:E32">B4+C4+D4</f>
        <v>631162.7999999999</v>
      </c>
      <c r="G4">
        <v>2</v>
      </c>
      <c r="H4">
        <v>0</v>
      </c>
      <c r="I4">
        <v>0</v>
      </c>
      <c r="J4">
        <v>3.3</v>
      </c>
      <c r="K4">
        <v>7.61</v>
      </c>
      <c r="M4">
        <v>0</v>
      </c>
      <c r="N4">
        <v>0</v>
      </c>
      <c r="O4">
        <f aca="true" t="shared" si="1" ref="O4:O32">N4+M4</f>
        <v>0</v>
      </c>
    </row>
    <row r="5" spans="1:15" ht="12.75">
      <c r="A5">
        <v>3</v>
      </c>
      <c r="B5">
        <v>102625.7</v>
      </c>
      <c r="C5">
        <v>495261.56</v>
      </c>
      <c r="D5">
        <v>34998.14</v>
      </c>
      <c r="E5">
        <f t="shared" si="0"/>
        <v>632885.4</v>
      </c>
      <c r="G5">
        <v>3</v>
      </c>
      <c r="H5">
        <v>66090.5</v>
      </c>
      <c r="I5">
        <v>44.193</v>
      </c>
      <c r="J5">
        <v>3.04</v>
      </c>
      <c r="K5">
        <v>7.09</v>
      </c>
      <c r="L5" t="s">
        <v>67</v>
      </c>
      <c r="M5">
        <v>76.96</v>
      </c>
      <c r="N5">
        <v>0</v>
      </c>
      <c r="O5">
        <f t="shared" si="1"/>
        <v>76.96</v>
      </c>
    </row>
    <row r="6" spans="1:15" ht="12.75">
      <c r="A6">
        <v>4</v>
      </c>
      <c r="B6">
        <v>91568.19</v>
      </c>
      <c r="C6">
        <v>471053.88</v>
      </c>
      <c r="D6">
        <v>10266.88</v>
      </c>
      <c r="E6">
        <f t="shared" si="0"/>
        <v>572888.9500000001</v>
      </c>
      <c r="G6">
        <v>4</v>
      </c>
      <c r="H6">
        <v>0</v>
      </c>
      <c r="I6">
        <v>0</v>
      </c>
      <c r="J6">
        <v>3.71</v>
      </c>
      <c r="K6">
        <v>7.32</v>
      </c>
      <c r="M6">
        <v>0</v>
      </c>
      <c r="N6">
        <v>0</v>
      </c>
      <c r="O6">
        <f t="shared" si="1"/>
        <v>0</v>
      </c>
    </row>
    <row r="7" spans="1:15" ht="12.75">
      <c r="A7">
        <v>5</v>
      </c>
      <c r="B7">
        <v>86121.69</v>
      </c>
      <c r="C7">
        <v>353163.28</v>
      </c>
      <c r="D7">
        <v>6496.55</v>
      </c>
      <c r="E7">
        <f t="shared" si="0"/>
        <v>445781.52</v>
      </c>
      <c r="G7">
        <v>5</v>
      </c>
      <c r="H7">
        <v>39726.34</v>
      </c>
      <c r="I7">
        <v>30.814</v>
      </c>
      <c r="J7">
        <v>3.57</v>
      </c>
      <c r="K7">
        <v>7.32</v>
      </c>
      <c r="L7" t="s">
        <v>68</v>
      </c>
      <c r="M7">
        <v>0</v>
      </c>
      <c r="N7">
        <v>0</v>
      </c>
      <c r="O7">
        <f t="shared" si="1"/>
        <v>0</v>
      </c>
    </row>
    <row r="8" spans="1:15" ht="12.75">
      <c r="A8">
        <v>6</v>
      </c>
      <c r="B8">
        <v>75848.5</v>
      </c>
      <c r="C8">
        <v>357068.72</v>
      </c>
      <c r="D8">
        <v>14503.38</v>
      </c>
      <c r="E8">
        <f t="shared" si="0"/>
        <v>447420.6</v>
      </c>
      <c r="G8">
        <v>6</v>
      </c>
      <c r="H8">
        <v>0</v>
      </c>
      <c r="I8">
        <v>0</v>
      </c>
      <c r="J8">
        <v>3.31</v>
      </c>
      <c r="K8">
        <v>8.52</v>
      </c>
      <c r="M8">
        <v>0</v>
      </c>
      <c r="N8">
        <v>0</v>
      </c>
      <c r="O8">
        <f t="shared" si="1"/>
        <v>0</v>
      </c>
    </row>
    <row r="9" spans="1:15" ht="12.75">
      <c r="A9">
        <v>7</v>
      </c>
      <c r="B9">
        <v>56124.85</v>
      </c>
      <c r="C9">
        <v>324214.34</v>
      </c>
      <c r="D9">
        <v>14144.42</v>
      </c>
      <c r="E9">
        <f t="shared" si="0"/>
        <v>394483.61</v>
      </c>
      <c r="G9">
        <v>7</v>
      </c>
      <c r="H9">
        <v>58739.49</v>
      </c>
      <c r="I9">
        <v>42.092</v>
      </c>
      <c r="J9">
        <v>3.04</v>
      </c>
      <c r="K9">
        <v>8.9</v>
      </c>
      <c r="L9" t="s">
        <v>67</v>
      </c>
      <c r="M9">
        <v>70339.7</v>
      </c>
      <c r="N9">
        <v>0</v>
      </c>
      <c r="O9">
        <f t="shared" si="1"/>
        <v>70339.7</v>
      </c>
    </row>
    <row r="10" spans="1:15" ht="12.75">
      <c r="A10">
        <v>8</v>
      </c>
      <c r="B10">
        <v>40293.48</v>
      </c>
      <c r="C10">
        <v>178951.16</v>
      </c>
      <c r="D10">
        <v>42237.93</v>
      </c>
      <c r="E10">
        <f t="shared" si="0"/>
        <v>261482.57</v>
      </c>
      <c r="G10">
        <v>8</v>
      </c>
      <c r="H10">
        <v>0</v>
      </c>
      <c r="I10">
        <v>0</v>
      </c>
      <c r="J10">
        <v>3.76</v>
      </c>
      <c r="K10">
        <v>9.41</v>
      </c>
      <c r="M10">
        <v>38807.25</v>
      </c>
      <c r="N10">
        <v>68584.77</v>
      </c>
      <c r="O10">
        <f t="shared" si="1"/>
        <v>107392.02</v>
      </c>
    </row>
    <row r="11" spans="1:15" ht="12.75">
      <c r="A11">
        <v>9</v>
      </c>
      <c r="B11">
        <v>37380.3</v>
      </c>
      <c r="C11">
        <v>175824.64</v>
      </c>
      <c r="D11">
        <v>10035.15</v>
      </c>
      <c r="E11">
        <f t="shared" si="0"/>
        <v>223240.09</v>
      </c>
      <c r="G11">
        <v>9</v>
      </c>
      <c r="H11">
        <v>0</v>
      </c>
      <c r="I11">
        <v>0</v>
      </c>
      <c r="J11">
        <v>3.33</v>
      </c>
      <c r="K11">
        <v>10.78</v>
      </c>
      <c r="M11">
        <v>0</v>
      </c>
      <c r="N11">
        <v>0</v>
      </c>
      <c r="O11">
        <f t="shared" si="1"/>
        <v>0</v>
      </c>
    </row>
    <row r="12" spans="1:15" ht="12.75">
      <c r="A12">
        <v>10</v>
      </c>
      <c r="B12">
        <v>39635.66</v>
      </c>
      <c r="C12">
        <v>148679.64</v>
      </c>
      <c r="D12">
        <v>5966.55</v>
      </c>
      <c r="E12">
        <f t="shared" si="0"/>
        <v>194281.85</v>
      </c>
      <c r="G12">
        <v>10</v>
      </c>
      <c r="H12">
        <v>0</v>
      </c>
      <c r="I12">
        <v>0</v>
      </c>
      <c r="J12">
        <v>2.97</v>
      </c>
      <c r="K12">
        <v>11.37</v>
      </c>
      <c r="M12">
        <v>0</v>
      </c>
      <c r="N12">
        <v>0</v>
      </c>
      <c r="O12">
        <f t="shared" si="1"/>
        <v>0</v>
      </c>
    </row>
    <row r="13" spans="1:15" ht="12.75">
      <c r="A13">
        <v>11</v>
      </c>
      <c r="B13">
        <v>34396.02</v>
      </c>
      <c r="C13">
        <v>156279.05</v>
      </c>
      <c r="D13">
        <v>8238.72</v>
      </c>
      <c r="E13">
        <f t="shared" si="0"/>
        <v>198913.78999999998</v>
      </c>
      <c r="G13">
        <v>11</v>
      </c>
      <c r="H13">
        <v>0</v>
      </c>
      <c r="I13">
        <v>0</v>
      </c>
      <c r="J13">
        <v>2.54</v>
      </c>
      <c r="K13">
        <v>11.85</v>
      </c>
      <c r="M13">
        <v>0</v>
      </c>
      <c r="N13">
        <v>0</v>
      </c>
      <c r="O13">
        <f t="shared" si="1"/>
        <v>0</v>
      </c>
    </row>
    <row r="14" spans="1:15" ht="12.75">
      <c r="A14">
        <v>12</v>
      </c>
      <c r="B14">
        <v>30429.13</v>
      </c>
      <c r="C14">
        <v>142288.33</v>
      </c>
      <c r="D14">
        <v>8513.03</v>
      </c>
      <c r="E14">
        <f t="shared" si="0"/>
        <v>181230.49</v>
      </c>
      <c r="G14">
        <v>12</v>
      </c>
      <c r="H14">
        <v>0</v>
      </c>
      <c r="I14">
        <v>0</v>
      </c>
      <c r="J14">
        <v>2.24</v>
      </c>
      <c r="K14">
        <v>12.15</v>
      </c>
      <c r="M14">
        <v>0</v>
      </c>
      <c r="N14">
        <v>0</v>
      </c>
      <c r="O14">
        <f t="shared" si="1"/>
        <v>0</v>
      </c>
    </row>
    <row r="15" spans="1:15" ht="12.75">
      <c r="A15">
        <v>13</v>
      </c>
      <c r="B15">
        <v>32167.11</v>
      </c>
      <c r="C15">
        <v>146578.13</v>
      </c>
      <c r="D15">
        <v>24754.42</v>
      </c>
      <c r="E15">
        <f t="shared" si="0"/>
        <v>203499.65999999997</v>
      </c>
      <c r="G15">
        <v>13</v>
      </c>
      <c r="H15">
        <v>54802.56</v>
      </c>
      <c r="I15">
        <v>45.424</v>
      </c>
      <c r="J15">
        <v>2.79</v>
      </c>
      <c r="K15">
        <v>11.05</v>
      </c>
      <c r="L15" t="s">
        <v>67</v>
      </c>
      <c r="M15">
        <v>0</v>
      </c>
      <c r="N15">
        <v>0</v>
      </c>
      <c r="O15">
        <f t="shared" si="1"/>
        <v>0</v>
      </c>
    </row>
    <row r="16" spans="1:15" ht="12.75">
      <c r="A16">
        <v>14</v>
      </c>
      <c r="B16">
        <v>34266.23</v>
      </c>
      <c r="C16">
        <v>154293.06</v>
      </c>
      <c r="D16">
        <v>16349.39</v>
      </c>
      <c r="E16">
        <f t="shared" si="0"/>
        <v>204908.68</v>
      </c>
      <c r="G16">
        <v>14</v>
      </c>
      <c r="H16">
        <v>0</v>
      </c>
      <c r="I16">
        <v>0</v>
      </c>
      <c r="J16">
        <v>2.9</v>
      </c>
      <c r="K16">
        <v>12.8</v>
      </c>
      <c r="L16" t="s">
        <v>69</v>
      </c>
      <c r="M16">
        <v>0</v>
      </c>
      <c r="N16">
        <v>0</v>
      </c>
      <c r="O16">
        <f t="shared" si="1"/>
        <v>0</v>
      </c>
    </row>
    <row r="17" spans="1:15" ht="12.75">
      <c r="A17">
        <v>15</v>
      </c>
      <c r="B17">
        <v>41416.73</v>
      </c>
      <c r="C17">
        <v>158588.36</v>
      </c>
      <c r="D17">
        <v>24979.49</v>
      </c>
      <c r="E17">
        <f t="shared" si="0"/>
        <v>224984.58</v>
      </c>
      <c r="G17">
        <v>15</v>
      </c>
      <c r="H17">
        <v>0</v>
      </c>
      <c r="I17">
        <v>0</v>
      </c>
      <c r="J17">
        <v>2.26</v>
      </c>
      <c r="K17">
        <v>12.89</v>
      </c>
      <c r="M17">
        <v>0</v>
      </c>
      <c r="N17">
        <v>0</v>
      </c>
      <c r="O17">
        <f t="shared" si="1"/>
        <v>0</v>
      </c>
    </row>
    <row r="18" spans="1:15" ht="12.75">
      <c r="A18">
        <v>16</v>
      </c>
      <c r="B18">
        <v>46304.68</v>
      </c>
      <c r="C18">
        <v>163868.98</v>
      </c>
      <c r="D18">
        <v>5393.91</v>
      </c>
      <c r="E18">
        <f t="shared" si="0"/>
        <v>215567.57</v>
      </c>
      <c r="G18">
        <v>16</v>
      </c>
      <c r="H18">
        <v>2594.47</v>
      </c>
      <c r="I18">
        <v>11.42</v>
      </c>
      <c r="J18">
        <v>2.64</v>
      </c>
      <c r="K18">
        <v>11.86</v>
      </c>
      <c r="L18" t="s">
        <v>67</v>
      </c>
      <c r="M18">
        <v>771.42</v>
      </c>
      <c r="N18">
        <v>0</v>
      </c>
      <c r="O18">
        <f t="shared" si="1"/>
        <v>771.42</v>
      </c>
    </row>
    <row r="19" spans="1:15" ht="12.75">
      <c r="A19">
        <v>17</v>
      </c>
      <c r="B19">
        <v>39743.62</v>
      </c>
      <c r="C19">
        <v>148279.27</v>
      </c>
      <c r="D19">
        <v>4683.74</v>
      </c>
      <c r="E19">
        <f t="shared" si="0"/>
        <v>192706.62999999998</v>
      </c>
      <c r="G19">
        <v>17</v>
      </c>
      <c r="H19">
        <v>0</v>
      </c>
      <c r="I19">
        <v>0</v>
      </c>
      <c r="J19">
        <v>2.63</v>
      </c>
      <c r="K19">
        <v>13.01</v>
      </c>
      <c r="M19">
        <v>0</v>
      </c>
      <c r="N19">
        <v>0</v>
      </c>
      <c r="O19">
        <f t="shared" si="1"/>
        <v>0</v>
      </c>
    </row>
    <row r="20" spans="1:15" ht="12.75">
      <c r="A20">
        <v>18</v>
      </c>
      <c r="B20">
        <v>33912.38</v>
      </c>
      <c r="C20">
        <v>117819.27</v>
      </c>
      <c r="D20">
        <v>7174.96</v>
      </c>
      <c r="E20">
        <f t="shared" si="0"/>
        <v>158906.61</v>
      </c>
      <c r="G20">
        <v>18</v>
      </c>
      <c r="H20">
        <v>0</v>
      </c>
      <c r="I20">
        <v>0</v>
      </c>
      <c r="J20">
        <v>2.19</v>
      </c>
      <c r="K20">
        <v>13.53</v>
      </c>
      <c r="M20">
        <v>252.64</v>
      </c>
      <c r="N20">
        <v>0</v>
      </c>
      <c r="O20">
        <f t="shared" si="1"/>
        <v>252.64</v>
      </c>
    </row>
    <row r="21" spans="1:15" ht="12.75">
      <c r="A21">
        <v>19</v>
      </c>
      <c r="B21">
        <v>35413.66</v>
      </c>
      <c r="C21">
        <v>126513.67</v>
      </c>
      <c r="D21">
        <v>7209.76</v>
      </c>
      <c r="E21">
        <f t="shared" si="0"/>
        <v>169137.09000000003</v>
      </c>
      <c r="G21">
        <v>19</v>
      </c>
      <c r="H21">
        <v>2640.55</v>
      </c>
      <c r="I21">
        <v>10.13</v>
      </c>
      <c r="J21">
        <v>3.02</v>
      </c>
      <c r="K21">
        <v>13.06</v>
      </c>
      <c r="L21" t="s">
        <v>68</v>
      </c>
      <c r="M21">
        <v>356.1</v>
      </c>
      <c r="N21">
        <v>0</v>
      </c>
      <c r="O21">
        <f t="shared" si="1"/>
        <v>356.1</v>
      </c>
    </row>
    <row r="22" spans="1:15" ht="12.75">
      <c r="A22">
        <v>20</v>
      </c>
      <c r="B22">
        <v>42331.27</v>
      </c>
      <c r="C22">
        <v>181005.38</v>
      </c>
      <c r="D22">
        <v>9442.73</v>
      </c>
      <c r="E22">
        <f t="shared" si="0"/>
        <v>232779.38</v>
      </c>
      <c r="G22">
        <v>20</v>
      </c>
      <c r="H22">
        <v>73517.6</v>
      </c>
      <c r="I22">
        <v>58.976</v>
      </c>
      <c r="J22">
        <v>3.5</v>
      </c>
      <c r="K22">
        <v>10.82</v>
      </c>
      <c r="L22" t="s">
        <v>67</v>
      </c>
      <c r="M22">
        <v>0</v>
      </c>
      <c r="N22">
        <v>0</v>
      </c>
      <c r="O22">
        <f t="shared" si="1"/>
        <v>0</v>
      </c>
    </row>
    <row r="23" spans="1:15" ht="12.75">
      <c r="A23">
        <v>21</v>
      </c>
      <c r="B23">
        <v>50735.07</v>
      </c>
      <c r="C23">
        <v>215517.77</v>
      </c>
      <c r="D23">
        <v>14534.96</v>
      </c>
      <c r="E23">
        <f t="shared" si="0"/>
        <v>280787.8</v>
      </c>
      <c r="G23">
        <v>21</v>
      </c>
      <c r="H23">
        <v>33029.21</v>
      </c>
      <c r="I23">
        <v>22.436</v>
      </c>
      <c r="J23">
        <v>3.61</v>
      </c>
      <c r="K23">
        <v>10.63</v>
      </c>
      <c r="L23" t="s">
        <v>68</v>
      </c>
      <c r="M23">
        <v>0</v>
      </c>
      <c r="N23">
        <v>0</v>
      </c>
      <c r="O23">
        <f t="shared" si="1"/>
        <v>0</v>
      </c>
    </row>
    <row r="24" spans="1:15" ht="12.75">
      <c r="A24">
        <v>22</v>
      </c>
      <c r="B24">
        <v>49651.41</v>
      </c>
      <c r="C24">
        <v>221037.75</v>
      </c>
      <c r="D24">
        <v>29466.85</v>
      </c>
      <c r="E24">
        <f t="shared" si="0"/>
        <v>300156.01</v>
      </c>
      <c r="G24">
        <v>22</v>
      </c>
      <c r="H24">
        <v>0</v>
      </c>
      <c r="I24">
        <v>0</v>
      </c>
      <c r="J24">
        <v>3.27</v>
      </c>
      <c r="K24">
        <v>12.27</v>
      </c>
      <c r="M24">
        <v>0</v>
      </c>
      <c r="N24">
        <v>0</v>
      </c>
      <c r="O24">
        <f t="shared" si="1"/>
        <v>0</v>
      </c>
    </row>
    <row r="25" spans="1:15" ht="12.75">
      <c r="A25">
        <v>23</v>
      </c>
      <c r="B25">
        <v>44058.68</v>
      </c>
      <c r="C25">
        <v>183205.05</v>
      </c>
      <c r="D25">
        <v>6354.16</v>
      </c>
      <c r="E25">
        <f t="shared" si="0"/>
        <v>233617.88999999998</v>
      </c>
      <c r="G25">
        <v>23</v>
      </c>
      <c r="H25">
        <v>2594.53</v>
      </c>
      <c r="I25">
        <v>9.045</v>
      </c>
      <c r="J25">
        <v>3.19</v>
      </c>
      <c r="K25">
        <v>12.32</v>
      </c>
      <c r="L25" t="s">
        <v>67</v>
      </c>
      <c r="M25">
        <v>0</v>
      </c>
      <c r="N25">
        <v>0</v>
      </c>
      <c r="O25">
        <f t="shared" si="1"/>
        <v>0</v>
      </c>
    </row>
    <row r="26" spans="1:15" ht="12.75">
      <c r="A26">
        <v>24</v>
      </c>
      <c r="B26">
        <v>42867.05</v>
      </c>
      <c r="C26">
        <v>179810.64</v>
      </c>
      <c r="D26">
        <v>5146.05</v>
      </c>
      <c r="E26">
        <f t="shared" si="0"/>
        <v>227823.74</v>
      </c>
      <c r="G26">
        <v>24</v>
      </c>
      <c r="H26">
        <v>0</v>
      </c>
      <c r="I26">
        <v>0</v>
      </c>
      <c r="J26">
        <v>3.34</v>
      </c>
      <c r="K26">
        <v>13.21</v>
      </c>
      <c r="M26">
        <v>24221.38</v>
      </c>
      <c r="N26">
        <v>235600.47</v>
      </c>
      <c r="O26">
        <f t="shared" si="1"/>
        <v>259821.85</v>
      </c>
    </row>
    <row r="27" spans="1:15" ht="12.75">
      <c r="A27">
        <v>25</v>
      </c>
      <c r="B27">
        <v>45411.31</v>
      </c>
      <c r="C27">
        <v>180357.73</v>
      </c>
      <c r="D27">
        <v>6753.24</v>
      </c>
      <c r="E27">
        <f t="shared" si="0"/>
        <v>232522.28</v>
      </c>
      <c r="G27">
        <v>25</v>
      </c>
      <c r="H27">
        <v>67476.73</v>
      </c>
      <c r="I27">
        <v>41.453</v>
      </c>
      <c r="J27">
        <v>3.51</v>
      </c>
      <c r="K27">
        <v>10.95</v>
      </c>
      <c r="L27" t="s">
        <v>67</v>
      </c>
      <c r="M27">
        <v>0</v>
      </c>
      <c r="N27">
        <v>0</v>
      </c>
      <c r="O27">
        <f t="shared" si="1"/>
        <v>0</v>
      </c>
    </row>
    <row r="28" spans="1:15" ht="12.75">
      <c r="A28">
        <v>26</v>
      </c>
      <c r="B28">
        <v>43070.08</v>
      </c>
      <c r="C28">
        <v>147159.61</v>
      </c>
      <c r="D28">
        <v>7572.15</v>
      </c>
      <c r="E28">
        <f t="shared" si="0"/>
        <v>197801.84</v>
      </c>
      <c r="G28">
        <v>26</v>
      </c>
      <c r="H28">
        <v>0</v>
      </c>
      <c r="I28">
        <v>0</v>
      </c>
      <c r="J28">
        <v>3.27</v>
      </c>
      <c r="K28">
        <v>12.82</v>
      </c>
      <c r="M28">
        <v>0</v>
      </c>
      <c r="N28">
        <v>0</v>
      </c>
      <c r="O28">
        <f t="shared" si="1"/>
        <v>0</v>
      </c>
    </row>
    <row r="29" spans="1:15" ht="12.75">
      <c r="A29">
        <v>27</v>
      </c>
      <c r="B29">
        <v>49919.52</v>
      </c>
      <c r="C29">
        <v>169432.07</v>
      </c>
      <c r="D29">
        <v>46027.76</v>
      </c>
      <c r="E29">
        <f t="shared" si="0"/>
        <v>265379.35</v>
      </c>
      <c r="G29">
        <v>27</v>
      </c>
      <c r="H29">
        <v>0</v>
      </c>
      <c r="I29">
        <v>0</v>
      </c>
      <c r="J29">
        <v>2.92</v>
      </c>
      <c r="K29">
        <v>12.95</v>
      </c>
      <c r="M29">
        <v>0</v>
      </c>
      <c r="N29">
        <v>0</v>
      </c>
      <c r="O29">
        <f t="shared" si="1"/>
        <v>0</v>
      </c>
    </row>
    <row r="30" spans="1:15" ht="12.75">
      <c r="A30">
        <v>28</v>
      </c>
      <c r="B30">
        <v>49817.7</v>
      </c>
      <c r="C30">
        <v>188088.06</v>
      </c>
      <c r="D30">
        <v>10297.58</v>
      </c>
      <c r="E30">
        <f t="shared" si="0"/>
        <v>248203.34</v>
      </c>
      <c r="G30">
        <v>28</v>
      </c>
      <c r="H30">
        <v>0</v>
      </c>
      <c r="I30">
        <v>0</v>
      </c>
      <c r="J30">
        <v>2.62</v>
      </c>
      <c r="K30">
        <v>13.09</v>
      </c>
      <c r="L30" t="s">
        <v>69</v>
      </c>
      <c r="M30">
        <v>6756.81</v>
      </c>
      <c r="N30">
        <v>122108.65</v>
      </c>
      <c r="O30">
        <f t="shared" si="1"/>
        <v>128865.45999999999</v>
      </c>
    </row>
    <row r="31" spans="1:15" ht="12.75">
      <c r="A31">
        <v>29</v>
      </c>
      <c r="B31">
        <v>42186.52</v>
      </c>
      <c r="C31">
        <v>195021.19</v>
      </c>
      <c r="D31">
        <v>30171.04</v>
      </c>
      <c r="E31">
        <f t="shared" si="0"/>
        <v>267378.75</v>
      </c>
      <c r="G31">
        <v>29</v>
      </c>
      <c r="H31">
        <v>62879.19</v>
      </c>
      <c r="I31">
        <v>44.808</v>
      </c>
      <c r="J31">
        <v>2.94</v>
      </c>
      <c r="K31">
        <v>11.4</v>
      </c>
      <c r="L31" t="s">
        <v>67</v>
      </c>
      <c r="M31">
        <v>19528.6</v>
      </c>
      <c r="N31">
        <v>23542.62</v>
      </c>
      <c r="O31">
        <f t="shared" si="1"/>
        <v>43071.22</v>
      </c>
    </row>
    <row r="32" spans="1:15" ht="12.75">
      <c r="A32">
        <v>30</v>
      </c>
      <c r="B32">
        <v>50169.34</v>
      </c>
      <c r="C32">
        <v>197479.58</v>
      </c>
      <c r="D32">
        <v>8761.43</v>
      </c>
      <c r="E32">
        <f t="shared" si="0"/>
        <v>256410.34999999998</v>
      </c>
      <c r="G32">
        <v>30</v>
      </c>
      <c r="H32">
        <v>0</v>
      </c>
      <c r="I32">
        <v>0</v>
      </c>
      <c r="J32">
        <v>2.67</v>
      </c>
      <c r="K32">
        <v>12.85</v>
      </c>
      <c r="M32">
        <v>0</v>
      </c>
      <c r="N32">
        <v>0</v>
      </c>
      <c r="O32">
        <f t="shared" si="1"/>
        <v>0</v>
      </c>
    </row>
    <row r="33" spans="1:14" ht="12.75">
      <c r="A33" t="s">
        <v>70</v>
      </c>
      <c r="B33" t="s">
        <v>109</v>
      </c>
      <c r="C33" t="s">
        <v>110</v>
      </c>
      <c r="D33">
        <v>470396.43</v>
      </c>
      <c r="G33" t="s">
        <v>70</v>
      </c>
      <c r="H33">
        <v>511874.92</v>
      </c>
      <c r="I33">
        <v>13.215</v>
      </c>
      <c r="J33">
        <v>3.06</v>
      </c>
      <c r="K33">
        <v>11.05</v>
      </c>
      <c r="L33" t="s">
        <v>68</v>
      </c>
      <c r="M33">
        <v>173266.43</v>
      </c>
      <c r="N33">
        <v>586754.03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Бакуменко Александр Иванович</cp:lastModifiedBy>
  <cp:lastPrinted>2016-05-05T12:08:33Z</cp:lastPrinted>
  <dcterms:created xsi:type="dcterms:W3CDTF">2010-01-29T08:37:16Z</dcterms:created>
  <dcterms:modified xsi:type="dcterms:W3CDTF">2016-05-10T12:59:39Z</dcterms:modified>
  <cp:category/>
  <cp:version/>
  <cp:contentType/>
  <cp:contentStatus/>
</cp:coreProperties>
</file>