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9320" windowHeight="10560" activeTab="1"/>
  </bookViews>
  <sheets>
    <sheet name="Паспорт" sheetId="1" r:id="rId1"/>
    <sheet name="Додаток" sheetId="2" r:id="rId2"/>
  </sheets>
  <externalReferences>
    <externalReference r:id="rId5"/>
  </externalReferences>
  <definedNames>
    <definedName name="_Hlk21234135" localSheetId="1">'Додаток'!$C$15</definedName>
    <definedName name="_Hlk21234135" localSheetId="0">'Паспорт'!#REF!</definedName>
    <definedName name="OLE_LINK2" localSheetId="1">'Додаток'!#REF!</definedName>
    <definedName name="OLE_LINK2" localSheetId="0">'Паспорт'!$Y$13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'Додаток'!$A$1:$Y$50</definedName>
    <definedName name="_xlnm.Print_Area" localSheetId="0">'Паспорт'!$A$1:$Y$52</definedName>
  </definedNames>
  <calcPr fullCalcOnLoad="1"/>
</workbook>
</file>

<file path=xl/sharedStrings.xml><?xml version="1.0" encoding="utf-8"?>
<sst xmlns="http://schemas.openxmlformats.org/spreadsheetml/2006/main" count="75" uniqueCount="65">
  <si>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</si>
  <si>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</si>
  <si>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</si>
  <si>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</si>
  <si>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</si>
  <si>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</si>
  <si>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</si>
  <si>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</si>
  <si>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</si>
  <si>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</si>
  <si>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</si>
  <si>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</si>
  <si>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</si>
  <si>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</si>
  <si>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</si>
  <si>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</si>
  <si>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</si>
  <si>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</si>
  <si>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</si>
  <si>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</si>
  <si>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</si>
  <si>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</si>
  <si>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</si>
  <si>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</si>
  <si>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</si>
  <si>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</si>
  <si>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</si>
  <si>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</si>
  <si>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</si>
  <si>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</si>
  <si>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</si>
  <si>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</si>
  <si>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</si>
  <si>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</si>
  <si>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</si>
  <si>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</si>
  <si>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</si>
  <si>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</si>
  <si>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</si>
  <si>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</si>
  <si>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</si>
  <si>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</si>
  <si>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</si>
  <si>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</si>
  <si>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</si>
  <si>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</si>
  <si>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</si>
  <si>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</si>
  <si>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</si>
  <si>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</si>
  <si>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ЛВУМГ  </t>
  </si>
  <si>
    <t>Головко Ю.О.</t>
  </si>
  <si>
    <t xml:space="preserve">Інженер ВХАЛ  </t>
  </si>
  <si>
    <t>Єрьоменко М.О.</t>
  </si>
  <si>
    <t>відс.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</si>
  <si>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Краматорським 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 ПАТ "Донецькоблгаз"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ГРС-1 Курахово</t>
    </r>
  </si>
  <si>
    <t xml:space="preserve">Краматорський ПМ Краматорського ЛВУМГ </t>
  </si>
  <si>
    <r>
      <rPr>
        <sz val="12"/>
        <rFont val="Times New Roman"/>
        <family val="1"/>
      </rPr>
      <t xml:space="preserve">з газопроводу  </t>
    </r>
    <r>
      <rPr>
        <b/>
        <sz val="12"/>
        <rFont val="Times New Roman"/>
        <family val="1"/>
      </rPr>
      <t xml:space="preserve">  Краматорськ-Донецьк-Маріуполь   </t>
    </r>
    <r>
      <rPr>
        <sz val="12"/>
        <rFont val="Times New Roman"/>
        <family val="1"/>
      </rPr>
      <t xml:space="preserve">за період з </t>
    </r>
    <r>
      <rPr>
        <b/>
        <sz val="12"/>
        <rFont val="Times New Roman"/>
        <family val="1"/>
      </rPr>
      <t xml:space="preserve">  01.04.2016р. по 31.04.2016р.</t>
    </r>
  </si>
  <si>
    <t xml:space="preserve">Начальник  Краматорського    ЛВУМГ  </t>
  </si>
  <si>
    <t>С.Г. Таушан</t>
  </si>
  <si>
    <t xml:space="preserve">      підпис</t>
  </si>
  <si>
    <t>прізвище</t>
  </si>
  <si>
    <t>А.М. Левкович</t>
  </si>
  <si>
    <t xml:space="preserve">       підпис</t>
  </si>
  <si>
    <t>ГРС-1 Курахово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</si>
</sst>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9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sz val="8"/>
      <name val="Times New Roman Cyr"/>
      <family val="0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11"/>
      <color indexed="10"/>
      <name val="Times New Roman"/>
      <family val="1"/>
    </font>
    <font>
      <sz val="11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9"/>
      <color indexed="14"/>
      <name val="Times New Roman"/>
      <family val="1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11"/>
      <color rgb="FFFF0000"/>
      <name val="Times New Roman"/>
      <family val="1"/>
    </font>
    <font>
      <sz val="11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Times New Roman"/>
      <family val="1"/>
    </font>
    <font>
      <sz val="9"/>
      <color rgb="FFE13FC2"/>
      <name val="Times New Roman"/>
      <family val="1"/>
    </font>
    <font>
      <sz val="11"/>
      <color rgb="FFFF0000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14" fontId="7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78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79" fillId="0" borderId="0" xfId="0" applyFont="1" applyAlignment="1">
      <alignment horizontal="center"/>
    </xf>
    <xf numFmtId="2" fontId="80" fillId="0" borderId="12" xfId="0" applyNumberFormat="1" applyFont="1" applyBorder="1" applyAlignment="1">
      <alignment horizontal="center" wrapText="1"/>
    </xf>
    <xf numFmtId="2" fontId="81" fillId="0" borderId="12" xfId="0" applyNumberFormat="1" applyFont="1" applyBorder="1" applyAlignment="1">
      <alignment horizontal="center" vertical="center" wrapText="1"/>
    </xf>
    <xf numFmtId="1" fontId="82" fillId="0" borderId="13" xfId="0" applyNumberFormat="1" applyFont="1" applyBorder="1" applyAlignment="1">
      <alignment horizontal="center" wrapText="1"/>
    </xf>
    <xf numFmtId="1" fontId="82" fillId="0" borderId="13" xfId="0" applyNumberFormat="1" applyFont="1" applyBorder="1" applyAlignment="1">
      <alignment horizontal="center" vertical="center" wrapText="1"/>
    </xf>
    <xf numFmtId="1" fontId="83" fillId="0" borderId="10" xfId="0" applyNumberFormat="1" applyFont="1" applyBorder="1" applyAlignment="1">
      <alignment horizontal="center" vertical="center" wrapText="1"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11" xfId="0" applyFont="1" applyBorder="1" applyAlignment="1">
      <alignment/>
    </xf>
    <xf numFmtId="0" fontId="87" fillId="0" borderId="11" xfId="0" applyFont="1" applyBorder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0" fillId="33" borderId="0" xfId="0" applyFill="1" applyAlignment="1">
      <alignment/>
    </xf>
    <xf numFmtId="1" fontId="91" fillId="0" borderId="10" xfId="0" applyNumberFormat="1" applyFont="1" applyBorder="1" applyAlignment="1">
      <alignment horizontal="center"/>
    </xf>
    <xf numFmtId="2" fontId="92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7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center" textRotation="90" wrapText="1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177" fontId="4" fillId="0" borderId="1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93" fillId="0" borderId="0" xfId="0" applyFont="1" applyBorder="1" applyAlignment="1">
      <alignment horizontal="center" vertical="center"/>
    </xf>
    <xf numFmtId="0" fontId="87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7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4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10" fillId="0" borderId="15" xfId="0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13" fillId="0" borderId="15" xfId="0" applyFont="1" applyBorder="1" applyAlignment="1">
      <alignment horizontal="center" vertical="center" textRotation="90" wrapText="1"/>
    </xf>
    <xf numFmtId="0" fontId="94" fillId="0" borderId="24" xfId="0" applyFont="1" applyBorder="1" applyAlignment="1">
      <alignment horizontal="center" vertical="center" textRotation="90" wrapText="1"/>
    </xf>
    <xf numFmtId="0" fontId="94" fillId="0" borderId="25" xfId="0" applyFont="1" applyBorder="1" applyAlignment="1">
      <alignment horizontal="center" vertical="center" textRotation="90" wrapText="1"/>
    </xf>
    <xf numFmtId="0" fontId="94" fillId="0" borderId="26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" fillId="0" borderId="14" xfId="0" applyFont="1" applyFill="1" applyBorder="1" applyAlignment="1">
      <alignment/>
    </xf>
    <xf numFmtId="0" fontId="0" fillId="0" borderId="0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-20_&#1043;&#1056;&#1057;%20&#1050;&#1091;&#1088;&#1072;&#1093;&#1086;&#1074;&#1086;_&#1044;&#1058;&#1045;&#1050;%20_04_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спорт"/>
      <sheetName val="Додаток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6"/>
  <sheetViews>
    <sheetView zoomScale="89" zoomScaleNormal="89" zoomScaleSheetLayoutView="100" zoomScalePageLayoutView="0" workbookViewId="0" topLeftCell="A22">
      <selection activeCell="B47" sqref="B47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48" t="s">
        <v>30</v>
      </c>
      <c r="C1" s="48"/>
      <c r="D1" s="48"/>
      <c r="E1" s="48"/>
      <c r="F1" s="48"/>
      <c r="G1" s="48"/>
      <c r="H1" s="48"/>
      <c r="I1" s="2"/>
      <c r="J1" s="2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2:27" ht="15">
      <c r="B2" s="48" t="s">
        <v>47</v>
      </c>
      <c r="C2" s="48"/>
      <c r="D2" s="48"/>
      <c r="E2" s="48"/>
      <c r="F2" s="48"/>
      <c r="G2" s="48"/>
      <c r="H2" s="48"/>
      <c r="I2" s="2"/>
      <c r="J2" s="2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</row>
    <row r="3" spans="2:27" ht="15">
      <c r="B3" s="49" t="s">
        <v>48</v>
      </c>
      <c r="C3" s="48"/>
      <c r="D3" s="48"/>
      <c r="E3" s="48"/>
      <c r="F3" s="48"/>
      <c r="G3" s="48"/>
      <c r="H3" s="48"/>
      <c r="I3" s="2"/>
      <c r="J3" s="2"/>
      <c r="K3" s="43"/>
      <c r="L3" s="43"/>
      <c r="M3" s="43"/>
      <c r="N3" s="43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</row>
    <row r="4" spans="2:27" ht="15">
      <c r="B4" s="48" t="s">
        <v>32</v>
      </c>
      <c r="C4" s="48"/>
      <c r="D4" s="48"/>
      <c r="E4" s="48"/>
      <c r="F4" s="48"/>
      <c r="G4" s="48"/>
      <c r="H4" s="48"/>
      <c r="I4" s="2"/>
      <c r="J4" s="2"/>
      <c r="K4" s="43"/>
      <c r="L4" s="43"/>
      <c r="M4" s="43"/>
      <c r="N4" s="43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</row>
    <row r="5" spans="2:27" ht="15">
      <c r="B5" s="48" t="s">
        <v>49</v>
      </c>
      <c r="C5" s="48"/>
      <c r="D5" s="48"/>
      <c r="E5" s="48"/>
      <c r="F5" s="48"/>
      <c r="G5" s="48"/>
      <c r="H5" s="48"/>
      <c r="I5" s="2"/>
      <c r="J5" s="2"/>
      <c r="K5" s="43"/>
      <c r="L5" s="43"/>
      <c r="M5" s="43"/>
      <c r="N5" s="43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</row>
    <row r="6" spans="2:27" ht="15">
      <c r="B6" s="39"/>
      <c r="C6" s="85" t="s">
        <v>18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6"/>
    </row>
    <row r="7" spans="2:29" s="50" customFormat="1" ht="18.75" customHeight="1">
      <c r="B7" s="90" t="s">
        <v>55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AC7" s="51"/>
    </row>
    <row r="8" spans="2:29" s="50" customFormat="1" ht="19.5" customHeight="1">
      <c r="B8" s="77" t="s">
        <v>57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AC8" s="51"/>
    </row>
    <row r="9" spans="2:27" ht="18" customHeight="1"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44"/>
      <c r="AA9" s="44"/>
    </row>
    <row r="10" spans="2:27" ht="18" customHeight="1">
      <c r="B10" s="83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44"/>
      <c r="AA10" s="44"/>
    </row>
    <row r="11" spans="2:27" ht="12" customHeight="1"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3"/>
      <c r="AA11" s="3"/>
    </row>
    <row r="12" spans="2:29" ht="30" customHeight="1">
      <c r="B12" s="80" t="s">
        <v>26</v>
      </c>
      <c r="C12" s="94" t="s">
        <v>17</v>
      </c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6"/>
      <c r="O12" s="94" t="s">
        <v>6</v>
      </c>
      <c r="P12" s="95"/>
      <c r="Q12" s="95"/>
      <c r="R12" s="95"/>
      <c r="S12" s="95"/>
      <c r="T12" s="95"/>
      <c r="U12" s="87" t="s">
        <v>22</v>
      </c>
      <c r="V12" s="80" t="s">
        <v>23</v>
      </c>
      <c r="W12" s="80" t="s">
        <v>35</v>
      </c>
      <c r="X12" s="80" t="s">
        <v>25</v>
      </c>
      <c r="Y12" s="80" t="s">
        <v>24</v>
      </c>
      <c r="Z12" s="3"/>
      <c r="AB12" s="6"/>
      <c r="AC12"/>
    </row>
    <row r="13" spans="2:29" ht="48.75" customHeight="1">
      <c r="B13" s="81"/>
      <c r="C13" s="98" t="s">
        <v>2</v>
      </c>
      <c r="D13" s="79" t="s">
        <v>3</v>
      </c>
      <c r="E13" s="79" t="s">
        <v>4</v>
      </c>
      <c r="F13" s="79" t="s">
        <v>5</v>
      </c>
      <c r="G13" s="79" t="s">
        <v>8</v>
      </c>
      <c r="H13" s="79" t="s">
        <v>9</v>
      </c>
      <c r="I13" s="79" t="s">
        <v>10</v>
      </c>
      <c r="J13" s="79" t="s">
        <v>11</v>
      </c>
      <c r="K13" s="79" t="s">
        <v>12</v>
      </c>
      <c r="L13" s="79" t="s">
        <v>13</v>
      </c>
      <c r="M13" s="80" t="s">
        <v>14</v>
      </c>
      <c r="N13" s="80" t="s">
        <v>15</v>
      </c>
      <c r="O13" s="80" t="s">
        <v>7</v>
      </c>
      <c r="P13" s="80" t="s">
        <v>19</v>
      </c>
      <c r="Q13" s="80" t="s">
        <v>33</v>
      </c>
      <c r="R13" s="80" t="s">
        <v>20</v>
      </c>
      <c r="S13" s="80" t="s">
        <v>34</v>
      </c>
      <c r="T13" s="80" t="s">
        <v>21</v>
      </c>
      <c r="U13" s="88"/>
      <c r="V13" s="81"/>
      <c r="W13" s="81"/>
      <c r="X13" s="81"/>
      <c r="Y13" s="81"/>
      <c r="Z13" s="3"/>
      <c r="AB13" s="6"/>
      <c r="AC13"/>
    </row>
    <row r="14" spans="2:29" ht="15.75" customHeight="1">
      <c r="B14" s="81"/>
      <c r="C14" s="98"/>
      <c r="D14" s="79"/>
      <c r="E14" s="79"/>
      <c r="F14" s="79"/>
      <c r="G14" s="79"/>
      <c r="H14" s="79"/>
      <c r="I14" s="79"/>
      <c r="J14" s="79"/>
      <c r="K14" s="79"/>
      <c r="L14" s="79"/>
      <c r="M14" s="81"/>
      <c r="N14" s="81"/>
      <c r="O14" s="81"/>
      <c r="P14" s="81"/>
      <c r="Q14" s="81"/>
      <c r="R14" s="81"/>
      <c r="S14" s="81"/>
      <c r="T14" s="81"/>
      <c r="U14" s="88"/>
      <c r="V14" s="81"/>
      <c r="W14" s="81"/>
      <c r="X14" s="81"/>
      <c r="Y14" s="81"/>
      <c r="Z14" s="3"/>
      <c r="AB14" s="6"/>
      <c r="AC14"/>
    </row>
    <row r="15" spans="2:29" ht="30" customHeight="1">
      <c r="B15" s="91"/>
      <c r="C15" s="98"/>
      <c r="D15" s="79"/>
      <c r="E15" s="79"/>
      <c r="F15" s="79"/>
      <c r="G15" s="79"/>
      <c r="H15" s="79"/>
      <c r="I15" s="79"/>
      <c r="J15" s="79"/>
      <c r="K15" s="79"/>
      <c r="L15" s="79"/>
      <c r="M15" s="82"/>
      <c r="N15" s="82"/>
      <c r="O15" s="82"/>
      <c r="P15" s="82"/>
      <c r="Q15" s="82"/>
      <c r="R15" s="82"/>
      <c r="S15" s="82"/>
      <c r="T15" s="82"/>
      <c r="U15" s="89"/>
      <c r="V15" s="82"/>
      <c r="W15" s="82"/>
      <c r="X15" s="82"/>
      <c r="Y15" s="82"/>
      <c r="Z15" s="3"/>
      <c r="AB15" s="6"/>
      <c r="AC15"/>
    </row>
    <row r="16" spans="2:29" ht="15.75" customHeight="1">
      <c r="B16" s="72">
        <v>1</v>
      </c>
      <c r="C16" s="69"/>
      <c r="D16" s="70"/>
      <c r="E16" s="70"/>
      <c r="F16" s="70"/>
      <c r="G16" s="70"/>
      <c r="H16" s="70"/>
      <c r="I16" s="70"/>
      <c r="J16" s="70"/>
      <c r="K16" s="70"/>
      <c r="L16" s="70"/>
      <c r="M16" s="71"/>
      <c r="N16" s="71"/>
      <c r="O16" s="71"/>
      <c r="P16" s="71"/>
      <c r="Q16" s="71"/>
      <c r="R16" s="71"/>
      <c r="S16" s="71"/>
      <c r="T16" s="71"/>
      <c r="U16" s="73"/>
      <c r="V16" s="71"/>
      <c r="W16" s="71"/>
      <c r="X16" s="71"/>
      <c r="Y16" s="71"/>
      <c r="Z16" s="3"/>
      <c r="AB16" s="6"/>
      <c r="AC16"/>
    </row>
    <row r="17" spans="2:29" ht="15.75" customHeight="1">
      <c r="B17" s="72">
        <v>2</v>
      </c>
      <c r="C17" s="69"/>
      <c r="D17" s="70"/>
      <c r="E17" s="70"/>
      <c r="F17" s="70"/>
      <c r="G17" s="70"/>
      <c r="H17" s="70"/>
      <c r="I17" s="70"/>
      <c r="J17" s="70"/>
      <c r="K17" s="70"/>
      <c r="L17" s="70"/>
      <c r="M17" s="71"/>
      <c r="N17" s="71"/>
      <c r="O17" s="71"/>
      <c r="P17" s="71"/>
      <c r="Q17" s="71"/>
      <c r="R17" s="71"/>
      <c r="S17" s="71"/>
      <c r="T17" s="71"/>
      <c r="U17" s="73"/>
      <c r="V17" s="71"/>
      <c r="W17" s="71"/>
      <c r="X17" s="71"/>
      <c r="Y17" s="71"/>
      <c r="Z17" s="3"/>
      <c r="AB17" s="6"/>
      <c r="AC17"/>
    </row>
    <row r="18" spans="2:29" ht="15.75" customHeight="1">
      <c r="B18" s="72">
        <v>3</v>
      </c>
      <c r="C18" s="69"/>
      <c r="D18" s="70"/>
      <c r="E18" s="70"/>
      <c r="F18" s="70"/>
      <c r="G18" s="70"/>
      <c r="H18" s="70"/>
      <c r="I18" s="70"/>
      <c r="J18" s="70"/>
      <c r="K18" s="70"/>
      <c r="L18" s="70"/>
      <c r="M18" s="71"/>
      <c r="N18" s="71"/>
      <c r="O18" s="71"/>
      <c r="P18" s="71"/>
      <c r="Q18" s="71"/>
      <c r="R18" s="71"/>
      <c r="S18" s="71"/>
      <c r="T18" s="71"/>
      <c r="U18" s="73"/>
      <c r="V18" s="71"/>
      <c r="W18" s="71"/>
      <c r="X18" s="71"/>
      <c r="Y18" s="71"/>
      <c r="Z18" s="3"/>
      <c r="AB18" s="6"/>
      <c r="AC18"/>
    </row>
    <row r="19" spans="2:29" ht="15.75" customHeight="1">
      <c r="B19" s="63">
        <v>4</v>
      </c>
      <c r="C19" s="55">
        <v>92.1318</v>
      </c>
      <c r="D19" s="55">
        <v>3.0626</v>
      </c>
      <c r="E19" s="55">
        <v>0.5522</v>
      </c>
      <c r="F19" s="55">
        <v>0.057</v>
      </c>
      <c r="G19" s="55">
        <v>0.0857</v>
      </c>
      <c r="H19" s="55">
        <v>0.0017</v>
      </c>
      <c r="I19" s="55">
        <v>0.0118</v>
      </c>
      <c r="J19" s="55">
        <v>0.0092</v>
      </c>
      <c r="K19" s="55">
        <v>0.0058</v>
      </c>
      <c r="L19" s="55">
        <v>0.0104</v>
      </c>
      <c r="M19" s="55">
        <v>4.013</v>
      </c>
      <c r="N19" s="55">
        <v>0.0588</v>
      </c>
      <c r="O19" s="55">
        <v>0.7166</v>
      </c>
      <c r="P19" s="56">
        <v>33.29</v>
      </c>
      <c r="Q19" s="58">
        <v>7952</v>
      </c>
      <c r="R19" s="56">
        <v>36.9</v>
      </c>
      <c r="S19" s="57">
        <v>8812</v>
      </c>
      <c r="T19" s="56">
        <v>47.83</v>
      </c>
      <c r="U19" s="56"/>
      <c r="V19" s="57"/>
      <c r="W19" s="59"/>
      <c r="X19" s="64"/>
      <c r="Y19" s="55"/>
      <c r="AA19" s="4">
        <f>SUM(C19:N19)</f>
        <v>100.00000000000001</v>
      </c>
      <c r="AB19" s="32" t="str">
        <f>IF(AA19=100,"ОК"," ")</f>
        <v>ОК</v>
      </c>
      <c r="AC19"/>
    </row>
    <row r="20" spans="2:29" ht="15.75" customHeight="1">
      <c r="B20" s="63">
        <v>5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6"/>
      <c r="Q20" s="58"/>
      <c r="R20" s="56"/>
      <c r="S20" s="57"/>
      <c r="T20" s="56"/>
      <c r="U20" s="56"/>
      <c r="V20" s="57"/>
      <c r="W20" s="59"/>
      <c r="X20" s="64"/>
      <c r="Y20" s="55"/>
      <c r="AA20" s="4"/>
      <c r="AB20" s="32"/>
      <c r="AC20"/>
    </row>
    <row r="21" spans="2:29" ht="15.75" customHeight="1">
      <c r="B21" s="63">
        <v>6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6"/>
      <c r="Q21" s="58"/>
      <c r="R21" s="56"/>
      <c r="S21" s="57"/>
      <c r="T21" s="56"/>
      <c r="U21" s="56"/>
      <c r="V21" s="57"/>
      <c r="W21" s="59"/>
      <c r="X21" s="64"/>
      <c r="Y21" s="55"/>
      <c r="AA21" s="4"/>
      <c r="AB21" s="32"/>
      <c r="AC21"/>
    </row>
    <row r="22" spans="2:29" ht="15.75" customHeight="1">
      <c r="B22" s="63">
        <v>7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6"/>
      <c r="Q22" s="58"/>
      <c r="R22" s="56"/>
      <c r="S22" s="57"/>
      <c r="T22" s="56"/>
      <c r="U22" s="56"/>
      <c r="V22" s="57"/>
      <c r="W22" s="59"/>
      <c r="X22" s="64"/>
      <c r="Y22" s="55"/>
      <c r="AA22" s="4"/>
      <c r="AB22" s="32"/>
      <c r="AC22"/>
    </row>
    <row r="23" spans="2:29" ht="15.75" customHeight="1">
      <c r="B23" s="63">
        <v>8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6"/>
      <c r="Q23" s="58"/>
      <c r="R23" s="56"/>
      <c r="S23" s="57"/>
      <c r="T23" s="56"/>
      <c r="U23" s="56"/>
      <c r="V23" s="57"/>
      <c r="W23" s="59"/>
      <c r="X23" s="64"/>
      <c r="Y23" s="55"/>
      <c r="AA23" s="4"/>
      <c r="AB23" s="32"/>
      <c r="AC23"/>
    </row>
    <row r="24" spans="2:29" ht="15.75" customHeight="1">
      <c r="B24" s="63">
        <v>9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6"/>
      <c r="Q24" s="58"/>
      <c r="R24" s="56"/>
      <c r="S24" s="57"/>
      <c r="T24" s="56"/>
      <c r="U24" s="56"/>
      <c r="V24" s="57"/>
      <c r="W24" s="59"/>
      <c r="X24" s="64"/>
      <c r="Y24" s="55"/>
      <c r="AA24" s="4"/>
      <c r="AB24" s="32"/>
      <c r="AC24"/>
    </row>
    <row r="25" spans="2:29" ht="15.75" customHeight="1">
      <c r="B25" s="63">
        <v>10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6"/>
      <c r="Q25" s="58"/>
      <c r="R25" s="56"/>
      <c r="S25" s="57"/>
      <c r="T25" s="56"/>
      <c r="U25" s="56"/>
      <c r="V25" s="57"/>
      <c r="W25" s="59"/>
      <c r="X25" s="64"/>
      <c r="Y25" s="55"/>
      <c r="AA25" s="4"/>
      <c r="AB25" s="32"/>
      <c r="AC25"/>
    </row>
    <row r="26" spans="2:29" ht="15.75" customHeight="1">
      <c r="B26" s="63">
        <v>11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6"/>
      <c r="Q26" s="58"/>
      <c r="R26" s="56"/>
      <c r="S26" s="57"/>
      <c r="T26" s="56"/>
      <c r="U26" s="56"/>
      <c r="V26" s="57"/>
      <c r="W26" s="59"/>
      <c r="X26" s="64"/>
      <c r="Y26" s="55"/>
      <c r="AA26" s="4"/>
      <c r="AB26" s="32"/>
      <c r="AC26"/>
    </row>
    <row r="27" spans="2:29" ht="15.75" customHeight="1">
      <c r="B27" s="63">
        <v>12</v>
      </c>
      <c r="C27" s="55">
        <v>92.1548</v>
      </c>
      <c r="D27" s="55">
        <v>3.3177</v>
      </c>
      <c r="E27" s="55">
        <v>0.5856</v>
      </c>
      <c r="F27" s="55">
        <v>0.0479</v>
      </c>
      <c r="G27" s="55">
        <v>0.0722</v>
      </c>
      <c r="H27" s="55">
        <v>0.0031</v>
      </c>
      <c r="I27" s="55">
        <v>0.0128</v>
      </c>
      <c r="J27" s="55">
        <v>0.013</v>
      </c>
      <c r="K27" s="55">
        <v>0.0061</v>
      </c>
      <c r="L27" s="55">
        <v>0.0102</v>
      </c>
      <c r="M27" s="55">
        <v>3.6812</v>
      </c>
      <c r="N27" s="55">
        <v>0.0954</v>
      </c>
      <c r="O27" s="55">
        <v>0.717</v>
      </c>
      <c r="P27" s="56">
        <v>33.46</v>
      </c>
      <c r="Q27" s="58">
        <v>7993</v>
      </c>
      <c r="R27" s="56">
        <v>37.08</v>
      </c>
      <c r="S27" s="58">
        <v>8857</v>
      </c>
      <c r="T27" s="56">
        <v>48.06</v>
      </c>
      <c r="U27" s="57"/>
      <c r="V27" s="57"/>
      <c r="W27" s="59"/>
      <c r="X27" s="64"/>
      <c r="Y27" s="55"/>
      <c r="AA27" s="4">
        <f>SUM(C27:N27)</f>
        <v>100</v>
      </c>
      <c r="AB27" s="32" t="str">
        <f>IF(AA27=100,"ОК"," ")</f>
        <v>ОК</v>
      </c>
      <c r="AC27"/>
    </row>
    <row r="28" spans="2:29" ht="15.75" customHeight="1">
      <c r="B28" s="63">
        <v>13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6"/>
      <c r="Q28" s="58"/>
      <c r="R28" s="56"/>
      <c r="S28" s="58"/>
      <c r="T28" s="56"/>
      <c r="U28" s="57"/>
      <c r="V28" s="57"/>
      <c r="W28" s="109"/>
      <c r="X28" s="64"/>
      <c r="Y28" s="55"/>
      <c r="AA28" s="4"/>
      <c r="AB28" s="32"/>
      <c r="AC28"/>
    </row>
    <row r="29" spans="2:29" ht="15.75" customHeight="1">
      <c r="B29" s="63">
        <v>14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6"/>
      <c r="Q29" s="58"/>
      <c r="R29" s="56"/>
      <c r="S29" s="58"/>
      <c r="T29" s="56"/>
      <c r="U29" s="57"/>
      <c r="V29" s="57"/>
      <c r="W29" s="109"/>
      <c r="X29" s="64"/>
      <c r="Y29" s="55"/>
      <c r="AA29" s="4"/>
      <c r="AB29" s="32"/>
      <c r="AC29"/>
    </row>
    <row r="30" spans="2:29" ht="15.75" customHeight="1">
      <c r="B30" s="63">
        <v>15</v>
      </c>
      <c r="C30" s="55">
        <v>93.1221</v>
      </c>
      <c r="D30" s="55">
        <v>3.7117</v>
      </c>
      <c r="E30" s="55">
        <v>0.98</v>
      </c>
      <c r="F30" s="55">
        <v>0.1338</v>
      </c>
      <c r="G30" s="55">
        <v>0.1941</v>
      </c>
      <c r="H30" s="55">
        <v>0.0088</v>
      </c>
      <c r="I30" s="55">
        <v>0.0528</v>
      </c>
      <c r="J30" s="55">
        <v>0.0439</v>
      </c>
      <c r="K30" s="55">
        <v>0.103</v>
      </c>
      <c r="L30" s="55">
        <v>0.0088</v>
      </c>
      <c r="M30" s="55">
        <v>1.3725</v>
      </c>
      <c r="N30" s="55">
        <v>0.2685</v>
      </c>
      <c r="O30" s="55">
        <v>0.7228</v>
      </c>
      <c r="P30" s="56">
        <v>34.85</v>
      </c>
      <c r="Q30" s="58">
        <v>8325</v>
      </c>
      <c r="R30" s="56">
        <v>38.6</v>
      </c>
      <c r="S30" s="57">
        <v>9220</v>
      </c>
      <c r="T30" s="56">
        <v>49.83</v>
      </c>
      <c r="U30" s="57"/>
      <c r="V30" s="57"/>
      <c r="W30" s="52" t="s">
        <v>54</v>
      </c>
      <c r="X30" s="53">
        <v>0.006</v>
      </c>
      <c r="Y30" s="54">
        <v>0.0001</v>
      </c>
      <c r="AA30" s="4">
        <f>SUM(C30:N30)</f>
        <v>99.99999999999999</v>
      </c>
      <c r="AB30" s="32" t="str">
        <f>IF(AA30=100,"ОК"," ")</f>
        <v>ОК</v>
      </c>
      <c r="AC30"/>
    </row>
    <row r="31" spans="2:29" ht="15.75" customHeight="1">
      <c r="B31" s="63">
        <v>16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6"/>
      <c r="Q31" s="58"/>
      <c r="R31" s="56"/>
      <c r="S31" s="57"/>
      <c r="T31" s="56"/>
      <c r="U31" s="57"/>
      <c r="V31" s="57"/>
      <c r="W31" s="52"/>
      <c r="X31" s="53"/>
      <c r="Y31" s="54"/>
      <c r="AA31" s="4"/>
      <c r="AB31" s="32"/>
      <c r="AC31"/>
    </row>
    <row r="32" spans="2:29" ht="15.75" customHeight="1">
      <c r="B32" s="63">
        <v>17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6"/>
      <c r="Q32" s="58"/>
      <c r="R32" s="56"/>
      <c r="S32" s="57"/>
      <c r="T32" s="56"/>
      <c r="U32" s="57"/>
      <c r="V32" s="57"/>
      <c r="W32" s="52"/>
      <c r="X32" s="53"/>
      <c r="Y32" s="54"/>
      <c r="AA32" s="4"/>
      <c r="AB32" s="32"/>
      <c r="AC32"/>
    </row>
    <row r="33" spans="2:29" ht="15.75" customHeight="1">
      <c r="B33" s="63">
        <v>18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6"/>
      <c r="Q33" s="58"/>
      <c r="R33" s="56"/>
      <c r="S33" s="57"/>
      <c r="T33" s="56"/>
      <c r="U33" s="57"/>
      <c r="V33" s="57"/>
      <c r="W33" s="52"/>
      <c r="X33" s="53"/>
      <c r="Y33" s="54"/>
      <c r="AA33" s="4"/>
      <c r="AB33" s="32"/>
      <c r="AC33"/>
    </row>
    <row r="34" spans="2:29" ht="15.75" customHeight="1">
      <c r="B34" s="63">
        <v>19</v>
      </c>
      <c r="C34" s="65">
        <v>92.5495</v>
      </c>
      <c r="D34" s="65">
        <v>4.0911</v>
      </c>
      <c r="E34" s="65">
        <v>0.9855</v>
      </c>
      <c r="F34" s="65">
        <v>0.1261</v>
      </c>
      <c r="G34" s="65">
        <v>0.2082</v>
      </c>
      <c r="H34" s="65">
        <v>0.01</v>
      </c>
      <c r="I34" s="65">
        <v>0.0596</v>
      </c>
      <c r="J34" s="65">
        <v>0.0489</v>
      </c>
      <c r="K34" s="65">
        <v>0.0947</v>
      </c>
      <c r="L34" s="65">
        <v>0.0084</v>
      </c>
      <c r="M34" s="65">
        <v>1.5564</v>
      </c>
      <c r="N34" s="65">
        <v>0.2616</v>
      </c>
      <c r="O34" s="65">
        <v>0.7261</v>
      </c>
      <c r="P34" s="66">
        <v>34.91</v>
      </c>
      <c r="Q34" s="67">
        <v>8337</v>
      </c>
      <c r="R34" s="66">
        <v>38.65</v>
      </c>
      <c r="S34" s="68">
        <v>8231</v>
      </c>
      <c r="T34" s="66">
        <v>49.78</v>
      </c>
      <c r="U34" s="68"/>
      <c r="V34" s="68"/>
      <c r="W34" s="52"/>
      <c r="X34" s="53"/>
      <c r="Y34" s="54"/>
      <c r="AA34" s="4">
        <f>SUM(C34:N34)</f>
        <v>100</v>
      </c>
      <c r="AB34" s="32" t="str">
        <f>IF(AA34=100,"ОК"," ")</f>
        <v>ОК</v>
      </c>
      <c r="AC34"/>
    </row>
    <row r="35" spans="2:29" ht="15.75" customHeight="1">
      <c r="B35" s="63">
        <v>20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6"/>
      <c r="Q35" s="67"/>
      <c r="R35" s="66"/>
      <c r="S35" s="68"/>
      <c r="T35" s="66"/>
      <c r="U35" s="68"/>
      <c r="V35" s="68"/>
      <c r="W35" s="52"/>
      <c r="X35" s="53"/>
      <c r="Y35" s="54"/>
      <c r="AA35" s="4"/>
      <c r="AB35" s="32"/>
      <c r="AC35"/>
    </row>
    <row r="36" spans="2:29" ht="15.75" customHeight="1">
      <c r="B36" s="63">
        <v>21</v>
      </c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6"/>
      <c r="Q36" s="67"/>
      <c r="R36" s="66"/>
      <c r="S36" s="68"/>
      <c r="T36" s="66"/>
      <c r="U36" s="68"/>
      <c r="V36" s="68"/>
      <c r="W36" s="52"/>
      <c r="X36" s="53"/>
      <c r="Y36" s="54"/>
      <c r="AA36" s="4"/>
      <c r="AB36" s="32"/>
      <c r="AC36"/>
    </row>
    <row r="37" spans="2:29" ht="15.75" customHeight="1">
      <c r="B37" s="63">
        <v>22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6"/>
      <c r="Q37" s="67"/>
      <c r="R37" s="66"/>
      <c r="S37" s="68"/>
      <c r="T37" s="66"/>
      <c r="U37" s="68"/>
      <c r="V37" s="68"/>
      <c r="W37" s="52"/>
      <c r="X37" s="53"/>
      <c r="Y37" s="54"/>
      <c r="AA37" s="4"/>
      <c r="AB37" s="32"/>
      <c r="AC37"/>
    </row>
    <row r="38" spans="2:29" ht="15.75" customHeight="1">
      <c r="B38" s="63">
        <v>23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6"/>
      <c r="Q38" s="67"/>
      <c r="R38" s="66"/>
      <c r="S38" s="68"/>
      <c r="T38" s="66"/>
      <c r="U38" s="68"/>
      <c r="V38" s="68"/>
      <c r="W38" s="52"/>
      <c r="X38" s="53"/>
      <c r="Y38" s="54"/>
      <c r="AA38" s="4"/>
      <c r="AB38" s="32"/>
      <c r="AC38"/>
    </row>
    <row r="39" spans="2:29" ht="15.75" customHeight="1">
      <c r="B39" s="63">
        <v>24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6"/>
      <c r="Q39" s="67"/>
      <c r="R39" s="66"/>
      <c r="S39" s="68"/>
      <c r="T39" s="66"/>
      <c r="U39" s="68"/>
      <c r="V39" s="68"/>
      <c r="W39" s="52"/>
      <c r="X39" s="53"/>
      <c r="Y39" s="54"/>
      <c r="AA39" s="4"/>
      <c r="AB39" s="32"/>
      <c r="AC39"/>
    </row>
    <row r="40" spans="2:29" ht="15.75" customHeight="1">
      <c r="B40" s="63">
        <v>25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6"/>
      <c r="Q40" s="67"/>
      <c r="R40" s="66"/>
      <c r="S40" s="68"/>
      <c r="T40" s="66"/>
      <c r="U40" s="68"/>
      <c r="V40" s="68"/>
      <c r="W40" s="52"/>
      <c r="X40" s="53"/>
      <c r="Y40" s="54"/>
      <c r="AA40" s="4"/>
      <c r="AB40" s="32"/>
      <c r="AC40"/>
    </row>
    <row r="41" spans="2:29" ht="15.75" customHeight="1">
      <c r="B41" s="63">
        <v>26</v>
      </c>
      <c r="C41" s="55">
        <v>92.4193</v>
      </c>
      <c r="D41" s="55">
        <v>4.0924</v>
      </c>
      <c r="E41" s="55">
        <v>1.0145</v>
      </c>
      <c r="F41" s="55">
        <v>0.1335</v>
      </c>
      <c r="G41" s="55">
        <v>0.222</v>
      </c>
      <c r="H41" s="55">
        <v>0.0057</v>
      </c>
      <c r="I41" s="55">
        <v>0.0692</v>
      </c>
      <c r="J41" s="55">
        <v>0.0571</v>
      </c>
      <c r="K41" s="55">
        <v>0.1453</v>
      </c>
      <c r="L41" s="55">
        <v>0.0085</v>
      </c>
      <c r="M41" s="55">
        <v>1.5261</v>
      </c>
      <c r="N41" s="55">
        <v>0.3064</v>
      </c>
      <c r="O41" s="55">
        <v>0.729</v>
      </c>
      <c r="P41" s="56">
        <v>35.01</v>
      </c>
      <c r="Q41" s="58">
        <v>8362</v>
      </c>
      <c r="R41" s="56">
        <v>38.77</v>
      </c>
      <c r="S41" s="57">
        <v>9259</v>
      </c>
      <c r="T41" s="56">
        <v>49.83</v>
      </c>
      <c r="U41" s="57"/>
      <c r="V41" s="57"/>
      <c r="W41" s="59"/>
      <c r="X41" s="64"/>
      <c r="Y41" s="55"/>
      <c r="AA41" s="4">
        <f>SUM(C41:N41)</f>
        <v>100</v>
      </c>
      <c r="AB41" s="32" t="str">
        <f>IF(AA41=100,"ОК"," ")</f>
        <v>ОК</v>
      </c>
      <c r="AC41"/>
    </row>
    <row r="42" spans="2:29" ht="14.25" customHeight="1" hidden="1">
      <c r="B42" s="7">
        <v>31</v>
      </c>
      <c r="C42" s="12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9"/>
      <c r="U42" s="10"/>
      <c r="V42" s="10"/>
      <c r="W42" s="10"/>
      <c r="X42" s="10"/>
      <c r="Y42" s="11"/>
      <c r="AA42" s="4">
        <f>SUM(D42:N42,P42)</f>
        <v>0</v>
      </c>
      <c r="AB42" s="5"/>
      <c r="AC42"/>
    </row>
    <row r="43" spans="2:29" ht="14.25" customHeight="1">
      <c r="B43" s="7">
        <v>27</v>
      </c>
      <c r="C43" s="12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9"/>
      <c r="U43" s="10"/>
      <c r="V43" s="10"/>
      <c r="W43" s="10"/>
      <c r="X43" s="10"/>
      <c r="Y43" s="11"/>
      <c r="AA43" s="4"/>
      <c r="AB43" s="5"/>
      <c r="AC43"/>
    </row>
    <row r="44" spans="2:29" ht="14.25" customHeight="1">
      <c r="B44" s="7">
        <v>28</v>
      </c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9"/>
      <c r="U44" s="10"/>
      <c r="V44" s="10"/>
      <c r="W44" s="10"/>
      <c r="X44" s="10"/>
      <c r="Y44" s="11"/>
      <c r="AA44" s="4"/>
      <c r="AB44" s="5"/>
      <c r="AC44"/>
    </row>
    <row r="45" spans="2:29" ht="14.25" customHeight="1">
      <c r="B45" s="7">
        <v>29</v>
      </c>
      <c r="C45" s="12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9"/>
      <c r="U45" s="10"/>
      <c r="V45" s="10"/>
      <c r="W45" s="10"/>
      <c r="X45" s="10"/>
      <c r="Y45" s="11"/>
      <c r="AA45" s="4"/>
      <c r="AB45" s="5"/>
      <c r="AC45"/>
    </row>
    <row r="46" spans="2:29" ht="15.75" customHeight="1">
      <c r="B46" s="7">
        <v>30</v>
      </c>
      <c r="C46" s="12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9"/>
      <c r="U46" s="10"/>
      <c r="V46" s="10"/>
      <c r="W46" s="10"/>
      <c r="X46" s="10"/>
      <c r="Y46" s="11"/>
      <c r="AA46" s="4"/>
      <c r="AB46" s="5"/>
      <c r="AC46"/>
    </row>
    <row r="47" spans="3:29" ht="12.75"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AA47" s="4"/>
      <c r="AB47" s="5"/>
      <c r="AC47"/>
    </row>
    <row r="48" spans="3:4" ht="12.75">
      <c r="C48" s="1"/>
      <c r="D48" s="1"/>
    </row>
    <row r="49" spans="3:25" ht="15">
      <c r="C49" s="13" t="s">
        <v>50</v>
      </c>
      <c r="D49" s="13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 t="s">
        <v>51</v>
      </c>
      <c r="Q49" s="14"/>
      <c r="R49" s="14"/>
      <c r="S49" s="14"/>
      <c r="T49" s="60"/>
      <c r="U49" s="61"/>
      <c r="V49" s="61"/>
      <c r="W49" s="92">
        <v>42490</v>
      </c>
      <c r="X49" s="93"/>
      <c r="Y49" s="15"/>
    </row>
    <row r="50" spans="3:25" ht="12.75">
      <c r="C50" s="1"/>
      <c r="D50" s="1" t="s">
        <v>27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2"/>
      <c r="P50" s="17" t="s">
        <v>29</v>
      </c>
      <c r="Q50" s="17"/>
      <c r="R50" s="62"/>
      <c r="S50" s="62"/>
      <c r="T50" s="2"/>
      <c r="U50" s="16" t="s">
        <v>0</v>
      </c>
      <c r="V50" s="62"/>
      <c r="W50" s="2"/>
      <c r="X50" s="16" t="s">
        <v>16</v>
      </c>
      <c r="Y50" s="62"/>
    </row>
    <row r="51" spans="3:25" ht="18" customHeight="1">
      <c r="C51" s="13" t="s">
        <v>52</v>
      </c>
      <c r="D51" s="13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 t="s">
        <v>1</v>
      </c>
      <c r="P51" s="14" t="s">
        <v>53</v>
      </c>
      <c r="Q51" s="14"/>
      <c r="R51" s="14"/>
      <c r="S51" s="14"/>
      <c r="T51" s="14"/>
      <c r="U51" s="61"/>
      <c r="V51" s="61"/>
      <c r="W51" s="92">
        <v>42490</v>
      </c>
      <c r="X51" s="93"/>
      <c r="Y51" s="14"/>
    </row>
    <row r="52" spans="3:25" ht="12.75">
      <c r="C52" s="1"/>
      <c r="D52" s="1" t="s">
        <v>28</v>
      </c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2"/>
      <c r="P52" s="16" t="s">
        <v>29</v>
      </c>
      <c r="Q52" s="16"/>
      <c r="R52" s="62"/>
      <c r="S52" s="62"/>
      <c r="T52" s="2"/>
      <c r="U52" s="16" t="s">
        <v>0</v>
      </c>
      <c r="V52" s="62"/>
      <c r="W52" s="2"/>
      <c r="X52" s="62" t="s">
        <v>16</v>
      </c>
      <c r="Y52" s="62"/>
    </row>
    <row r="53" spans="3:25" ht="12.75"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</row>
    <row r="56" spans="3:10" ht="12.75">
      <c r="C56" s="45"/>
      <c r="D56" s="39" t="s">
        <v>44</v>
      </c>
      <c r="E56" s="39"/>
      <c r="F56" s="39"/>
      <c r="G56" s="39"/>
      <c r="H56" s="39"/>
      <c r="I56" s="39"/>
      <c r="J56" s="39"/>
    </row>
  </sheetData>
  <sheetProtection/>
  <mergeCells count="34">
    <mergeCell ref="S13:S15"/>
    <mergeCell ref="N13:N15"/>
    <mergeCell ref="P13:P15"/>
    <mergeCell ref="R13:R15"/>
    <mergeCell ref="W51:X51"/>
    <mergeCell ref="C12:N12"/>
    <mergeCell ref="T13:T15"/>
    <mergeCell ref="O12:T12"/>
    <mergeCell ref="V12:V15"/>
    <mergeCell ref="W49:X49"/>
    <mergeCell ref="H13:H15"/>
    <mergeCell ref="O13:O15"/>
    <mergeCell ref="C47:Y47"/>
    <mergeCell ref="C13:C15"/>
    <mergeCell ref="C6:AA6"/>
    <mergeCell ref="Y12:Y15"/>
    <mergeCell ref="U12:U15"/>
    <mergeCell ref="D13:D15"/>
    <mergeCell ref="G13:G15"/>
    <mergeCell ref="M13:M15"/>
    <mergeCell ref="I13:I15"/>
    <mergeCell ref="L13:L15"/>
    <mergeCell ref="B7:Y7"/>
    <mergeCell ref="B12:B15"/>
    <mergeCell ref="B8:Y8"/>
    <mergeCell ref="B9:Y9"/>
    <mergeCell ref="K13:K15"/>
    <mergeCell ref="J13:J15"/>
    <mergeCell ref="W12:W15"/>
    <mergeCell ref="X12:X15"/>
    <mergeCell ref="B10:Y10"/>
    <mergeCell ref="E13:E15"/>
    <mergeCell ref="F13:F15"/>
    <mergeCell ref="Q13:Q15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0"/>
  <sheetViews>
    <sheetView tabSelected="1" view="pageBreakPreview" zoomScaleSheetLayoutView="100" workbookViewId="0" topLeftCell="F4">
      <selection activeCell="X41" sqref="X41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4" ht="12.75">
      <c r="B1" s="74" t="s">
        <v>30</v>
      </c>
      <c r="C1" s="74"/>
      <c r="D1" s="74"/>
      <c r="E1" s="74"/>
      <c r="F1" s="42"/>
      <c r="G1" s="42"/>
      <c r="H1" s="42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2:24" ht="12.75">
      <c r="B2" s="74" t="s">
        <v>31</v>
      </c>
      <c r="C2" s="74"/>
      <c r="D2" s="74"/>
      <c r="E2" s="74"/>
      <c r="F2" s="42"/>
      <c r="G2" s="42"/>
      <c r="H2" s="42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2:25" ht="12.75">
      <c r="B3" s="75" t="s">
        <v>56</v>
      </c>
      <c r="C3" s="75"/>
      <c r="D3" s="75"/>
      <c r="E3" s="74"/>
      <c r="F3" s="42"/>
      <c r="G3" s="42"/>
      <c r="H3" s="42"/>
      <c r="I3" s="39"/>
      <c r="J3" s="43"/>
      <c r="K3" s="43"/>
      <c r="L3" s="43"/>
      <c r="M3" s="43"/>
      <c r="N3" s="43"/>
      <c r="O3" s="44"/>
      <c r="P3" s="44"/>
      <c r="Q3" s="44"/>
      <c r="R3" s="44"/>
      <c r="S3" s="44"/>
      <c r="T3" s="44"/>
      <c r="U3" s="44"/>
      <c r="V3" s="44"/>
      <c r="W3" s="44"/>
      <c r="X3" s="44"/>
      <c r="Y3" s="3"/>
    </row>
    <row r="4" spans="2:25" ht="12.75">
      <c r="B4" s="42"/>
      <c r="C4" s="42"/>
      <c r="D4" s="42"/>
      <c r="E4" s="42"/>
      <c r="F4" s="42"/>
      <c r="G4" s="42"/>
      <c r="H4" s="42"/>
      <c r="I4" s="39"/>
      <c r="J4" s="43"/>
      <c r="K4" s="43"/>
      <c r="L4" s="43"/>
      <c r="M4" s="43"/>
      <c r="N4" s="43"/>
      <c r="O4" s="44"/>
      <c r="P4" s="44"/>
      <c r="Q4" s="44"/>
      <c r="R4" s="44"/>
      <c r="S4" s="44"/>
      <c r="T4" s="44"/>
      <c r="U4" s="44"/>
      <c r="V4" s="44"/>
      <c r="W4" s="44"/>
      <c r="X4" s="44"/>
      <c r="Y4" s="3"/>
    </row>
    <row r="5" spans="2:25" ht="15">
      <c r="B5" s="39"/>
      <c r="C5" s="108" t="s">
        <v>36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22"/>
    </row>
    <row r="6" spans="2:29" s="50" customFormat="1" ht="18.75" customHeight="1">
      <c r="B6" s="90" t="s">
        <v>55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AC6" s="51"/>
    </row>
    <row r="7" spans="2:29" s="50" customFormat="1" ht="19.5" customHeight="1">
      <c r="B7" s="77" t="s">
        <v>57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AC7" s="51"/>
    </row>
    <row r="8" spans="2:25" ht="24" customHeight="1"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3"/>
    </row>
    <row r="9" spans="2:26" ht="30" customHeight="1">
      <c r="B9" s="80" t="s">
        <v>26</v>
      </c>
      <c r="C9" s="94" t="s">
        <v>41</v>
      </c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103" t="s">
        <v>42</v>
      </c>
      <c r="X9" s="104" t="s">
        <v>45</v>
      </c>
      <c r="Y9" s="24"/>
      <c r="Z9"/>
    </row>
    <row r="10" spans="2:26" ht="48.75" customHeight="1">
      <c r="B10" s="81"/>
      <c r="C10" s="98" t="s">
        <v>64</v>
      </c>
      <c r="D10" s="79"/>
      <c r="E10" s="79"/>
      <c r="F10" s="79"/>
      <c r="G10" s="79"/>
      <c r="H10" s="79"/>
      <c r="I10" s="79"/>
      <c r="J10" s="79"/>
      <c r="K10" s="79"/>
      <c r="L10" s="79"/>
      <c r="M10" s="80"/>
      <c r="N10" s="80"/>
      <c r="O10" s="80"/>
      <c r="P10" s="80"/>
      <c r="Q10" s="80"/>
      <c r="R10" s="80"/>
      <c r="S10" s="80"/>
      <c r="T10" s="80"/>
      <c r="U10" s="80"/>
      <c r="V10" s="100"/>
      <c r="W10" s="103"/>
      <c r="X10" s="105"/>
      <c r="Y10" s="24"/>
      <c r="Z10"/>
    </row>
    <row r="11" spans="2:26" ht="15.75" customHeight="1">
      <c r="B11" s="81"/>
      <c r="C11" s="98"/>
      <c r="D11" s="79"/>
      <c r="E11" s="79"/>
      <c r="F11" s="79"/>
      <c r="G11" s="79"/>
      <c r="H11" s="79"/>
      <c r="I11" s="79"/>
      <c r="J11" s="79"/>
      <c r="K11" s="79"/>
      <c r="L11" s="79"/>
      <c r="M11" s="81"/>
      <c r="N11" s="81"/>
      <c r="O11" s="81"/>
      <c r="P11" s="81"/>
      <c r="Q11" s="81"/>
      <c r="R11" s="81"/>
      <c r="S11" s="81"/>
      <c r="T11" s="81"/>
      <c r="U11" s="81"/>
      <c r="V11" s="101"/>
      <c r="W11" s="103"/>
      <c r="X11" s="105"/>
      <c r="Y11" s="24"/>
      <c r="Z11"/>
    </row>
    <row r="12" spans="2:26" ht="30" customHeight="1">
      <c r="B12" s="91"/>
      <c r="C12" s="98"/>
      <c r="D12" s="79"/>
      <c r="E12" s="79"/>
      <c r="F12" s="79"/>
      <c r="G12" s="79"/>
      <c r="H12" s="79"/>
      <c r="I12" s="79"/>
      <c r="J12" s="79"/>
      <c r="K12" s="79"/>
      <c r="L12" s="79"/>
      <c r="M12" s="82"/>
      <c r="N12" s="82"/>
      <c r="O12" s="82"/>
      <c r="P12" s="82"/>
      <c r="Q12" s="82"/>
      <c r="R12" s="82"/>
      <c r="S12" s="82"/>
      <c r="T12" s="82"/>
      <c r="U12" s="82"/>
      <c r="V12" s="102"/>
      <c r="W12" s="103"/>
      <c r="X12" s="106"/>
      <c r="Y12" s="24"/>
      <c r="Z12"/>
    </row>
    <row r="13" spans="2:27" ht="15.75" customHeight="1">
      <c r="B13" s="18">
        <v>1</v>
      </c>
      <c r="C13" s="76">
        <v>623.77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35">
        <f>SUM(C13:V13)</f>
        <v>623.77</v>
      </c>
      <c r="X13" s="47">
        <v>33.42</v>
      </c>
      <c r="Y13" s="25"/>
      <c r="Z13" s="99" t="s">
        <v>46</v>
      </c>
      <c r="AA13" s="99"/>
    </row>
    <row r="14" spans="2:27" ht="15.75">
      <c r="B14" s="18">
        <v>2</v>
      </c>
      <c r="C14" s="76">
        <v>423.55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35">
        <f aca="true" t="shared" si="0" ref="W14:W42">SUM(C14:V14)</f>
        <v>423.55</v>
      </c>
      <c r="X14" s="33">
        <f>IF(Паспорт!P15&gt;0,Паспорт!P15,X13)</f>
        <v>33.42</v>
      </c>
      <c r="Y14" s="25"/>
      <c r="Z14" s="99"/>
      <c r="AA14" s="99"/>
    </row>
    <row r="15" spans="2:27" ht="15.75">
      <c r="B15" s="18">
        <v>3</v>
      </c>
      <c r="C15" s="76">
        <v>544.9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35">
        <f t="shared" si="0"/>
        <v>544.9</v>
      </c>
      <c r="X15" s="33">
        <f>IF(Паспорт!P16&gt;0,Паспорт!P16,X14)</f>
        <v>33.42</v>
      </c>
      <c r="Y15" s="25"/>
      <c r="Z15" s="99"/>
      <c r="AA15" s="99"/>
    </row>
    <row r="16" spans="2:27" ht="15.75">
      <c r="B16" s="18">
        <v>4</v>
      </c>
      <c r="C16" s="76">
        <v>227.69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35">
        <f t="shared" si="0"/>
        <v>227.69</v>
      </c>
      <c r="X16" s="33">
        <f>IF(Паспорт!P17&gt;0,Паспорт!P17,X15)</f>
        <v>33.42</v>
      </c>
      <c r="Y16" s="25"/>
      <c r="Z16" s="99"/>
      <c r="AA16" s="99"/>
    </row>
    <row r="17" spans="2:27" ht="15.75">
      <c r="B17" s="18">
        <v>5</v>
      </c>
      <c r="C17" s="76">
        <v>185.32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35">
        <f t="shared" si="0"/>
        <v>185.32</v>
      </c>
      <c r="X17" s="33">
        <f>IF(Паспорт!P18&gt;0,Паспорт!P18,X16)</f>
        <v>33.42</v>
      </c>
      <c r="Y17" s="25"/>
      <c r="Z17" s="99"/>
      <c r="AA17" s="99"/>
    </row>
    <row r="18" spans="2:27" ht="15.75" customHeight="1">
      <c r="B18" s="18">
        <v>6</v>
      </c>
      <c r="C18" s="76">
        <v>321.99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35">
        <f t="shared" si="0"/>
        <v>321.99</v>
      </c>
      <c r="X18" s="33">
        <f>IF(Паспорт!P19&gt;0,Паспорт!P19,X17)</f>
        <v>33.29</v>
      </c>
      <c r="Y18" s="25"/>
      <c r="Z18" s="99"/>
      <c r="AA18" s="99"/>
    </row>
    <row r="19" spans="2:27" ht="15.75">
      <c r="B19" s="18">
        <v>7</v>
      </c>
      <c r="C19" s="76">
        <v>116.86999999999999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35">
        <f t="shared" si="0"/>
        <v>116.86999999999999</v>
      </c>
      <c r="X19" s="33">
        <f>IF(Паспорт!P20&gt;0,Паспорт!P20,X18)</f>
        <v>33.29</v>
      </c>
      <c r="Y19" s="25"/>
      <c r="Z19" s="99"/>
      <c r="AA19" s="99"/>
    </row>
    <row r="20" spans="2:27" ht="15.75">
      <c r="B20" s="18">
        <v>8</v>
      </c>
      <c r="C20" s="76">
        <v>397.81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35">
        <f t="shared" si="0"/>
        <v>397.81</v>
      </c>
      <c r="X20" s="33">
        <f>IF(Паспорт!P21&gt;0,Паспорт!P21,X19)</f>
        <v>33.29</v>
      </c>
      <c r="Y20" s="25"/>
      <c r="Z20" s="99"/>
      <c r="AA20" s="99"/>
    </row>
    <row r="21" spans="2:26" ht="15" customHeight="1">
      <c r="B21" s="18">
        <v>9</v>
      </c>
      <c r="C21" s="76">
        <v>220.9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35">
        <f t="shared" si="0"/>
        <v>220.9</v>
      </c>
      <c r="X21" s="33">
        <f>IF(Паспорт!P22&gt;0,Паспорт!P22,X20)</f>
        <v>33.29</v>
      </c>
      <c r="Y21" s="25"/>
      <c r="Z21" s="31"/>
    </row>
    <row r="22" spans="2:26" ht="15.75">
      <c r="B22" s="18">
        <v>10</v>
      </c>
      <c r="C22" s="76">
        <v>422.12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35">
        <f t="shared" si="0"/>
        <v>422.12</v>
      </c>
      <c r="X22" s="33">
        <f>IF(Паспорт!P23&gt;0,Паспорт!P23,X21)</f>
        <v>33.29</v>
      </c>
      <c r="Y22" s="25"/>
      <c r="Z22" s="31"/>
    </row>
    <row r="23" spans="2:26" ht="15.75">
      <c r="B23" s="18">
        <v>11</v>
      </c>
      <c r="C23" s="76">
        <v>260.76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35">
        <f t="shared" si="0"/>
        <v>260.76</v>
      </c>
      <c r="X23" s="33">
        <f>IF(Паспорт!P24&gt;0,Паспорт!P24,X22)</f>
        <v>33.29</v>
      </c>
      <c r="Y23" s="25"/>
      <c r="Z23" s="31"/>
    </row>
    <row r="24" spans="2:26" ht="15.75">
      <c r="B24" s="18">
        <v>12</v>
      </c>
      <c r="C24" s="76">
        <v>849.4399999999999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35">
        <f t="shared" si="0"/>
        <v>849.4399999999999</v>
      </c>
      <c r="X24" s="33">
        <f>IF(Паспорт!P25&gt;0,Паспорт!P25,X23)</f>
        <v>33.29</v>
      </c>
      <c r="Y24" s="25"/>
      <c r="Z24" s="31"/>
    </row>
    <row r="25" spans="2:26" ht="15.75">
      <c r="B25" s="18">
        <v>13</v>
      </c>
      <c r="C25" s="76">
        <v>63082.93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35">
        <f t="shared" si="0"/>
        <v>63082.93</v>
      </c>
      <c r="X25" s="33">
        <f>IF(Паспорт!P26&gt;0,Паспорт!P26,X24)</f>
        <v>33.29</v>
      </c>
      <c r="Y25" s="25"/>
      <c r="Z25" s="31"/>
    </row>
    <row r="26" spans="2:26" ht="15.75">
      <c r="B26" s="18">
        <v>14</v>
      </c>
      <c r="C26" s="76">
        <v>7987.799999999999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35">
        <f t="shared" si="0"/>
        <v>7987.799999999999</v>
      </c>
      <c r="X26" s="33">
        <f>IF(Паспорт!P27&gt;0,Паспорт!P27,X25)</f>
        <v>33.46</v>
      </c>
      <c r="Y26" s="25"/>
      <c r="Z26" s="31"/>
    </row>
    <row r="27" spans="2:26" ht="15.75">
      <c r="B27" s="18">
        <v>15</v>
      </c>
      <c r="C27" s="76">
        <v>3949.74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35">
        <f t="shared" si="0"/>
        <v>3949.74</v>
      </c>
      <c r="X27" s="33">
        <f>IF(Паспорт!P28&gt;0,Паспорт!P28,X26)</f>
        <v>33.46</v>
      </c>
      <c r="Y27" s="25"/>
      <c r="Z27" s="31"/>
    </row>
    <row r="28" spans="2:26" ht="15.75">
      <c r="B28" s="19">
        <v>16</v>
      </c>
      <c r="C28" s="76">
        <v>4726.88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35">
        <f t="shared" si="0"/>
        <v>4726.88</v>
      </c>
      <c r="X28" s="33">
        <f>IF(Паспорт!P29&gt;0,Паспорт!P29,X27)</f>
        <v>33.46</v>
      </c>
      <c r="Y28" s="25"/>
      <c r="Z28" s="31"/>
    </row>
    <row r="29" spans="2:26" ht="15.75">
      <c r="B29" s="19">
        <v>17</v>
      </c>
      <c r="C29" s="76">
        <v>4001.25</v>
      </c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35">
        <f t="shared" si="0"/>
        <v>4001.25</v>
      </c>
      <c r="X29" s="33">
        <f>IF(Паспорт!P30&gt;0,Паспорт!P30,X28)</f>
        <v>34.85</v>
      </c>
      <c r="Y29" s="25"/>
      <c r="Z29" s="31"/>
    </row>
    <row r="30" spans="2:26" ht="15.75">
      <c r="B30" s="19">
        <v>18</v>
      </c>
      <c r="C30" s="76">
        <v>1230.61</v>
      </c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35">
        <f t="shared" si="0"/>
        <v>1230.61</v>
      </c>
      <c r="X30" s="33">
        <f>IF(Паспорт!P31&gt;0,Паспорт!P31,X29)</f>
        <v>34.85</v>
      </c>
      <c r="Y30" s="25"/>
      <c r="Z30" s="31"/>
    </row>
    <row r="31" spans="2:26" ht="15.75">
      <c r="B31" s="19">
        <v>19</v>
      </c>
      <c r="C31" s="76">
        <v>462.35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35">
        <f t="shared" si="0"/>
        <v>462.35</v>
      </c>
      <c r="X31" s="33">
        <f>IF(Паспорт!P32&gt;0,Паспорт!P32,X30)</f>
        <v>34.85</v>
      </c>
      <c r="Y31" s="25"/>
      <c r="Z31" s="31"/>
    </row>
    <row r="32" spans="2:26" ht="15.75">
      <c r="B32" s="19">
        <v>20</v>
      </c>
      <c r="C32" s="76">
        <v>26924.28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35">
        <f t="shared" si="0"/>
        <v>26924.28</v>
      </c>
      <c r="X32" s="33">
        <f>IF(Паспорт!P33&gt;0,Паспорт!P33,X31)</f>
        <v>34.85</v>
      </c>
      <c r="Y32" s="25"/>
      <c r="Z32" s="31"/>
    </row>
    <row r="33" spans="2:26" ht="15.75">
      <c r="B33" s="19">
        <v>21</v>
      </c>
      <c r="C33" s="76">
        <v>0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35">
        <f t="shared" si="0"/>
        <v>0</v>
      </c>
      <c r="X33" s="33">
        <f>IF(Паспорт!P34&gt;0,Паспорт!P34,X32)</f>
        <v>34.91</v>
      </c>
      <c r="Y33" s="25"/>
      <c r="Z33" s="31"/>
    </row>
    <row r="34" spans="2:26" ht="15.75">
      <c r="B34" s="19">
        <v>22</v>
      </c>
      <c r="C34" s="76">
        <v>0</v>
      </c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35">
        <f t="shared" si="0"/>
        <v>0</v>
      </c>
      <c r="X34" s="33">
        <f>IF(Паспорт!P35&gt;0,Паспорт!P35,X33)</f>
        <v>34.91</v>
      </c>
      <c r="Y34" s="25"/>
      <c r="Z34" s="31"/>
    </row>
    <row r="35" spans="2:26" ht="15.75">
      <c r="B35" s="19">
        <v>23</v>
      </c>
      <c r="C35" s="76">
        <v>0</v>
      </c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35">
        <f t="shared" si="0"/>
        <v>0</v>
      </c>
      <c r="X35" s="33">
        <f>IF(Паспорт!P36&gt;0,Паспорт!P36,X34)</f>
        <v>34.91</v>
      </c>
      <c r="Y35" s="25"/>
      <c r="Z35" s="31"/>
    </row>
    <row r="36" spans="2:26" ht="15.75">
      <c r="B36" s="19">
        <v>24</v>
      </c>
      <c r="C36" s="76">
        <v>0</v>
      </c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35">
        <f t="shared" si="0"/>
        <v>0</v>
      </c>
      <c r="X36" s="33">
        <f>IF(Паспорт!P37&gt;0,Паспорт!P37,X35)</f>
        <v>34.91</v>
      </c>
      <c r="Y36" s="25"/>
      <c r="Z36" s="31"/>
    </row>
    <row r="37" spans="2:26" ht="15.75">
      <c r="B37" s="19">
        <v>25</v>
      </c>
      <c r="C37" s="76">
        <v>0</v>
      </c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35">
        <f t="shared" si="0"/>
        <v>0</v>
      </c>
      <c r="X37" s="33">
        <f>IF(Паспорт!P38&gt;0,Паспорт!P38,X36)</f>
        <v>34.91</v>
      </c>
      <c r="Y37" s="25"/>
      <c r="Z37" s="31"/>
    </row>
    <row r="38" spans="2:26" ht="15.75">
      <c r="B38" s="19">
        <v>26</v>
      </c>
      <c r="C38" s="76">
        <v>89577.34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35">
        <f t="shared" si="0"/>
        <v>89577.34</v>
      </c>
      <c r="X38" s="33">
        <f>IF(Паспорт!P39&gt;0,Паспорт!P39,X37)</f>
        <v>34.91</v>
      </c>
      <c r="Y38" s="25"/>
      <c r="Z38" s="31"/>
    </row>
    <row r="39" spans="2:26" ht="15.75">
      <c r="B39" s="19">
        <v>27</v>
      </c>
      <c r="C39" s="76">
        <v>23058.9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35">
        <f t="shared" si="0"/>
        <v>23058.9</v>
      </c>
      <c r="X39" s="33">
        <f>IF(Паспорт!P40&gt;0,Паспорт!P40,X38)</f>
        <v>34.91</v>
      </c>
      <c r="Y39" s="25"/>
      <c r="Z39" s="31"/>
    </row>
    <row r="40" spans="2:26" ht="15.75">
      <c r="B40" s="19">
        <v>28</v>
      </c>
      <c r="C40" s="76">
        <v>220.42</v>
      </c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35">
        <f t="shared" si="0"/>
        <v>220.42</v>
      </c>
      <c r="X40" s="33">
        <f>IF(Паспорт!P41&gt;0,Паспорт!P41,X39)</f>
        <v>35.01</v>
      </c>
      <c r="Y40" s="25"/>
      <c r="Z40" s="31"/>
    </row>
    <row r="41" spans="2:26" ht="12.75" customHeight="1">
      <c r="B41" s="19">
        <v>29</v>
      </c>
      <c r="C41" s="76">
        <v>505.85</v>
      </c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35">
        <f t="shared" si="0"/>
        <v>505.85</v>
      </c>
      <c r="X41" s="33">
        <f>IF(Паспорт!P42&gt;0,Паспорт!P42,X40)</f>
        <v>35.01</v>
      </c>
      <c r="Y41" s="25"/>
      <c r="Z41" s="31"/>
    </row>
    <row r="42" spans="2:26" ht="12.75" customHeight="1">
      <c r="B42" s="19">
        <v>30</v>
      </c>
      <c r="C42" s="76">
        <v>64474.7</v>
      </c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35">
        <f t="shared" si="0"/>
        <v>64474.7</v>
      </c>
      <c r="X42" s="33">
        <f>IF(Паспорт!P43&gt;0,Паспорт!P43,X41)</f>
        <v>35.01</v>
      </c>
      <c r="Y42" s="25"/>
      <c r="Z42" s="31"/>
    </row>
    <row r="43" spans="2:27" ht="66" customHeight="1">
      <c r="B43" s="19" t="s">
        <v>42</v>
      </c>
      <c r="C43" s="37">
        <f aca="true" t="shared" si="1" ref="C43:W43">SUM(C13:C42)</f>
        <v>294798.17000000004</v>
      </c>
      <c r="D43" s="37">
        <f t="shared" si="1"/>
        <v>0</v>
      </c>
      <c r="E43" s="37">
        <f t="shared" si="1"/>
        <v>0</v>
      </c>
      <c r="F43" s="37">
        <f t="shared" si="1"/>
        <v>0</v>
      </c>
      <c r="G43" s="37">
        <f t="shared" si="1"/>
        <v>0</v>
      </c>
      <c r="H43" s="37">
        <f t="shared" si="1"/>
        <v>0</v>
      </c>
      <c r="I43" s="37">
        <f t="shared" si="1"/>
        <v>0</v>
      </c>
      <c r="J43" s="37">
        <f t="shared" si="1"/>
        <v>0</v>
      </c>
      <c r="K43" s="37">
        <f t="shared" si="1"/>
        <v>0</v>
      </c>
      <c r="L43" s="37">
        <f t="shared" si="1"/>
        <v>0</v>
      </c>
      <c r="M43" s="37">
        <f t="shared" si="1"/>
        <v>0</v>
      </c>
      <c r="N43" s="37">
        <f t="shared" si="1"/>
        <v>0</v>
      </c>
      <c r="O43" s="37">
        <f t="shared" si="1"/>
        <v>0</v>
      </c>
      <c r="P43" s="37">
        <f t="shared" si="1"/>
        <v>0</v>
      </c>
      <c r="Q43" s="37">
        <f t="shared" si="1"/>
        <v>0</v>
      </c>
      <c r="R43" s="37">
        <f t="shared" si="1"/>
        <v>0</v>
      </c>
      <c r="S43" s="37">
        <f t="shared" si="1"/>
        <v>0</v>
      </c>
      <c r="T43" s="37">
        <f t="shared" si="1"/>
        <v>0</v>
      </c>
      <c r="U43" s="37">
        <f t="shared" si="1"/>
        <v>0</v>
      </c>
      <c r="V43" s="37">
        <f t="shared" si="1"/>
        <v>0</v>
      </c>
      <c r="W43" s="36">
        <f t="shared" si="1"/>
        <v>294798.17000000004</v>
      </c>
      <c r="X43" s="34">
        <f>SUMPRODUCT(X13:X42,W13:W42)/SUM(W13:W42)</f>
        <v>34.47248648863729</v>
      </c>
      <c r="Y43" s="30"/>
      <c r="Z43" s="107" t="s">
        <v>43</v>
      </c>
      <c r="AA43" s="107"/>
    </row>
    <row r="44" spans="2:26" ht="14.25" customHeight="1" hidden="1">
      <c r="B44" s="7">
        <v>31</v>
      </c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26"/>
      <c r="Z44"/>
    </row>
    <row r="45" spans="3:26" ht="12.75"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27"/>
      <c r="Z45"/>
    </row>
    <row r="46" spans="3:4" ht="12.75">
      <c r="C46" s="1"/>
      <c r="D46" s="1"/>
    </row>
    <row r="47" spans="2:25" ht="15">
      <c r="B47" s="38"/>
      <c r="C47" s="13" t="s">
        <v>58</v>
      </c>
      <c r="D47" s="40"/>
      <c r="E47" s="41"/>
      <c r="F47" s="41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 t="s">
        <v>59</v>
      </c>
      <c r="X47" s="14"/>
      <c r="Y47" s="28"/>
    </row>
    <row r="48" spans="3:25" ht="12.75">
      <c r="C48" s="1"/>
      <c r="D48" s="1" t="s">
        <v>39</v>
      </c>
      <c r="O48" s="2"/>
      <c r="P48" s="17" t="s">
        <v>60</v>
      </c>
      <c r="Q48" s="17"/>
      <c r="W48" s="16" t="s">
        <v>61</v>
      </c>
      <c r="Y48" s="2"/>
    </row>
    <row r="49" spans="3:25" ht="18" customHeight="1">
      <c r="C49" s="13" t="s">
        <v>37</v>
      </c>
      <c r="D49" s="13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 t="s">
        <v>1</v>
      </c>
      <c r="P49" s="14" t="s">
        <v>38</v>
      </c>
      <c r="Q49" s="14"/>
      <c r="R49" s="14"/>
      <c r="S49" s="14"/>
      <c r="T49" s="14"/>
      <c r="U49" s="14"/>
      <c r="V49" s="14"/>
      <c r="W49" s="14" t="s">
        <v>62</v>
      </c>
      <c r="X49" s="14"/>
      <c r="Y49" s="29"/>
    </row>
    <row r="50" spans="3:25" ht="12.75">
      <c r="C50" s="1"/>
      <c r="D50" s="1" t="s">
        <v>40</v>
      </c>
      <c r="O50" s="2"/>
      <c r="P50" s="16" t="s">
        <v>63</v>
      </c>
      <c r="Q50" s="16"/>
      <c r="W50" s="16" t="s">
        <v>61</v>
      </c>
      <c r="Y50" s="2"/>
    </row>
  </sheetData>
  <sheetProtection/>
  <mergeCells count="30">
    <mergeCell ref="B9:B12"/>
    <mergeCell ref="N10:N12"/>
    <mergeCell ref="O10:O12"/>
    <mergeCell ref="S10:S12"/>
    <mergeCell ref="R10:R12"/>
    <mergeCell ref="T10:T12"/>
    <mergeCell ref="U10:U12"/>
    <mergeCell ref="P10:P12"/>
    <mergeCell ref="Q10:Q12"/>
    <mergeCell ref="C5:X5"/>
    <mergeCell ref="V10:V12"/>
    <mergeCell ref="I10:I12"/>
    <mergeCell ref="C10:C12"/>
    <mergeCell ref="W9:W12"/>
    <mergeCell ref="X9:X12"/>
    <mergeCell ref="Z43:AA43"/>
    <mergeCell ref="E10:E12"/>
    <mergeCell ref="F10:F12"/>
    <mergeCell ref="G10:G12"/>
    <mergeCell ref="H10:H12"/>
    <mergeCell ref="Z13:AA20"/>
    <mergeCell ref="D10:D12"/>
    <mergeCell ref="C9:V9"/>
    <mergeCell ref="B6:Y6"/>
    <mergeCell ref="B7:Y7"/>
    <mergeCell ref="C45:X45"/>
    <mergeCell ref="J10:J12"/>
    <mergeCell ref="K10:K12"/>
    <mergeCell ref="L10:L12"/>
    <mergeCell ref="M10:M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Левкович Андрей Николаевич</cp:lastModifiedBy>
  <cp:lastPrinted>2016-04-22T12:06:55Z</cp:lastPrinted>
  <dcterms:created xsi:type="dcterms:W3CDTF">2010-01-29T08:37:16Z</dcterms:created>
  <dcterms:modified xsi:type="dcterms:W3CDTF">2016-05-10T12:18:09Z</dcterms:modified>
  <cp:category/>
  <cp:version/>
  <cp:contentType/>
  <cp:contentStatus/>
</cp:coreProperties>
</file>