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<sst xmlns="http://schemas.openxmlformats.org/spreadsheetml/2006/main" count="92" uniqueCount="54">
  <si>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</si>
  <si>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</si>
  <si>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</si>
  <si>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</si>
  <si>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</si>
  <si>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</si>
  <si>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</si>
  <si>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</si>
  <si>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</si>
  <si>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</si>
  <si>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</si>
  <si>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</si>
  <si>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</si>
  <si>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</si>
  <si>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</si>
  <si>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</si>
  <si>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</si>
  <si>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</si>
  <si>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</si>
  <si>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</si>
  <si>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</si>
  <si>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</si>
  <si>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</si>
  <si>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</si>
  <si>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</si>
  <si>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</si>
  <si>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</si>
  <si>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</si>
  <si>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</si>
  <si>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</si>
  <si>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</si>
  <si>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</si>
  <si>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</si>
  <si>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</si>
  <si>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</si>
  <si>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</si>
  <si>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</si>
  <si>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</si>
  <si>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</si>
  <si>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</si>
  <si>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</si>
  <si>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</si>
  <si>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</si>
  <si>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t xml:space="preserve"> </t>
  </si>
  <si>
    <t xml:space="preserve">Криворізького  ЛВУМГ </t>
  </si>
  <si>
    <r>
      <t xml:space="preserve">Свідоцтво про атестацію </t>
    </r>
    <r>
      <rPr>
        <b/>
        <sz val="8"/>
        <rFont val="Arial"/>
        <family val="2"/>
      </rPr>
      <t>№ ПЄ0048/2013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16.05.2018 р.</t>
    </r>
  </si>
  <si>
    <r>
      <t xml:space="preserve">переданого УМГ "ХАРКІВТРАНСГАЗ" Криворізьким ЛВУМГ по </t>
    </r>
    <r>
      <rPr>
        <b/>
        <sz val="10"/>
        <rFont val="Arial"/>
        <family val="2"/>
      </rPr>
      <t>ГРС1м.Кривий Ріг</t>
    </r>
    <r>
      <rPr>
        <sz val="10"/>
        <rFont val="Arial"/>
        <family val="2"/>
      </rPr>
      <t xml:space="preserve">,ГРС 1Ам.Кривий Ріг,  ГРС 2  м.Кривий Ріг,ГРС с.Широке( Мічуріна) , ГРС с.Червоноармійське, ГРС с.Сергіївка, ГРС смт. Софіївка, ГРС с. Гуляй поле, ГРС с.Лозоватка(Преображенка ), ГРС с. Олександрівка, ГРС м. Зеленодольськ , ГРС с.Червона Зірка( Апостолово2), ГРС м. Апостолове, ГРС с. Дмитрівка, ГРС с. Кірове , ГРС с. Лошкарівка, ГРС м.Нікополь, ГРС с. Олександропіль,  ГРС м.Марганець, ГРС м. Орджонікідзе , ГРСс.Південне(Нікополь 2), ГРС с. Новоюлівка, ГРС с.Кам'яне поле та прийнятого ПАТ Криворіжгаз, ПАТ Дніпропетровськгаз Дніпропетровська обл, ВАТ Кіровоградгаз Кіровоградська обл, </t>
    </r>
  </si>
  <si>
    <t>*- прибор в ремонті</t>
  </si>
  <si>
    <t>не виявл.</t>
  </si>
  <si>
    <t>*</t>
  </si>
  <si>
    <t xml:space="preserve">по  магістральному газопроводу   ШДО  за період з   01.03.2016 по 31.03.2016 р. </t>
  </si>
  <si>
    <t xml:space="preserve">Завідувач ВХАЛ                                                                                                                                     О.Г.Степанова                                                                       </t>
  </si>
  <si>
    <t xml:space="preserve">Начальник  Криворізького  ЛВУМГ                                                                                                    Р.В.Матвієнко                                                                      </t>
  </si>
  <si>
    <t xml:space="preserve">          01.04.2016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</si>
</sst>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7" fontId="0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177" fontId="0" fillId="0" borderId="14" xfId="0" applyNumberFormat="1" applyFont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179" fontId="3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79" fontId="17" fillId="0" borderId="10" xfId="0" applyNumberFormat="1" applyFont="1" applyBorder="1" applyAlignment="1">
      <alignment horizontal="center" wrapText="1"/>
    </xf>
    <xf numFmtId="179" fontId="17" fillId="0" borderId="10" xfId="0" applyNumberFormat="1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 wrapText="1"/>
    </xf>
    <xf numFmtId="1" fontId="17" fillId="34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wrapText="1"/>
    </xf>
    <xf numFmtId="179" fontId="17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77" fontId="1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zoomScaleSheetLayoutView="118" workbookViewId="0" topLeftCell="A12">
      <selection activeCell="X51" sqref="X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6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9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5" customHeight="1">
      <c r="C6" s="67" t="s">
        <v>37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54.75" customHeight="1">
      <c r="B7" s="59" t="s">
        <v>46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3" t="s">
        <v>19</v>
      </c>
      <c r="C9" s="49" t="s">
        <v>38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64" t="s">
        <v>39</v>
      </c>
      <c r="P9" s="65"/>
      <c r="Q9" s="65"/>
      <c r="R9" s="65"/>
      <c r="S9" s="65"/>
      <c r="T9" s="66"/>
      <c r="U9" s="61" t="s">
        <v>35</v>
      </c>
      <c r="V9" s="61" t="s">
        <v>36</v>
      </c>
      <c r="W9" s="69" t="s">
        <v>32</v>
      </c>
      <c r="X9" s="69" t="s">
        <v>33</v>
      </c>
      <c r="Y9" s="69" t="s">
        <v>34</v>
      </c>
      <c r="Z9" s="4"/>
      <c r="AB9" s="5"/>
      <c r="AC9"/>
    </row>
    <row r="10" spans="2:29" ht="48.75" customHeight="1">
      <c r="B10" s="44"/>
      <c r="C10" s="46" t="s">
        <v>20</v>
      </c>
      <c r="D10" s="46" t="s">
        <v>21</v>
      </c>
      <c r="E10" s="46" t="s">
        <v>22</v>
      </c>
      <c r="F10" s="46" t="s">
        <v>23</v>
      </c>
      <c r="G10" s="46" t="s">
        <v>24</v>
      </c>
      <c r="H10" s="46" t="s">
        <v>25</v>
      </c>
      <c r="I10" s="46" t="s">
        <v>26</v>
      </c>
      <c r="J10" s="46" t="s">
        <v>27</v>
      </c>
      <c r="K10" s="46" t="s">
        <v>28</v>
      </c>
      <c r="L10" s="46" t="s">
        <v>29</v>
      </c>
      <c r="M10" s="46" t="s">
        <v>30</v>
      </c>
      <c r="N10" s="46" t="s">
        <v>31</v>
      </c>
      <c r="O10" s="46" t="s">
        <v>13</v>
      </c>
      <c r="P10" s="54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62"/>
      <c r="V10" s="62"/>
      <c r="W10" s="70"/>
      <c r="X10" s="70"/>
      <c r="Y10" s="70"/>
      <c r="Z10" s="4"/>
      <c r="AB10" s="5"/>
      <c r="AC10"/>
    </row>
    <row r="11" spans="2:29" ht="15.75" customHeight="1">
      <c r="B11" s="4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5"/>
      <c r="Q11" s="47"/>
      <c r="R11" s="47"/>
      <c r="S11" s="47"/>
      <c r="T11" s="47"/>
      <c r="U11" s="62"/>
      <c r="V11" s="62"/>
      <c r="W11" s="70"/>
      <c r="X11" s="70"/>
      <c r="Y11" s="70"/>
      <c r="Z11" s="4"/>
      <c r="AB11" s="5"/>
      <c r="AC11"/>
    </row>
    <row r="12" spans="2:29" ht="21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6"/>
      <c r="Q12" s="48"/>
      <c r="R12" s="48"/>
      <c r="S12" s="48"/>
      <c r="T12" s="48"/>
      <c r="U12" s="63"/>
      <c r="V12" s="63"/>
      <c r="W12" s="71"/>
      <c r="X12" s="71"/>
      <c r="Y12" s="71"/>
      <c r="Z12" s="4"/>
      <c r="AB12" s="5"/>
      <c r="AC12"/>
    </row>
    <row r="13" spans="2:30" s="9" customFormat="1" ht="12.75">
      <c r="B13" s="7">
        <v>1</v>
      </c>
      <c r="C13" s="30">
        <v>95.087</v>
      </c>
      <c r="D13" s="30">
        <v>2.701</v>
      </c>
      <c r="E13" s="30">
        <v>0.816</v>
      </c>
      <c r="F13" s="30">
        <v>0.118</v>
      </c>
      <c r="G13" s="30">
        <v>0.138</v>
      </c>
      <c r="H13" s="30">
        <v>0.004</v>
      </c>
      <c r="I13" s="30">
        <v>0.028</v>
      </c>
      <c r="J13" s="30">
        <v>0.021</v>
      </c>
      <c r="K13" s="30">
        <v>0.027</v>
      </c>
      <c r="L13" s="30"/>
      <c r="M13" s="30">
        <v>0.841</v>
      </c>
      <c r="N13" s="30">
        <v>0.219</v>
      </c>
      <c r="O13" s="31">
        <v>0.707</v>
      </c>
      <c r="P13" s="32">
        <f>Q13*0.0041868</f>
        <v>34.4950452</v>
      </c>
      <c r="Q13" s="33">
        <v>8239</v>
      </c>
      <c r="R13" s="32">
        <v>38.242</v>
      </c>
      <c r="S13" s="33">
        <f aca="true" t="shared" si="0" ref="S13:S41">1000*R13/4.1868</f>
        <v>9133.9447788287</v>
      </c>
      <c r="T13" s="32">
        <v>49.5</v>
      </c>
      <c r="U13" s="34" t="s">
        <v>49</v>
      </c>
      <c r="V13" s="34" t="s">
        <v>49</v>
      </c>
      <c r="W13" s="35" t="s">
        <v>48</v>
      </c>
      <c r="X13" s="34"/>
      <c r="Y13" s="34"/>
      <c r="AA13" s="10">
        <f aca="true" t="shared" si="1" ref="AA13:AA43">SUM(C13:N13)</f>
        <v>100</v>
      </c>
      <c r="AB13" s="11" t="str">
        <f>IF(AA13=100,"ОК"," ")</f>
        <v>ОК</v>
      </c>
      <c r="AC13" s="28">
        <f>AD13*0.0041868</f>
        <v>49.498443</v>
      </c>
      <c r="AD13" s="8">
        <v>11822.5</v>
      </c>
    </row>
    <row r="14" spans="2:30" s="9" customFormat="1" ht="12.75">
      <c r="B14" s="7">
        <v>2</v>
      </c>
      <c r="C14" s="30">
        <v>95.017</v>
      </c>
      <c r="D14" s="30">
        <v>2.741</v>
      </c>
      <c r="E14" s="30">
        <v>0.831</v>
      </c>
      <c r="F14" s="30">
        <v>0.121</v>
      </c>
      <c r="G14" s="30">
        <v>0.14</v>
      </c>
      <c r="H14" s="30">
        <v>0.004</v>
      </c>
      <c r="I14" s="30">
        <v>0.03</v>
      </c>
      <c r="J14" s="30">
        <v>0.022</v>
      </c>
      <c r="K14" s="30">
        <v>0.026</v>
      </c>
      <c r="L14" s="30"/>
      <c r="M14" s="30">
        <v>0.84</v>
      </c>
      <c r="N14" s="30">
        <v>0.228</v>
      </c>
      <c r="O14" s="31">
        <v>0.708</v>
      </c>
      <c r="P14" s="32">
        <v>34.52</v>
      </c>
      <c r="Q14" s="33">
        <v>8244</v>
      </c>
      <c r="R14" s="32">
        <v>38.264</v>
      </c>
      <c r="S14" s="33">
        <f t="shared" si="0"/>
        <v>9139.199388554505</v>
      </c>
      <c r="T14" s="32">
        <v>49.924</v>
      </c>
      <c r="U14" s="34" t="s">
        <v>49</v>
      </c>
      <c r="V14" s="34" t="s">
        <v>49</v>
      </c>
      <c r="W14" s="36"/>
      <c r="X14" s="34"/>
      <c r="Y14" s="34"/>
      <c r="AA14" s="27">
        <f t="shared" si="1"/>
        <v>100</v>
      </c>
      <c r="AB14" s="11" t="str">
        <f>IF(AA14=100,"ОК"," ")</f>
        <v>ОК</v>
      </c>
      <c r="AC14" s="28">
        <f>AD14*0.0041868</f>
        <v>0</v>
      </c>
      <c r="AD14" s="8"/>
    </row>
    <row r="15" spans="2:30" s="9" customFormat="1" ht="12.75">
      <c r="B15" s="7">
        <v>3</v>
      </c>
      <c r="C15" s="31">
        <v>95.045</v>
      </c>
      <c r="D15" s="31">
        <v>2.731</v>
      </c>
      <c r="E15" s="31">
        <v>0.828</v>
      </c>
      <c r="F15" s="31">
        <v>0.118</v>
      </c>
      <c r="G15" s="31">
        <v>0.138</v>
      </c>
      <c r="H15" s="31">
        <v>0.004</v>
      </c>
      <c r="I15" s="31">
        <v>0.031</v>
      </c>
      <c r="J15" s="31">
        <v>0.022</v>
      </c>
      <c r="K15" s="31">
        <v>0.026</v>
      </c>
      <c r="L15" s="31"/>
      <c r="M15" s="31">
        <v>0.842</v>
      </c>
      <c r="N15" s="31">
        <v>0.215</v>
      </c>
      <c r="O15" s="31">
        <v>0.707</v>
      </c>
      <c r="P15" s="32">
        <v>34.51</v>
      </c>
      <c r="Q15" s="33">
        <v>8244</v>
      </c>
      <c r="R15" s="32">
        <v>38.262</v>
      </c>
      <c r="S15" s="33">
        <f t="shared" si="0"/>
        <v>9138.72169676125</v>
      </c>
      <c r="T15" s="32">
        <v>49.931</v>
      </c>
      <c r="U15" s="34" t="s">
        <v>49</v>
      </c>
      <c r="V15" s="34" t="s">
        <v>49</v>
      </c>
      <c r="W15" s="37"/>
      <c r="X15" s="34"/>
      <c r="Y15" s="34"/>
      <c r="AA15" s="27">
        <f t="shared" si="1"/>
        <v>100.00000000000001</v>
      </c>
      <c r="AB15" s="11" t="str">
        <f>IF(AA15=100,"ОК"," ")</f>
        <v>ОК</v>
      </c>
      <c r="AC15" s="28">
        <f>AD15*0.0041868</f>
        <v>0</v>
      </c>
      <c r="AD15" s="8"/>
    </row>
    <row r="16" spans="2:30" s="9" customFormat="1" ht="12.75">
      <c r="B16" s="7">
        <v>4</v>
      </c>
      <c r="C16" s="31">
        <v>95.062</v>
      </c>
      <c r="D16" s="31">
        <v>2.727</v>
      </c>
      <c r="E16" s="31">
        <v>0.828</v>
      </c>
      <c r="F16" s="31">
        <v>0.117</v>
      </c>
      <c r="G16" s="31">
        <v>0.138</v>
      </c>
      <c r="H16" s="31">
        <v>0.005</v>
      </c>
      <c r="I16" s="31">
        <v>0.03</v>
      </c>
      <c r="J16" s="31">
        <v>0.022</v>
      </c>
      <c r="K16" s="31">
        <v>0.027</v>
      </c>
      <c r="L16" s="31"/>
      <c r="M16" s="31">
        <v>0.834</v>
      </c>
      <c r="N16" s="31">
        <v>0.209</v>
      </c>
      <c r="O16" s="31">
        <v>0.707</v>
      </c>
      <c r="P16" s="32">
        <f aca="true" t="shared" si="2" ref="P16:P21">Q16*0.0041868</f>
        <v>34.515979200000004</v>
      </c>
      <c r="Q16" s="33">
        <v>8244</v>
      </c>
      <c r="R16" s="32">
        <v>38.265</v>
      </c>
      <c r="S16" s="33">
        <f t="shared" si="0"/>
        <v>9139.438234451132</v>
      </c>
      <c r="T16" s="32">
        <v>49.94</v>
      </c>
      <c r="U16" s="34" t="s">
        <v>49</v>
      </c>
      <c r="V16" s="34" t="s">
        <v>49</v>
      </c>
      <c r="W16" s="37"/>
      <c r="X16" s="34"/>
      <c r="Y16" s="34"/>
      <c r="AA16" s="10">
        <f t="shared" si="1"/>
        <v>99.99900000000002</v>
      </c>
      <c r="AB16" s="11" t="str">
        <f>IF(AA16=100,"ОК"," ")</f>
        <v> </v>
      </c>
      <c r="AC16" s="28">
        <f aca="true" t="shared" si="3" ref="AC16:AC43">AD16*0.0041868</f>
        <v>49.9401504</v>
      </c>
      <c r="AD16" s="8">
        <v>11928</v>
      </c>
    </row>
    <row r="17" spans="2:30" s="9" customFormat="1" ht="12.75">
      <c r="B17" s="7">
        <v>5</v>
      </c>
      <c r="C17" s="31">
        <v>94.997</v>
      </c>
      <c r="D17" s="31">
        <v>2.752</v>
      </c>
      <c r="E17" s="31">
        <v>0.835</v>
      </c>
      <c r="F17" s="31">
        <v>0.117</v>
      </c>
      <c r="G17" s="31">
        <v>0.14</v>
      </c>
      <c r="H17" s="31">
        <v>0.005</v>
      </c>
      <c r="I17" s="31">
        <v>0.031</v>
      </c>
      <c r="J17" s="31">
        <v>0.022</v>
      </c>
      <c r="K17" s="31">
        <v>0.029</v>
      </c>
      <c r="L17" s="31"/>
      <c r="M17" s="31">
        <v>0.861</v>
      </c>
      <c r="N17" s="31">
        <v>0.211</v>
      </c>
      <c r="O17" s="31">
        <v>0.708</v>
      </c>
      <c r="P17" s="32">
        <f t="shared" si="2"/>
        <v>34.5243528</v>
      </c>
      <c r="Q17" s="33">
        <v>8246</v>
      </c>
      <c r="R17" s="32">
        <v>38.271</v>
      </c>
      <c r="S17" s="33">
        <f t="shared" si="0"/>
        <v>9140.871309830898</v>
      </c>
      <c r="T17" s="32">
        <v>49.93</v>
      </c>
      <c r="U17" s="34" t="s">
        <v>49</v>
      </c>
      <c r="V17" s="34" t="s">
        <v>49</v>
      </c>
      <c r="W17" s="35"/>
      <c r="X17" s="34"/>
      <c r="Y17" s="34"/>
      <c r="AA17" s="10">
        <f t="shared" si="1"/>
        <v>100</v>
      </c>
      <c r="AB17" s="11" t="str">
        <f>IF(AA17=100,"ОК"," ")</f>
        <v>ОК</v>
      </c>
      <c r="AC17" s="28">
        <f t="shared" si="3"/>
        <v>49.9296834</v>
      </c>
      <c r="AD17" s="8">
        <v>11925.5</v>
      </c>
    </row>
    <row r="18" spans="2:30" s="9" customFormat="1" ht="12.75">
      <c r="B18" s="7">
        <v>6</v>
      </c>
      <c r="C18" s="31">
        <v>94.945</v>
      </c>
      <c r="D18" s="31">
        <v>2.765</v>
      </c>
      <c r="E18" s="31">
        <v>0.83</v>
      </c>
      <c r="F18" s="31">
        <v>0.117</v>
      </c>
      <c r="G18" s="31">
        <v>0.141</v>
      </c>
      <c r="H18" s="31">
        <v>0.005</v>
      </c>
      <c r="I18" s="31">
        <v>0.031</v>
      </c>
      <c r="J18" s="31">
        <v>0.022</v>
      </c>
      <c r="K18" s="31">
        <v>0.029</v>
      </c>
      <c r="L18" s="31"/>
      <c r="M18" s="31">
        <v>0.902</v>
      </c>
      <c r="N18" s="31">
        <v>0.213</v>
      </c>
      <c r="O18" s="31">
        <v>0.708</v>
      </c>
      <c r="P18" s="32">
        <f t="shared" si="2"/>
        <v>34.5117924</v>
      </c>
      <c r="Q18" s="33">
        <v>8243</v>
      </c>
      <c r="R18" s="32">
        <v>38.257</v>
      </c>
      <c r="S18" s="33">
        <f t="shared" si="0"/>
        <v>9137.527467278112</v>
      </c>
      <c r="T18" s="32">
        <v>49.9</v>
      </c>
      <c r="U18" s="34"/>
      <c r="V18" s="34"/>
      <c r="W18" s="35"/>
      <c r="X18" s="34"/>
      <c r="Y18" s="34"/>
      <c r="AA18" s="10">
        <f t="shared" si="1"/>
        <v>100</v>
      </c>
      <c r="AB18" s="11"/>
      <c r="AC18" s="28">
        <f t="shared" si="3"/>
        <v>49.9024692</v>
      </c>
      <c r="AD18" s="8">
        <v>11919</v>
      </c>
    </row>
    <row r="19" spans="2:30" s="9" customFormat="1" ht="12.75">
      <c r="B19" s="7">
        <v>7</v>
      </c>
      <c r="C19" s="31">
        <v>94.79</v>
      </c>
      <c r="D19" s="31">
        <v>2.828</v>
      </c>
      <c r="E19" s="31">
        <v>0.852</v>
      </c>
      <c r="F19" s="31">
        <v>0.119</v>
      </c>
      <c r="G19" s="31">
        <v>0.145</v>
      </c>
      <c r="H19" s="31">
        <v>0.005</v>
      </c>
      <c r="I19" s="31">
        <v>0.032</v>
      </c>
      <c r="J19" s="31">
        <v>0.022</v>
      </c>
      <c r="K19" s="31">
        <v>0.028</v>
      </c>
      <c r="L19" s="31"/>
      <c r="M19" s="31">
        <v>0.961</v>
      </c>
      <c r="N19" s="31">
        <v>0.217</v>
      </c>
      <c r="O19" s="31">
        <v>0.709</v>
      </c>
      <c r="P19" s="32">
        <f t="shared" si="2"/>
        <v>34.520166</v>
      </c>
      <c r="Q19" s="33">
        <v>8245</v>
      </c>
      <c r="R19" s="32">
        <v>38.268</v>
      </c>
      <c r="S19" s="33">
        <f t="shared" si="0"/>
        <v>9140.154772141015</v>
      </c>
      <c r="T19" s="32">
        <v>49.88</v>
      </c>
      <c r="U19" s="34"/>
      <c r="V19" s="34"/>
      <c r="W19" s="35"/>
      <c r="X19" s="34"/>
      <c r="Y19" s="34"/>
      <c r="AA19" s="10">
        <f t="shared" si="1"/>
        <v>99.99900000000001</v>
      </c>
      <c r="AB19" s="11"/>
      <c r="AC19" s="28">
        <f t="shared" si="3"/>
        <v>49.87860444</v>
      </c>
      <c r="AD19" s="8">
        <v>11913.3</v>
      </c>
    </row>
    <row r="20" spans="2:30" s="9" customFormat="1" ht="12.75">
      <c r="B20" s="7">
        <v>8</v>
      </c>
      <c r="C20" s="31">
        <v>94.804</v>
      </c>
      <c r="D20" s="31">
        <v>2.832</v>
      </c>
      <c r="E20" s="31">
        <v>0.855</v>
      </c>
      <c r="F20" s="31">
        <v>0.12</v>
      </c>
      <c r="G20" s="31">
        <v>0.145</v>
      </c>
      <c r="H20" s="31">
        <v>0.005</v>
      </c>
      <c r="I20" s="31">
        <v>0.032</v>
      </c>
      <c r="J20" s="31">
        <v>0.022</v>
      </c>
      <c r="K20" s="31">
        <v>0.029</v>
      </c>
      <c r="L20" s="31"/>
      <c r="M20" s="31">
        <v>0.942</v>
      </c>
      <c r="N20" s="31">
        <v>0.214</v>
      </c>
      <c r="O20" s="31">
        <v>0.709</v>
      </c>
      <c r="P20" s="32">
        <f t="shared" si="2"/>
        <v>34.5327264</v>
      </c>
      <c r="Q20" s="33">
        <v>8248</v>
      </c>
      <c r="R20" s="32">
        <v>38.281</v>
      </c>
      <c r="S20" s="33">
        <f t="shared" si="0"/>
        <v>9143.259768797172</v>
      </c>
      <c r="T20" s="32">
        <v>49.9</v>
      </c>
      <c r="U20" s="34" t="s">
        <v>49</v>
      </c>
      <c r="V20" s="34" t="s">
        <v>49</v>
      </c>
      <c r="W20" s="35"/>
      <c r="X20" s="34"/>
      <c r="Y20" s="34"/>
      <c r="AA20" s="10">
        <f t="shared" si="1"/>
        <v>99.99999999999999</v>
      </c>
      <c r="AB20" s="11"/>
      <c r="AC20" s="28">
        <f t="shared" si="3"/>
        <v>0</v>
      </c>
      <c r="AD20" s="8"/>
    </row>
    <row r="21" spans="2:30" s="9" customFormat="1" ht="12.75">
      <c r="B21" s="7">
        <v>9</v>
      </c>
      <c r="C21" s="31">
        <v>94.76</v>
      </c>
      <c r="D21" s="31">
        <v>2.854</v>
      </c>
      <c r="E21" s="31">
        <v>0.86</v>
      </c>
      <c r="F21" s="31">
        <v>0.119</v>
      </c>
      <c r="G21" s="31">
        <v>0.147</v>
      </c>
      <c r="H21" s="31">
        <v>0.004</v>
      </c>
      <c r="I21" s="31">
        <v>0.031</v>
      </c>
      <c r="J21" s="31">
        <v>0.023</v>
      </c>
      <c r="K21" s="31">
        <v>0.03</v>
      </c>
      <c r="L21" s="31"/>
      <c r="M21" s="31">
        <v>0.956</v>
      </c>
      <c r="N21" s="31">
        <v>0.216</v>
      </c>
      <c r="O21" s="31">
        <v>0.709</v>
      </c>
      <c r="P21" s="32">
        <f t="shared" si="2"/>
        <v>34.5369132</v>
      </c>
      <c r="Q21" s="33">
        <v>8249</v>
      </c>
      <c r="R21" s="32">
        <v>38.287</v>
      </c>
      <c r="S21" s="33">
        <f t="shared" si="0"/>
        <v>9144.692844176938</v>
      </c>
      <c r="T21" s="32">
        <v>49.89</v>
      </c>
      <c r="U21" s="34" t="s">
        <v>49</v>
      </c>
      <c r="V21" s="34" t="s">
        <v>49</v>
      </c>
      <c r="W21" s="37"/>
      <c r="X21" s="34">
        <v>0.0005</v>
      </c>
      <c r="Y21" s="34">
        <v>0</v>
      </c>
      <c r="AA21" s="10">
        <f t="shared" si="1"/>
        <v>100.00000000000001</v>
      </c>
      <c r="AB21" s="11"/>
      <c r="AC21" s="28">
        <f t="shared" si="3"/>
        <v>49.8940956</v>
      </c>
      <c r="AD21" s="8">
        <v>11917</v>
      </c>
    </row>
    <row r="22" spans="2:30" s="9" customFormat="1" ht="12.75">
      <c r="B22" s="7">
        <v>10</v>
      </c>
      <c r="C22" s="31">
        <v>94.651</v>
      </c>
      <c r="D22" s="31">
        <v>2.892</v>
      </c>
      <c r="E22" s="31">
        <v>0.861</v>
      </c>
      <c r="F22" s="31">
        <v>0.12</v>
      </c>
      <c r="G22" s="31">
        <v>0.146</v>
      </c>
      <c r="H22" s="31">
        <v>0.007</v>
      </c>
      <c r="I22" s="31">
        <v>0.03</v>
      </c>
      <c r="J22" s="31">
        <v>0.022</v>
      </c>
      <c r="K22" s="31">
        <v>0.028</v>
      </c>
      <c r="L22" s="31"/>
      <c r="M22" s="31">
        <v>1.021</v>
      </c>
      <c r="N22" s="31">
        <v>0.222</v>
      </c>
      <c r="O22" s="31">
        <v>0.71</v>
      </c>
      <c r="P22" s="32">
        <v>34.523</v>
      </c>
      <c r="Q22" s="33">
        <f aca="true" t="shared" si="4" ref="Q22:Q34">1000*P22/4.1868</f>
        <v>8245.676889271042</v>
      </c>
      <c r="R22" s="32">
        <v>38.269</v>
      </c>
      <c r="S22" s="33">
        <f t="shared" si="0"/>
        <v>9140.393618037642</v>
      </c>
      <c r="T22" s="32">
        <v>49.85</v>
      </c>
      <c r="U22" s="34" t="s">
        <v>49</v>
      </c>
      <c r="V22" s="34" t="s">
        <v>49</v>
      </c>
      <c r="W22" s="35"/>
      <c r="X22" s="34"/>
      <c r="Y22" s="34"/>
      <c r="AA22" s="10">
        <f t="shared" si="1"/>
        <v>100.00000000000001</v>
      </c>
      <c r="AB22" s="11"/>
      <c r="AC22" s="28">
        <f t="shared" si="3"/>
        <v>0</v>
      </c>
      <c r="AD22" s="8"/>
    </row>
    <row r="23" spans="2:30" s="9" customFormat="1" ht="12.75">
      <c r="B23" s="7">
        <v>11</v>
      </c>
      <c r="C23" s="31">
        <v>94.6268</v>
      </c>
      <c r="D23" s="31">
        <v>2.9183</v>
      </c>
      <c r="E23" s="31">
        <v>0.8618</v>
      </c>
      <c r="F23" s="31">
        <v>0.1196</v>
      </c>
      <c r="G23" s="31">
        <v>0.1427</v>
      </c>
      <c r="H23" s="31">
        <v>0.0041</v>
      </c>
      <c r="I23" s="31">
        <v>0.033</v>
      </c>
      <c r="J23" s="31">
        <v>0.0263</v>
      </c>
      <c r="K23" s="31">
        <v>0.004</v>
      </c>
      <c r="L23" s="31"/>
      <c r="M23" s="31">
        <v>1.0376</v>
      </c>
      <c r="N23" s="31">
        <v>0.2189</v>
      </c>
      <c r="O23" s="31">
        <v>0.7113</v>
      </c>
      <c r="P23" s="32">
        <v>34.49</v>
      </c>
      <c r="Q23" s="33">
        <f t="shared" si="4"/>
        <v>8237.794974682336</v>
      </c>
      <c r="R23" s="32">
        <v>38.22</v>
      </c>
      <c r="S23" s="33">
        <f t="shared" si="0"/>
        <v>9128.690169102894</v>
      </c>
      <c r="T23" s="32">
        <v>49.73</v>
      </c>
      <c r="U23" s="34" t="s">
        <v>49</v>
      </c>
      <c r="V23" s="34" t="s">
        <v>49</v>
      </c>
      <c r="W23" s="37"/>
      <c r="X23" s="34"/>
      <c r="Y23" s="34"/>
      <c r="AA23" s="10">
        <f t="shared" si="1"/>
        <v>99.99310000000003</v>
      </c>
      <c r="AB23" s="11"/>
      <c r="AC23" s="28">
        <f t="shared" si="3"/>
        <v>0</v>
      </c>
      <c r="AD23" s="8"/>
    </row>
    <row r="24" spans="2:30" s="9" customFormat="1" ht="12.75">
      <c r="B24" s="7">
        <v>12</v>
      </c>
      <c r="C24" s="31">
        <v>94.842</v>
      </c>
      <c r="D24" s="31">
        <v>2.812</v>
      </c>
      <c r="E24" s="31">
        <v>0.833</v>
      </c>
      <c r="F24" s="31">
        <v>0.118</v>
      </c>
      <c r="G24" s="31">
        <v>0.138</v>
      </c>
      <c r="H24" s="31">
        <v>0.004</v>
      </c>
      <c r="I24" s="31">
        <v>0.03</v>
      </c>
      <c r="J24" s="31">
        <v>0.022</v>
      </c>
      <c r="K24" s="31">
        <v>0.027</v>
      </c>
      <c r="L24" s="31"/>
      <c r="M24" s="31">
        <v>0.958</v>
      </c>
      <c r="N24" s="31">
        <v>0.216</v>
      </c>
      <c r="O24" s="31">
        <v>0.708</v>
      </c>
      <c r="P24" s="32">
        <v>34.5</v>
      </c>
      <c r="Q24" s="33">
        <f t="shared" si="4"/>
        <v>8240.18343364861</v>
      </c>
      <c r="R24" s="32">
        <v>38.243</v>
      </c>
      <c r="S24" s="33">
        <f t="shared" si="0"/>
        <v>9134.183624725327</v>
      </c>
      <c r="T24" s="32">
        <v>49.87</v>
      </c>
      <c r="U24" s="34" t="s">
        <v>49</v>
      </c>
      <c r="V24" s="34" t="s">
        <v>49</v>
      </c>
      <c r="W24" s="35"/>
      <c r="X24" s="34"/>
      <c r="Y24" s="34"/>
      <c r="AA24" s="10">
        <f t="shared" si="1"/>
        <v>100</v>
      </c>
      <c r="AB24" s="11"/>
      <c r="AC24" s="28">
        <f t="shared" si="3"/>
        <v>0</v>
      </c>
      <c r="AD24" s="8"/>
    </row>
    <row r="25" spans="2:30" s="9" customFormat="1" ht="12.75">
      <c r="B25" s="7">
        <v>13</v>
      </c>
      <c r="C25" s="31">
        <v>94.852</v>
      </c>
      <c r="D25" s="31">
        <v>2.812</v>
      </c>
      <c r="E25" s="31">
        <v>0.838</v>
      </c>
      <c r="F25" s="31">
        <v>0.117</v>
      </c>
      <c r="G25" s="31">
        <v>0.141</v>
      </c>
      <c r="H25" s="31">
        <v>0.005</v>
      </c>
      <c r="I25" s="31">
        <v>0.03</v>
      </c>
      <c r="J25" s="31">
        <v>0.022</v>
      </c>
      <c r="K25" s="31">
        <v>0.028</v>
      </c>
      <c r="L25" s="31"/>
      <c r="M25" s="31">
        <v>0.935</v>
      </c>
      <c r="N25" s="31">
        <v>0.22</v>
      </c>
      <c r="O25" s="31">
        <v>0.708</v>
      </c>
      <c r="P25" s="32">
        <v>34.51</v>
      </c>
      <c r="Q25" s="33">
        <f t="shared" si="4"/>
        <v>8242.571892614886</v>
      </c>
      <c r="R25" s="32">
        <v>38.255</v>
      </c>
      <c r="S25" s="33">
        <f t="shared" si="0"/>
        <v>9137.049775484857</v>
      </c>
      <c r="T25" s="32">
        <v>49.88</v>
      </c>
      <c r="U25" s="34"/>
      <c r="V25" s="34"/>
      <c r="W25" s="37"/>
      <c r="X25" s="34"/>
      <c r="Y25" s="34"/>
      <c r="AA25" s="10">
        <f t="shared" si="1"/>
        <v>100.00000000000001</v>
      </c>
      <c r="AB25" s="11"/>
      <c r="AC25" s="28">
        <f t="shared" si="3"/>
        <v>0</v>
      </c>
      <c r="AD25" s="8"/>
    </row>
    <row r="26" spans="2:30" s="9" customFormat="1" ht="12.75">
      <c r="B26" s="7">
        <v>14</v>
      </c>
      <c r="C26" s="31">
        <v>94.943</v>
      </c>
      <c r="D26" s="31">
        <v>2.786</v>
      </c>
      <c r="E26" s="31">
        <v>0.828</v>
      </c>
      <c r="F26" s="31">
        <v>0.115</v>
      </c>
      <c r="G26" s="31">
        <v>0.137</v>
      </c>
      <c r="H26" s="31">
        <v>0.004</v>
      </c>
      <c r="I26" s="31">
        <v>0.03</v>
      </c>
      <c r="J26" s="31">
        <v>0.022</v>
      </c>
      <c r="K26" s="31">
        <v>0.028</v>
      </c>
      <c r="L26" s="31"/>
      <c r="M26" s="31">
        <v>0.89</v>
      </c>
      <c r="N26" s="31">
        <v>0.217</v>
      </c>
      <c r="O26" s="31">
        <v>0.708</v>
      </c>
      <c r="P26" s="32">
        <v>34.51</v>
      </c>
      <c r="Q26" s="33">
        <f t="shared" si="4"/>
        <v>8242.571892614886</v>
      </c>
      <c r="R26" s="32">
        <v>38.269</v>
      </c>
      <c r="S26" s="33">
        <f t="shared" si="0"/>
        <v>9140.393618037642</v>
      </c>
      <c r="T26" s="32">
        <v>49.9</v>
      </c>
      <c r="U26" s="34" t="s">
        <v>49</v>
      </c>
      <c r="V26" s="34" t="s">
        <v>49</v>
      </c>
      <c r="W26" s="35"/>
      <c r="X26" s="34">
        <v>0.0006</v>
      </c>
      <c r="Y26" s="34">
        <v>0</v>
      </c>
      <c r="AA26" s="10">
        <f t="shared" si="1"/>
        <v>100.00000000000001</v>
      </c>
      <c r="AB26" s="11"/>
      <c r="AC26" s="28">
        <f t="shared" si="3"/>
        <v>0</v>
      </c>
      <c r="AD26" s="8"/>
    </row>
    <row r="27" spans="2:30" s="9" customFormat="1" ht="12.75">
      <c r="B27" s="7">
        <v>15</v>
      </c>
      <c r="C27" s="31">
        <v>94.788</v>
      </c>
      <c r="D27" s="31">
        <v>2.857</v>
      </c>
      <c r="E27" s="31">
        <v>0.842</v>
      </c>
      <c r="F27" s="31">
        <v>0.116</v>
      </c>
      <c r="G27" s="31">
        <v>0.14</v>
      </c>
      <c r="H27" s="31">
        <v>0.005</v>
      </c>
      <c r="I27" s="31">
        <v>0.03</v>
      </c>
      <c r="J27" s="31">
        <v>0.024</v>
      </c>
      <c r="K27" s="31">
        <v>0.028</v>
      </c>
      <c r="L27" s="31"/>
      <c r="M27" s="31">
        <v>0.939</v>
      </c>
      <c r="N27" s="31">
        <v>0.231</v>
      </c>
      <c r="O27" s="31">
        <v>0.709</v>
      </c>
      <c r="P27" s="32">
        <v>34.52</v>
      </c>
      <c r="Q27" s="33">
        <f t="shared" si="4"/>
        <v>8244.96035158116</v>
      </c>
      <c r="R27" s="32">
        <v>38.27</v>
      </c>
      <c r="S27" s="33">
        <f t="shared" si="0"/>
        <v>9140.63246393427</v>
      </c>
      <c r="T27" s="32">
        <v>49.88</v>
      </c>
      <c r="U27" s="34" t="s">
        <v>49</v>
      </c>
      <c r="V27" s="34" t="s">
        <v>49</v>
      </c>
      <c r="W27" s="35"/>
      <c r="X27" s="34"/>
      <c r="Y27" s="38"/>
      <c r="AA27" s="10">
        <f t="shared" si="1"/>
        <v>99.99999999999999</v>
      </c>
      <c r="AB27" s="11" t="str">
        <f>IF(AA27=100,"ОК"," ")</f>
        <v>ОК</v>
      </c>
      <c r="AC27" s="28">
        <f t="shared" si="3"/>
        <v>0</v>
      </c>
      <c r="AD27" s="8"/>
    </row>
    <row r="28" spans="2:30" s="9" customFormat="1" ht="12.75">
      <c r="B28" s="12">
        <v>16</v>
      </c>
      <c r="C28" s="31">
        <v>94.871</v>
      </c>
      <c r="D28" s="31">
        <v>2.812</v>
      </c>
      <c r="E28" s="31">
        <v>0.826</v>
      </c>
      <c r="F28" s="31">
        <v>0.114</v>
      </c>
      <c r="G28" s="31">
        <v>0.14</v>
      </c>
      <c r="H28" s="31">
        <v>0.004</v>
      </c>
      <c r="I28" s="31">
        <v>0.03</v>
      </c>
      <c r="J28" s="31">
        <v>0.021</v>
      </c>
      <c r="K28" s="31">
        <v>0.028</v>
      </c>
      <c r="L28" s="31"/>
      <c r="M28" s="31">
        <v>0.928</v>
      </c>
      <c r="N28" s="31">
        <v>0.226</v>
      </c>
      <c r="O28" s="31">
        <v>0.708</v>
      </c>
      <c r="P28" s="32">
        <v>34.5</v>
      </c>
      <c r="Q28" s="33">
        <f t="shared" si="4"/>
        <v>8240.18343364861</v>
      </c>
      <c r="R28" s="32">
        <v>38.25</v>
      </c>
      <c r="S28" s="33">
        <f t="shared" si="0"/>
        <v>9135.85554600172</v>
      </c>
      <c r="T28" s="32">
        <v>49.88</v>
      </c>
      <c r="U28" s="34" t="s">
        <v>49</v>
      </c>
      <c r="V28" s="34" t="s">
        <v>49</v>
      </c>
      <c r="W28" s="39"/>
      <c r="X28" s="34"/>
      <c r="Y28" s="31"/>
      <c r="AA28" s="10">
        <f t="shared" si="1"/>
        <v>100</v>
      </c>
      <c r="AB28" s="11" t="str">
        <f>IF(AA28=100,"ОК"," ")</f>
        <v>ОК</v>
      </c>
      <c r="AC28" s="28">
        <f t="shared" si="3"/>
        <v>0</v>
      </c>
      <c r="AD28" s="8"/>
    </row>
    <row r="29" spans="2:30" s="9" customFormat="1" ht="12.75">
      <c r="B29" s="12">
        <v>17</v>
      </c>
      <c r="C29" s="31">
        <v>94.868</v>
      </c>
      <c r="D29" s="31">
        <v>2.82</v>
      </c>
      <c r="E29" s="31">
        <v>0.836</v>
      </c>
      <c r="F29" s="31">
        <v>0.117</v>
      </c>
      <c r="G29" s="31">
        <v>0.138</v>
      </c>
      <c r="H29" s="31">
        <v>0.003</v>
      </c>
      <c r="I29" s="31">
        <v>0.031</v>
      </c>
      <c r="J29" s="31">
        <v>0.021</v>
      </c>
      <c r="K29" s="31">
        <v>0.027</v>
      </c>
      <c r="L29" s="31"/>
      <c r="M29" s="31">
        <v>0.916</v>
      </c>
      <c r="N29" s="31">
        <v>0.223</v>
      </c>
      <c r="O29" s="31">
        <v>0.708</v>
      </c>
      <c r="P29" s="32">
        <v>34.51</v>
      </c>
      <c r="Q29" s="33">
        <f t="shared" si="4"/>
        <v>8242.571892614886</v>
      </c>
      <c r="R29" s="32">
        <v>38.26</v>
      </c>
      <c r="S29" s="33">
        <f t="shared" si="0"/>
        <v>9138.244004967995</v>
      </c>
      <c r="T29" s="32">
        <v>49.89</v>
      </c>
      <c r="U29" s="34" t="s">
        <v>49</v>
      </c>
      <c r="V29" s="34" t="s">
        <v>49</v>
      </c>
      <c r="W29" s="39"/>
      <c r="X29" s="34"/>
      <c r="Y29" s="31"/>
      <c r="AA29" s="10">
        <f t="shared" si="1"/>
        <v>100</v>
      </c>
      <c r="AB29" s="11" t="str">
        <f>IF(AA29=100,"ОК"," ")</f>
        <v>ОК</v>
      </c>
      <c r="AC29" s="28">
        <f t="shared" si="3"/>
        <v>0</v>
      </c>
      <c r="AD29" s="8"/>
    </row>
    <row r="30" spans="2:30" s="9" customFormat="1" ht="12.75">
      <c r="B30" s="12">
        <v>18</v>
      </c>
      <c r="C30" s="31">
        <v>94.837</v>
      </c>
      <c r="D30" s="31">
        <v>2.834</v>
      </c>
      <c r="E30" s="31">
        <v>0.844</v>
      </c>
      <c r="F30" s="31">
        <v>0.119</v>
      </c>
      <c r="G30" s="31">
        <v>0.138</v>
      </c>
      <c r="H30" s="31">
        <v>0.004</v>
      </c>
      <c r="I30" s="31">
        <v>0.029</v>
      </c>
      <c r="J30" s="31">
        <v>0.021</v>
      </c>
      <c r="K30" s="31">
        <v>0.027</v>
      </c>
      <c r="L30" s="31"/>
      <c r="M30" s="31">
        <v>0.918</v>
      </c>
      <c r="N30" s="31">
        <v>0.229</v>
      </c>
      <c r="O30" s="31">
        <v>0.709</v>
      </c>
      <c r="P30" s="32">
        <v>34.52</v>
      </c>
      <c r="Q30" s="33">
        <f t="shared" si="4"/>
        <v>8244.96035158116</v>
      </c>
      <c r="R30" s="32">
        <v>38.27</v>
      </c>
      <c r="S30" s="33">
        <f t="shared" si="0"/>
        <v>9140.63246393427</v>
      </c>
      <c r="T30" s="32">
        <v>49.89</v>
      </c>
      <c r="U30" s="34" t="s">
        <v>49</v>
      </c>
      <c r="V30" s="34" t="s">
        <v>49</v>
      </c>
      <c r="W30" s="39"/>
      <c r="X30" s="34"/>
      <c r="Y30" s="31"/>
      <c r="AA30" s="10">
        <f t="shared" si="1"/>
        <v>100.00000000000001</v>
      </c>
      <c r="AB30" s="11"/>
      <c r="AC30" s="28">
        <f t="shared" si="3"/>
        <v>0</v>
      </c>
      <c r="AD30" s="8"/>
    </row>
    <row r="31" spans="2:30" s="9" customFormat="1" ht="12.75">
      <c r="B31" s="12">
        <v>19</v>
      </c>
      <c r="C31" s="31">
        <v>94.81</v>
      </c>
      <c r="D31" s="31">
        <v>2.855</v>
      </c>
      <c r="E31" s="31">
        <v>0.857</v>
      </c>
      <c r="F31" s="31">
        <v>0.12</v>
      </c>
      <c r="G31" s="31">
        <v>0.141</v>
      </c>
      <c r="H31" s="31">
        <v>0.004</v>
      </c>
      <c r="I31" s="31">
        <v>0.029</v>
      </c>
      <c r="J31" s="31">
        <v>0.023</v>
      </c>
      <c r="K31" s="31">
        <v>0.027</v>
      </c>
      <c r="L31" s="31"/>
      <c r="M31" s="31">
        <v>0.907</v>
      </c>
      <c r="N31" s="31">
        <v>0.227</v>
      </c>
      <c r="O31" s="31">
        <v>0.709</v>
      </c>
      <c r="P31" s="32">
        <v>34.54</v>
      </c>
      <c r="Q31" s="33">
        <f t="shared" si="4"/>
        <v>8249.73726951371</v>
      </c>
      <c r="R31" s="32">
        <v>38.29</v>
      </c>
      <c r="S31" s="33">
        <f t="shared" si="0"/>
        <v>9145.40938186682</v>
      </c>
      <c r="T31" s="32">
        <v>49.91</v>
      </c>
      <c r="U31" s="34"/>
      <c r="V31" s="34"/>
      <c r="W31" s="39"/>
      <c r="X31" s="34"/>
      <c r="Y31" s="31"/>
      <c r="AA31" s="10">
        <f t="shared" si="1"/>
        <v>100.00000000000001</v>
      </c>
      <c r="AB31" s="11"/>
      <c r="AC31" s="28">
        <f t="shared" si="3"/>
        <v>0</v>
      </c>
      <c r="AD31" s="8"/>
    </row>
    <row r="32" spans="2:30" s="9" customFormat="1" ht="12.75">
      <c r="B32" s="12">
        <v>20</v>
      </c>
      <c r="C32" s="31">
        <v>94.859</v>
      </c>
      <c r="D32" s="31">
        <v>2.843</v>
      </c>
      <c r="E32" s="31">
        <v>0.854</v>
      </c>
      <c r="F32" s="31">
        <v>0.121</v>
      </c>
      <c r="G32" s="31">
        <v>0.142</v>
      </c>
      <c r="H32" s="31">
        <v>0.004</v>
      </c>
      <c r="I32" s="31">
        <v>0.031</v>
      </c>
      <c r="J32" s="31">
        <v>0.021</v>
      </c>
      <c r="K32" s="31">
        <v>0.028</v>
      </c>
      <c r="L32" s="31"/>
      <c r="M32" s="31">
        <v>0.875</v>
      </c>
      <c r="N32" s="31">
        <v>0.222</v>
      </c>
      <c r="O32" s="31">
        <v>0.709</v>
      </c>
      <c r="P32" s="32">
        <v>34.55</v>
      </c>
      <c r="Q32" s="33">
        <f t="shared" si="4"/>
        <v>8252.125728479985</v>
      </c>
      <c r="R32" s="32">
        <v>38.3</v>
      </c>
      <c r="S32" s="33">
        <f t="shared" si="0"/>
        <v>9147.797840833095</v>
      </c>
      <c r="T32" s="32">
        <v>49.93</v>
      </c>
      <c r="U32" s="34"/>
      <c r="V32" s="34"/>
      <c r="W32" s="35"/>
      <c r="X32" s="34"/>
      <c r="Y32" s="31"/>
      <c r="AA32" s="10">
        <f t="shared" si="1"/>
        <v>100</v>
      </c>
      <c r="AB32" s="11"/>
      <c r="AC32" s="28">
        <f t="shared" si="3"/>
        <v>0</v>
      </c>
      <c r="AD32" s="8"/>
    </row>
    <row r="33" spans="2:30" s="9" customFormat="1" ht="12.75">
      <c r="B33" s="12">
        <v>21</v>
      </c>
      <c r="C33" s="31">
        <v>94.9038</v>
      </c>
      <c r="D33" s="31">
        <v>2.8007</v>
      </c>
      <c r="E33" s="31">
        <v>0.8519</v>
      </c>
      <c r="F33" s="31">
        <v>0.1203</v>
      </c>
      <c r="G33" s="31">
        <v>0.1389</v>
      </c>
      <c r="H33" s="31">
        <v>0.0043</v>
      </c>
      <c r="I33" s="31">
        <v>0.0288</v>
      </c>
      <c r="J33" s="31">
        <v>0.0212</v>
      </c>
      <c r="K33" s="31">
        <v>0.019</v>
      </c>
      <c r="L33" s="31">
        <v>0.0048</v>
      </c>
      <c r="M33" s="31">
        <v>0.8935</v>
      </c>
      <c r="N33" s="31">
        <v>0.2127</v>
      </c>
      <c r="O33" s="31">
        <v>0.7098</v>
      </c>
      <c r="P33" s="32">
        <v>34.52</v>
      </c>
      <c r="Q33" s="33">
        <f t="shared" si="4"/>
        <v>8244.96035158116</v>
      </c>
      <c r="R33" s="32">
        <v>38.2442</v>
      </c>
      <c r="S33" s="33">
        <f t="shared" si="0"/>
        <v>9134.47023980128</v>
      </c>
      <c r="T33" s="32">
        <v>49.82</v>
      </c>
      <c r="U33" s="34" t="s">
        <v>49</v>
      </c>
      <c r="V33" s="34" t="s">
        <v>49</v>
      </c>
      <c r="W33" s="35"/>
      <c r="X33" s="34">
        <v>0.0006</v>
      </c>
      <c r="Y33" s="38">
        <v>0</v>
      </c>
      <c r="AA33" s="10">
        <f t="shared" si="1"/>
        <v>99.99990000000003</v>
      </c>
      <c r="AB33" s="11"/>
      <c r="AC33" s="28">
        <f t="shared" si="3"/>
        <v>0</v>
      </c>
      <c r="AD33" s="8"/>
    </row>
    <row r="34" spans="2:30" s="9" customFormat="1" ht="12.75">
      <c r="B34" s="12">
        <v>22</v>
      </c>
      <c r="C34" s="31">
        <v>94.8718</v>
      </c>
      <c r="D34" s="31">
        <v>2.83</v>
      </c>
      <c r="E34" s="31">
        <v>0.8499</v>
      </c>
      <c r="F34" s="31">
        <v>0.1163</v>
      </c>
      <c r="G34" s="31">
        <v>0.1372</v>
      </c>
      <c r="H34" s="31">
        <v>0.0034</v>
      </c>
      <c r="I34" s="31">
        <v>0.0266</v>
      </c>
      <c r="J34" s="31">
        <v>0.0223</v>
      </c>
      <c r="K34" s="31">
        <v>0.014</v>
      </c>
      <c r="L34" s="31">
        <v>0.005</v>
      </c>
      <c r="M34" s="31">
        <v>0.9277</v>
      </c>
      <c r="N34" s="31">
        <v>0.1958</v>
      </c>
      <c r="O34" s="31">
        <v>0.7095</v>
      </c>
      <c r="P34" s="32">
        <v>34.5</v>
      </c>
      <c r="Q34" s="33">
        <f t="shared" si="4"/>
        <v>8240.18343364861</v>
      </c>
      <c r="R34" s="32">
        <v>38.23</v>
      </c>
      <c r="S34" s="33">
        <f t="shared" si="0"/>
        <v>9131.07862806917</v>
      </c>
      <c r="T34" s="32">
        <v>49.81</v>
      </c>
      <c r="U34" s="34" t="s">
        <v>49</v>
      </c>
      <c r="V34" s="34" t="s">
        <v>49</v>
      </c>
      <c r="W34" s="37"/>
      <c r="X34" s="34"/>
      <c r="Y34" s="38"/>
      <c r="AA34" s="10">
        <f t="shared" si="1"/>
        <v>99.99999999999999</v>
      </c>
      <c r="AB34" s="11"/>
      <c r="AC34" s="28">
        <f t="shared" si="3"/>
        <v>0</v>
      </c>
      <c r="AD34" s="8"/>
    </row>
    <row r="35" spans="2:30" s="9" customFormat="1" ht="12.75">
      <c r="B35" s="12">
        <v>23</v>
      </c>
      <c r="C35" s="31">
        <v>94.9093</v>
      </c>
      <c r="D35" s="31">
        <v>2.7896</v>
      </c>
      <c r="E35" s="31">
        <v>0.8427</v>
      </c>
      <c r="F35" s="31">
        <v>0.1189</v>
      </c>
      <c r="G35" s="31">
        <v>0.137</v>
      </c>
      <c r="H35" s="31">
        <v>0.0036</v>
      </c>
      <c r="I35" s="31">
        <v>0.0296</v>
      </c>
      <c r="J35" s="31">
        <v>0.023</v>
      </c>
      <c r="K35" s="31">
        <v>0.0096</v>
      </c>
      <c r="L35" s="31">
        <v>0.0055</v>
      </c>
      <c r="M35" s="31">
        <v>0.9125</v>
      </c>
      <c r="N35" s="31">
        <v>0.2187</v>
      </c>
      <c r="O35" s="31">
        <v>0.7095</v>
      </c>
      <c r="P35" s="32">
        <v>34.49</v>
      </c>
      <c r="Q35" s="33">
        <f>1000*P35/4.1868</f>
        <v>8237.794974682336</v>
      </c>
      <c r="R35" s="32">
        <v>38.21</v>
      </c>
      <c r="S35" s="33">
        <f t="shared" si="0"/>
        <v>9126.30171013662</v>
      </c>
      <c r="T35" s="32">
        <v>49.79</v>
      </c>
      <c r="U35" s="34">
        <v>-14.6</v>
      </c>
      <c r="V35" s="34">
        <v>-5.9</v>
      </c>
      <c r="W35" s="35"/>
      <c r="X35" s="34"/>
      <c r="Y35" s="31"/>
      <c r="AA35" s="10">
        <f t="shared" si="1"/>
        <v>100</v>
      </c>
      <c r="AB35" s="11"/>
      <c r="AC35" s="28">
        <f t="shared" si="3"/>
        <v>0</v>
      </c>
      <c r="AD35" s="8"/>
    </row>
    <row r="36" spans="2:30" s="9" customFormat="1" ht="12.75">
      <c r="B36" s="12">
        <v>24</v>
      </c>
      <c r="C36" s="31">
        <v>94.117</v>
      </c>
      <c r="D36" s="31">
        <v>3.0424</v>
      </c>
      <c r="E36" s="31">
        <v>0.835</v>
      </c>
      <c r="F36" s="31">
        <v>0.1083</v>
      </c>
      <c r="G36" s="31">
        <v>0.1343</v>
      </c>
      <c r="H36" s="31">
        <v>0.004</v>
      </c>
      <c r="I36" s="31">
        <v>0.0291</v>
      </c>
      <c r="J36" s="31">
        <v>0.0222</v>
      </c>
      <c r="K36" s="31">
        <v>0.0211</v>
      </c>
      <c r="L36" s="31">
        <v>0.0061</v>
      </c>
      <c r="M36" s="31">
        <v>1.4519</v>
      </c>
      <c r="N36" s="31">
        <v>0.2286</v>
      </c>
      <c r="O36" s="31">
        <v>0.7139</v>
      </c>
      <c r="P36" s="32">
        <v>34.37</v>
      </c>
      <c r="Q36" s="33">
        <f>1000*P36/4.1868</f>
        <v>8209.133467087036</v>
      </c>
      <c r="R36" s="32">
        <v>38.08</v>
      </c>
      <c r="S36" s="33">
        <f t="shared" si="0"/>
        <v>9095.251743575045</v>
      </c>
      <c r="T36" s="32">
        <v>49.46</v>
      </c>
      <c r="U36" s="34"/>
      <c r="V36" s="34"/>
      <c r="W36" s="40"/>
      <c r="X36" s="34"/>
      <c r="Y36" s="34"/>
      <c r="AA36" s="10">
        <f t="shared" si="1"/>
        <v>100</v>
      </c>
      <c r="AB36" s="11" t="str">
        <f>IF(AA36=100,"ОК"," ")</f>
        <v>ОК</v>
      </c>
      <c r="AC36" s="28">
        <f t="shared" si="3"/>
        <v>0</v>
      </c>
      <c r="AD36" s="8"/>
    </row>
    <row r="37" spans="2:30" s="9" customFormat="1" ht="12.75">
      <c r="B37" s="12">
        <v>25</v>
      </c>
      <c r="C37" s="31">
        <v>93.7034</v>
      </c>
      <c r="D37" s="31">
        <v>3.1097</v>
      </c>
      <c r="E37" s="31">
        <v>0.8154</v>
      </c>
      <c r="F37" s="31">
        <v>0.1006</v>
      </c>
      <c r="G37" s="31">
        <v>0.1312</v>
      </c>
      <c r="H37" s="31">
        <v>0.0041</v>
      </c>
      <c r="I37" s="31">
        <v>0.0283</v>
      </c>
      <c r="J37" s="31">
        <v>0.022</v>
      </c>
      <c r="K37" s="31">
        <v>0.0221</v>
      </c>
      <c r="L37" s="31">
        <v>0.0068</v>
      </c>
      <c r="M37" s="31">
        <v>1.8434</v>
      </c>
      <c r="N37" s="31">
        <v>0.213</v>
      </c>
      <c r="O37" s="31">
        <v>0.7155</v>
      </c>
      <c r="P37" s="32">
        <v>34.24</v>
      </c>
      <c r="Q37" s="33">
        <f>1000*P37/4.1868</f>
        <v>8178.083500525461</v>
      </c>
      <c r="R37" s="32">
        <v>37.94</v>
      </c>
      <c r="S37" s="33">
        <f t="shared" si="0"/>
        <v>9061.813318047196</v>
      </c>
      <c r="T37" s="32">
        <v>49.22</v>
      </c>
      <c r="U37" s="34"/>
      <c r="V37" s="34"/>
      <c r="W37" s="35"/>
      <c r="X37" s="34"/>
      <c r="Y37" s="34"/>
      <c r="AA37" s="10">
        <f t="shared" si="1"/>
        <v>100</v>
      </c>
      <c r="AB37" s="11" t="str">
        <f>IF(AA37=100,"ОК"," ")</f>
        <v>ОК</v>
      </c>
      <c r="AC37" s="28">
        <f t="shared" si="3"/>
        <v>0</v>
      </c>
      <c r="AD37" s="8"/>
    </row>
    <row r="38" spans="2:30" s="9" customFormat="1" ht="12.75">
      <c r="B38" s="12">
        <v>26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8"/>
      <c r="R38" s="32"/>
      <c r="S38" s="33"/>
      <c r="T38" s="32"/>
      <c r="U38" s="34"/>
      <c r="V38" s="34"/>
      <c r="W38" s="35"/>
      <c r="X38" s="34"/>
      <c r="Y38" s="31"/>
      <c r="AA38" s="10">
        <f t="shared" si="1"/>
        <v>0</v>
      </c>
      <c r="AB38" s="11" t="str">
        <f>IF(AA38=100,"ОК"," ")</f>
        <v> </v>
      </c>
      <c r="AC38" s="28">
        <f t="shared" si="3"/>
        <v>0</v>
      </c>
      <c r="AD38" s="8"/>
    </row>
    <row r="39" spans="2:30" s="9" customFormat="1" ht="12.75">
      <c r="B39" s="12">
        <v>27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8"/>
      <c r="R39" s="32"/>
      <c r="S39" s="33"/>
      <c r="T39" s="32"/>
      <c r="U39" s="34"/>
      <c r="V39" s="34"/>
      <c r="W39" s="35"/>
      <c r="X39" s="39"/>
      <c r="Y39" s="39"/>
      <c r="AA39" s="10">
        <f t="shared" si="1"/>
        <v>0</v>
      </c>
      <c r="AB39" s="11" t="str">
        <f>IF(AA39=100,"ОК"," ")</f>
        <v> </v>
      </c>
      <c r="AC39" s="28">
        <f t="shared" si="3"/>
        <v>0</v>
      </c>
      <c r="AD39" s="8"/>
    </row>
    <row r="40" spans="2:30" s="9" customFormat="1" ht="12.75">
      <c r="B40" s="12">
        <v>28</v>
      </c>
      <c r="C40" s="31">
        <v>93.6374</v>
      </c>
      <c r="D40" s="31">
        <v>3.1117</v>
      </c>
      <c r="E40" s="31">
        <v>0.8164</v>
      </c>
      <c r="F40" s="31">
        <v>0.1023</v>
      </c>
      <c r="G40" s="31">
        <v>0.1328</v>
      </c>
      <c r="H40" s="31">
        <v>0.0038</v>
      </c>
      <c r="I40" s="31">
        <v>0.0283</v>
      </c>
      <c r="J40" s="31">
        <v>0.0224</v>
      </c>
      <c r="K40" s="31">
        <v>0.0165</v>
      </c>
      <c r="L40" s="31">
        <v>0.0056</v>
      </c>
      <c r="M40" s="31">
        <v>1.9142</v>
      </c>
      <c r="N40" s="31">
        <v>0.2086</v>
      </c>
      <c r="O40" s="31">
        <v>0.7157</v>
      </c>
      <c r="P40" s="32">
        <v>34.22</v>
      </c>
      <c r="Q40" s="33">
        <f>1000*P40/4.1868</f>
        <v>8173.306582592912</v>
      </c>
      <c r="R40" s="32">
        <v>37.91</v>
      </c>
      <c r="S40" s="33">
        <f t="shared" si="0"/>
        <v>9054.64794114837</v>
      </c>
      <c r="T40" s="32">
        <v>49.18</v>
      </c>
      <c r="U40" s="34"/>
      <c r="V40" s="34"/>
      <c r="W40" s="35"/>
      <c r="X40" s="39"/>
      <c r="Y40" s="31"/>
      <c r="AA40" s="10">
        <f t="shared" si="1"/>
        <v>100</v>
      </c>
      <c r="AB40" s="11"/>
      <c r="AC40" s="28">
        <f t="shared" si="3"/>
        <v>0</v>
      </c>
      <c r="AD40" s="8"/>
    </row>
    <row r="41" spans="2:30" s="9" customFormat="1" ht="12.75">
      <c r="B41" s="12">
        <v>29</v>
      </c>
      <c r="C41" s="31">
        <v>93.7286</v>
      </c>
      <c r="D41" s="31">
        <v>3.108</v>
      </c>
      <c r="E41" s="31">
        <v>0.8281</v>
      </c>
      <c r="F41" s="31">
        <v>0.1059</v>
      </c>
      <c r="G41" s="31">
        <v>0.135</v>
      </c>
      <c r="H41" s="31">
        <v>0.0037</v>
      </c>
      <c r="I41" s="31">
        <v>0.0298</v>
      </c>
      <c r="J41" s="31">
        <v>0.0236</v>
      </c>
      <c r="K41" s="31">
        <v>0.0323</v>
      </c>
      <c r="L41" s="31">
        <v>0.0057</v>
      </c>
      <c r="M41" s="31">
        <v>1.7822</v>
      </c>
      <c r="N41" s="31">
        <v>0.217</v>
      </c>
      <c r="O41" s="31">
        <v>0.7159</v>
      </c>
      <c r="P41" s="32">
        <v>34.29</v>
      </c>
      <c r="Q41" s="33">
        <f>1000*P41/4.1868</f>
        <v>8190.025795356836</v>
      </c>
      <c r="R41" s="32">
        <v>37.99</v>
      </c>
      <c r="S41" s="33">
        <f t="shared" si="0"/>
        <v>9073.75561287857</v>
      </c>
      <c r="T41" s="32">
        <v>49.28</v>
      </c>
      <c r="U41" s="34">
        <v>-15.5</v>
      </c>
      <c r="V41" s="34">
        <v>-8.5</v>
      </c>
      <c r="W41" s="35" t="s">
        <v>48</v>
      </c>
      <c r="X41" s="39">
        <v>0.0007</v>
      </c>
      <c r="Y41" s="38">
        <v>0</v>
      </c>
      <c r="AA41" s="10">
        <f t="shared" si="1"/>
        <v>99.99990000000003</v>
      </c>
      <c r="AB41" s="11"/>
      <c r="AC41" s="28">
        <f t="shared" si="3"/>
        <v>0</v>
      </c>
      <c r="AD41" s="8"/>
    </row>
    <row r="42" spans="2:30" s="9" customFormat="1" ht="12.75">
      <c r="B42" s="12">
        <v>30</v>
      </c>
      <c r="C42" s="31">
        <v>93.9418</v>
      </c>
      <c r="D42" s="31">
        <v>3.052</v>
      </c>
      <c r="E42" s="31">
        <v>0.8203</v>
      </c>
      <c r="F42" s="31">
        <v>0.1056</v>
      </c>
      <c r="G42" s="31">
        <v>0.1343</v>
      </c>
      <c r="H42" s="31">
        <v>0.0036</v>
      </c>
      <c r="I42" s="31">
        <v>0.0292</v>
      </c>
      <c r="J42" s="31">
        <v>0.0229</v>
      </c>
      <c r="K42" s="31">
        <v>0.0214</v>
      </c>
      <c r="L42" s="31">
        <v>0.0065</v>
      </c>
      <c r="M42" s="31">
        <v>1.6477</v>
      </c>
      <c r="N42" s="31">
        <v>0.2148</v>
      </c>
      <c r="O42" s="31">
        <v>0.7144</v>
      </c>
      <c r="P42" s="32">
        <v>34.3</v>
      </c>
      <c r="Q42" s="33">
        <f>1000*P42/4.1868</f>
        <v>8192.414254323112</v>
      </c>
      <c r="R42" s="32">
        <v>38</v>
      </c>
      <c r="S42" s="33">
        <f>1000*R42/4.1868</f>
        <v>9076.144071844847</v>
      </c>
      <c r="T42" s="32">
        <v>49.34</v>
      </c>
      <c r="U42" s="41">
        <v>-16</v>
      </c>
      <c r="V42" s="34">
        <v>-9.2</v>
      </c>
      <c r="W42" s="35"/>
      <c r="X42" s="39"/>
      <c r="Y42" s="42"/>
      <c r="AA42" s="10">
        <f t="shared" si="1"/>
        <v>100.00010000000002</v>
      </c>
      <c r="AB42" s="11" t="str">
        <f>IF(AA42=100,"ОК"," ")</f>
        <v> </v>
      </c>
      <c r="AC42" s="28">
        <f t="shared" si="3"/>
        <v>0</v>
      </c>
      <c r="AD42" s="8"/>
    </row>
    <row r="43" spans="2:30" s="9" customFormat="1" ht="12" customHeight="1">
      <c r="B43" s="12">
        <v>31</v>
      </c>
      <c r="C43" s="31">
        <v>94.0592</v>
      </c>
      <c r="D43" s="31">
        <v>3.01</v>
      </c>
      <c r="E43" s="31">
        <v>0.8223</v>
      </c>
      <c r="F43" s="31">
        <v>0.109</v>
      </c>
      <c r="G43" s="31">
        <v>0.1384</v>
      </c>
      <c r="H43" s="31">
        <v>0.0043</v>
      </c>
      <c r="I43" s="31">
        <v>0.0313</v>
      </c>
      <c r="J43" s="31">
        <v>0.245</v>
      </c>
      <c r="K43" s="31">
        <v>0.0198</v>
      </c>
      <c r="L43" s="31">
        <v>0.0064</v>
      </c>
      <c r="M43" s="31">
        <v>1.566</v>
      </c>
      <c r="N43" s="31">
        <v>0.2088</v>
      </c>
      <c r="O43" s="31">
        <v>0.7139</v>
      </c>
      <c r="P43" s="32">
        <v>34.33</v>
      </c>
      <c r="Q43" s="33">
        <f>1000*P43/4.1868</f>
        <v>8199.579631221935</v>
      </c>
      <c r="R43" s="32">
        <v>38.03</v>
      </c>
      <c r="S43" s="33">
        <f>1000*R43/4.1868</f>
        <v>9083.30944874367</v>
      </c>
      <c r="T43" s="32">
        <v>49.4</v>
      </c>
      <c r="U43" s="34">
        <v>-16.5</v>
      </c>
      <c r="V43" s="41">
        <v>-9</v>
      </c>
      <c r="W43" s="39"/>
      <c r="X43" s="39"/>
      <c r="Y43" s="42"/>
      <c r="AA43" s="10">
        <f t="shared" si="1"/>
        <v>100.22050000000002</v>
      </c>
      <c r="AB43" s="11" t="str">
        <f>IF(AA43=100,"ОК"," ")</f>
        <v> </v>
      </c>
      <c r="AC43" s="28">
        <f t="shared" si="3"/>
        <v>0</v>
      </c>
      <c r="AD43" s="8"/>
    </row>
    <row r="44" spans="3:24" ht="18" customHeight="1">
      <c r="C44" s="53" t="s">
        <v>47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24"/>
      <c r="V44" s="24"/>
      <c r="W44" s="25"/>
      <c r="X44" s="25"/>
    </row>
    <row r="45" spans="3:24" ht="12.75">
      <c r="C45" s="22" t="s">
        <v>52</v>
      </c>
      <c r="D45" s="26"/>
      <c r="E45" s="22"/>
      <c r="F45" s="22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52" t="s">
        <v>53</v>
      </c>
      <c r="T45" s="52"/>
      <c r="U45" s="1"/>
      <c r="V45" s="1"/>
      <c r="W45" s="21"/>
      <c r="X45" s="21"/>
    </row>
    <row r="46" spans="3:22" ht="12.75" customHeight="1">
      <c r="C46" s="1" t="s">
        <v>41</v>
      </c>
      <c r="D46" s="1"/>
      <c r="E46" s="1"/>
      <c r="F46" s="1"/>
      <c r="M46" s="2" t="s">
        <v>0</v>
      </c>
      <c r="P46" s="2" t="s">
        <v>1</v>
      </c>
      <c r="Q46" s="2"/>
      <c r="T46" s="2" t="s">
        <v>2</v>
      </c>
      <c r="U46" s="1"/>
      <c r="V46" s="2"/>
    </row>
    <row r="47" spans="3:22" ht="12.75">
      <c r="C47" s="22" t="s">
        <v>51</v>
      </c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52" t="s">
        <v>53</v>
      </c>
      <c r="T47" s="52"/>
      <c r="U47" s="1"/>
      <c r="V47" s="1"/>
    </row>
    <row r="48" spans="3:22" ht="12" customHeight="1">
      <c r="C48" s="1" t="s">
        <v>42</v>
      </c>
      <c r="D48" s="1"/>
      <c r="E48" s="21"/>
      <c r="F48" s="21"/>
      <c r="G48" s="21"/>
      <c r="H48" s="21"/>
      <c r="I48" s="21"/>
      <c r="J48" s="21"/>
      <c r="K48" s="21"/>
      <c r="L48" s="21"/>
      <c r="M48" s="2" t="s">
        <v>0</v>
      </c>
      <c r="N48" s="21"/>
      <c r="O48" s="21"/>
      <c r="P48" s="2" t="s">
        <v>1</v>
      </c>
      <c r="Q48" s="2"/>
      <c r="T48" s="2" t="s">
        <v>2</v>
      </c>
      <c r="U48" t="s">
        <v>43</v>
      </c>
      <c r="V48" s="2"/>
    </row>
    <row r="49" spans="3:22" ht="12.75">
      <c r="C49" s="1"/>
      <c r="D49" s="1"/>
      <c r="Q49" s="2"/>
      <c r="T49" s="2"/>
      <c r="U49" s="1"/>
      <c r="V49" s="1"/>
    </row>
    <row r="50" spans="4:22" ht="12.75">
      <c r="D50" s="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V50" s="2"/>
    </row>
    <row r="51" spans="3:2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</sheetData>
  <sheetProtection/>
  <mergeCells count="33">
    <mergeCell ref="Y9:Y12"/>
    <mergeCell ref="X9:X12"/>
    <mergeCell ref="W9:W12"/>
    <mergeCell ref="N10:N12"/>
    <mergeCell ref="S10:S12"/>
    <mergeCell ref="V9:V12"/>
    <mergeCell ref="W2:Y2"/>
    <mergeCell ref="B7:Y7"/>
    <mergeCell ref="B8:Y8"/>
    <mergeCell ref="D10:D12"/>
    <mergeCell ref="C10:C12"/>
    <mergeCell ref="R10:R12"/>
    <mergeCell ref="U9:U12"/>
    <mergeCell ref="O9:T9"/>
    <mergeCell ref="C6:AA6"/>
    <mergeCell ref="T10:T12"/>
    <mergeCell ref="L10:L12"/>
    <mergeCell ref="C9:N9"/>
    <mergeCell ref="S45:T45"/>
    <mergeCell ref="S47:T47"/>
    <mergeCell ref="C44:T44"/>
    <mergeCell ref="P10:P12"/>
    <mergeCell ref="O10:O12"/>
    <mergeCell ref="B9:B12"/>
    <mergeCell ref="Q10:Q12"/>
    <mergeCell ref="E10:E12"/>
    <mergeCell ref="G10:G12"/>
    <mergeCell ref="H10:H12"/>
    <mergeCell ref="J10:J12"/>
    <mergeCell ref="F10:F12"/>
    <mergeCell ref="K10:K12"/>
    <mergeCell ref="M10:M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2016-03-31T12:40:10Z</cp:lastPrinted>
  <dcterms:created xsi:type="dcterms:W3CDTF">2010-01-29T08:37:16Z</dcterms:created>
  <dcterms:modified xsi:type="dcterms:W3CDTF">2016-03-31T12:40:26Z</dcterms:modified>
  <cp:category/>
  <cp:version/>
  <cp:contentType/>
  <cp:contentStatus/>
</cp:coreProperties>
</file>