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2240" windowHeight="7890"/>
  </bookViews>
  <sheets>
    <sheet name="лютий" sheetId="2" r:id="rId1"/>
    <sheet name="Лист2" sheetId="3" r:id="rId2"/>
  </sheets>
  <definedNames>
    <definedName name="_xlnm.Print_Area" localSheetId="0">лютий!$A$1:$X$37</definedName>
  </definedNames>
  <calcPr calcId="145621"/>
</workbook>
</file>

<file path=xl/calcChain.xml><?xml version="1.0" encoding="utf-8"?>
<calcChain xmlns="http://schemas.openxmlformats.org/spreadsheetml/2006/main">
  <c r="R32" i="2" l="1"/>
  <c r="P32" i="2"/>
  <c r="Z32" i="2" l="1"/>
  <c r="Z31" i="2"/>
  <c r="AA31" i="2" s="1"/>
  <c r="R31" i="2"/>
  <c r="P31" i="2"/>
  <c r="R30" i="2" l="1"/>
  <c r="P30" i="2"/>
  <c r="R29" i="2" l="1"/>
  <c r="P29" i="2"/>
  <c r="R28" i="2" l="1"/>
  <c r="P28" i="2"/>
  <c r="R27" i="2"/>
  <c r="P27" i="2"/>
  <c r="R26" i="2" l="1"/>
  <c r="P26" i="2"/>
  <c r="R25" i="2" l="1"/>
  <c r="P25" i="2"/>
  <c r="R24" i="2" l="1"/>
  <c r="P24" i="2"/>
  <c r="R23" i="2"/>
  <c r="P23" i="2"/>
  <c r="Z15" i="2" l="1"/>
  <c r="AA15" i="2" s="1"/>
  <c r="Z16" i="2"/>
  <c r="AA16" i="2" s="1"/>
  <c r="Z17" i="2"/>
  <c r="AA17" i="2" s="1"/>
  <c r="Z18" i="2"/>
  <c r="AA18" i="2" s="1"/>
  <c r="Z19" i="2"/>
  <c r="AA19" i="2" s="1"/>
  <c r="Z20" i="2"/>
  <c r="AA20" i="2" s="1"/>
  <c r="Z21" i="2"/>
  <c r="AA21" i="2" s="1"/>
  <c r="Z22" i="2"/>
  <c r="AA22" i="2" s="1"/>
  <c r="Z23" i="2"/>
  <c r="AA23" i="2" s="1"/>
  <c r="Z24" i="2"/>
  <c r="AA24" i="2" s="1"/>
  <c r="Z25" i="2"/>
  <c r="AA25" i="2" s="1"/>
  <c r="Z26" i="2"/>
  <c r="AA26" i="2" s="1"/>
  <c r="Z27" i="2"/>
  <c r="AA27" i="2" s="1"/>
  <c r="Z28" i="2"/>
  <c r="AA28" i="2" s="1"/>
  <c r="Z29" i="2"/>
  <c r="AA29" i="2" s="1"/>
  <c r="Z30" i="2"/>
  <c r="AA30" i="2" s="1"/>
  <c r="Z12" i="2"/>
  <c r="AA12" i="2" s="1"/>
  <c r="Z13" i="2"/>
  <c r="AA13" i="2" s="1"/>
  <c r="Z14" i="2"/>
  <c r="AA14" i="2" s="1"/>
  <c r="Z11" i="2"/>
  <c r="AA11" i="2" s="1"/>
</calcChain>
</file>

<file path=xl/sharedStrings.xml><?xml version="1.0" encoding="utf-8"?>
<sst xmlns="http://schemas.openxmlformats.org/spreadsheetml/2006/main" count="57" uniqueCount="50">
  <si>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</si>
  <si>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</si>
  <si>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</si>
  <si>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</si>
  <si>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>Число місяця</t>
  </si>
  <si>
    <r>
      <t>Маса механічних домішок,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</si>
  <si>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</si>
  <si>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</si>
  <si>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</si>
  <si>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лабораторія, де здійснювались аналізи газу</t>
  </si>
  <si>
    <t>прізвище</t>
  </si>
  <si>
    <t>дата</t>
  </si>
  <si>
    <t>підпис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</si>
  <si>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</si>
  <si>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Головний інженер Шебелинського ЛВУМГ</t>
  </si>
  <si>
    <t>Буховцев О.Л.</t>
  </si>
  <si>
    <t>Завідувач вимірювальної хіміко-аналітичної лабораторії</t>
  </si>
  <si>
    <t>Компонентний склад, мол.%</t>
  </si>
  <si>
    <r>
      <t>Теплота згоряння нижча,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</si>
  <si>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</si>
  <si>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</si>
  <si>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перелік ГРС на які поширюються результати контролю</t>
  </si>
  <si>
    <t xml:space="preserve">з газопроводу </t>
  </si>
  <si>
    <t>за період з 01.02.2016 по 29.02.2016</t>
  </si>
  <si>
    <r>
      <t xml:space="preserve">при 20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С, 101,325 кПа</t>
    </r>
  </si>
  <si>
    <r>
      <t xml:space="preserve">Температура точки роси вологи (Р=3,92 МПа),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</si>
  <si>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r>
      <t xml:space="preserve">Температура точки роси вуглеводнів,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</si>
  <si>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t>метан С1</t>
  </si>
  <si>
    <t>етан С2</t>
  </si>
  <si>
    <t>пропан С3</t>
  </si>
  <si>
    <t>ізо-бутан і-С4</t>
  </si>
  <si>
    <t>н-бутан н-С4</t>
  </si>
  <si>
    <t>нео-пентан нео-С4</t>
  </si>
  <si>
    <t>ізо-пентан і-С5</t>
  </si>
  <si>
    <t>н-пентан н-С5</t>
  </si>
  <si>
    <t>гексани та вищі С6+</t>
  </si>
  <si>
    <t>кисень О2</t>
  </si>
  <si>
    <t>азот N2</t>
  </si>
  <si>
    <t>діоксид вуглецю CO2</t>
  </si>
  <si>
    <t>ПАТ "УКРТРАНСГАЗ" Філія УМГ "ХАРКІВТРАНСГАЗ" Шебелинський  пм Шебелинського ЛВУМГ</t>
  </si>
  <si>
    <t>Вимірювальна хіміко-аналітична лабораторія Свідоцтво про атестацію №100-355/2015 дісне до 20.12.2018р.</t>
  </si>
  <si>
    <t>Євтушенко С.О.</t>
  </si>
  <si>
    <t>Новопсков-Шебелинка Ду 1200</t>
  </si>
  <si>
    <t>(точка відбору - ПВВГ ШКС-3 )</t>
  </si>
  <si>
    <t>ГРС "Путь Леніна", ГРС"Асіївська", ГРС"Миролюбівка", ГРС "Роздолля", ПВВГ "ШКС-3"</t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</si>
  <si>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</si>
  <si>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</si>
  <si>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отс</t>
  </si>
  <si>
    <r>
      <t>Масова концентрація 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</si>
  <si>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
меркаптанової сірки,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</si>
</sst>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0" applyFont="1"/>
    <xf numFmtId="165" fontId="5" fillId="0" borderId="1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2" xfId="0" applyFont="1" applyBorder="1"/>
    <xf numFmtId="49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49" fontId="3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166" fontId="0" fillId="0" borderId="0" xfId="0" applyNumberFormat="1"/>
    <xf numFmtId="0" fontId="12" fillId="2" borderId="0" xfId="0" applyNumberFormat="1" applyFont="1" applyFill="1" applyAlignment="1">
      <alignment horizontal="center"/>
    </xf>
    <xf numFmtId="0" fontId="3" fillId="0" borderId="5" xfId="0" applyFont="1" applyBorder="1" applyAlignment="1"/>
    <xf numFmtId="0" fontId="2" fillId="0" borderId="4" xfId="0" applyFont="1" applyBorder="1" applyAlignment="1"/>
    <xf numFmtId="0" fontId="13" fillId="0" borderId="4" xfId="0" applyFont="1" applyBorder="1" applyAlignment="1"/>
    <xf numFmtId="165" fontId="8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1" fontId="10" fillId="0" borderId="3" xfId="0" applyNumberFormat="1" applyFont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2" fontId="10" fillId="0" borderId="3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tabSelected="1" view="pageBreakPreview" topLeftCell="A3" zoomScale="115" zoomScaleNormal="200" zoomScaleSheetLayoutView="115" workbookViewId="0">
      <pane xSplit="1" topLeftCell="F1" activePane="topRight" state="frozen"/>
      <selection activeCell="A5" sqref="A5"/>
      <selection pane="topRight" activeCell="W12" sqref="W12"/>
    </sheetView>
  </sheetViews>
  <sheetFormatPr defaultRowHeight="15" x14ac:dyDescent="0.25"/>
  <cols>
    <col min="1" max="1" width="4.140625" style="1" customWidth="1"/>
    <col min="2" max="2" width="7.7109375" customWidth="1"/>
    <col min="3" max="13" width="6.28515625" customWidth="1"/>
    <col min="14" max="14" width="6.85546875" style="6" customWidth="1"/>
    <col min="15" max="15" width="7.140625" style="24" customWidth="1"/>
    <col min="16" max="16" width="9" style="56" customWidth="1"/>
    <col min="17" max="17" width="7.140625" style="6" customWidth="1"/>
    <col min="18" max="18" width="7.140625" style="56" customWidth="1"/>
    <col min="19" max="19" width="7.28515625" style="6" customWidth="1"/>
    <col min="20" max="21" width="6.5703125" style="24" customWidth="1"/>
    <col min="22" max="24" width="6.5703125" customWidth="1"/>
  </cols>
  <sheetData>
    <row r="1" spans="1:27" s="47" customFormat="1" ht="9" customHeight="1" x14ac:dyDescent="0.2">
      <c r="A1" s="47" t="s">
        <v>39</v>
      </c>
      <c r="N1" s="48"/>
      <c r="O1" s="48"/>
      <c r="P1" s="48"/>
      <c r="Q1" s="48"/>
      <c r="R1" s="48"/>
      <c r="S1" s="48"/>
      <c r="T1" s="48"/>
      <c r="U1" s="48"/>
    </row>
    <row r="2" spans="1:27" s="47" customFormat="1" ht="9" customHeight="1" x14ac:dyDescent="0.2">
      <c r="A2" s="49" t="s">
        <v>40</v>
      </c>
      <c r="N2" s="48"/>
      <c r="O2" s="48"/>
      <c r="P2" s="48"/>
      <c r="Q2" s="48"/>
      <c r="R2" s="48"/>
      <c r="S2" s="48"/>
      <c r="T2" s="48"/>
      <c r="U2" s="48"/>
    </row>
    <row r="3" spans="1:27" s="47" customFormat="1" ht="9" customHeight="1" x14ac:dyDescent="0.2">
      <c r="A3" s="49"/>
      <c r="N3" s="48"/>
      <c r="O3" s="48"/>
      <c r="P3" s="48"/>
      <c r="Q3" s="48"/>
      <c r="R3" s="48"/>
      <c r="S3" s="48"/>
      <c r="T3" s="48"/>
      <c r="U3" s="48"/>
    </row>
    <row r="4" spans="1:27" ht="15.75" x14ac:dyDescent="0.25">
      <c r="A4" s="64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7" x14ac:dyDescent="0.25">
      <c r="A5" s="38" t="s">
        <v>1</v>
      </c>
      <c r="B5" s="26"/>
      <c r="C5" s="39" t="s">
        <v>2</v>
      </c>
      <c r="D5" s="39"/>
      <c r="E5" s="39"/>
      <c r="F5" s="39"/>
      <c r="G5" s="26"/>
      <c r="H5" s="27" t="s">
        <v>3</v>
      </c>
      <c r="I5" s="39" t="s">
        <v>2</v>
      </c>
      <c r="J5" s="39"/>
      <c r="K5" s="40"/>
      <c r="L5" s="39"/>
      <c r="M5" s="38" t="s">
        <v>21</v>
      </c>
      <c r="N5" s="26"/>
      <c r="O5" s="41"/>
      <c r="P5" s="41"/>
      <c r="Q5" s="41"/>
      <c r="R5" s="41"/>
      <c r="S5" s="42"/>
      <c r="T5" s="42"/>
      <c r="U5" s="42"/>
      <c r="V5" s="26"/>
      <c r="W5" s="26"/>
      <c r="X5" s="43"/>
    </row>
    <row r="6" spans="1:27" x14ac:dyDescent="0.25">
      <c r="A6" s="73" t="s">
        <v>44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7" x14ac:dyDescent="0.25">
      <c r="A7" s="44" t="s">
        <v>22</v>
      </c>
      <c r="B7" s="37"/>
      <c r="C7" s="45"/>
      <c r="D7" s="54" t="s">
        <v>42</v>
      </c>
      <c r="E7" s="53"/>
      <c r="F7" s="53"/>
      <c r="G7" s="53"/>
      <c r="H7" s="52"/>
      <c r="I7" s="52" t="s">
        <v>23</v>
      </c>
      <c r="J7" s="52"/>
      <c r="K7" s="52"/>
      <c r="L7" s="52"/>
      <c r="M7" s="52"/>
      <c r="N7" s="46"/>
      <c r="O7" s="75" t="s">
        <v>43</v>
      </c>
      <c r="P7" s="75"/>
      <c r="Q7" s="75"/>
      <c r="R7" s="75"/>
      <c r="S7" s="75"/>
      <c r="T7" s="75"/>
      <c r="U7" s="75"/>
      <c r="V7" s="75"/>
      <c r="W7" s="37"/>
      <c r="X7" s="37"/>
    </row>
    <row r="8" spans="1:27" ht="9" customHeight="1" x14ac:dyDescent="0.25">
      <c r="A8" s="2"/>
      <c r="C8" s="3"/>
      <c r="I8" s="3"/>
      <c r="N8" s="25"/>
      <c r="O8" s="25"/>
      <c r="Q8" s="25"/>
      <c r="S8" s="25"/>
      <c r="T8" s="25"/>
      <c r="U8" s="25"/>
    </row>
    <row r="9" spans="1:27" ht="15.75" customHeight="1" x14ac:dyDescent="0.25">
      <c r="A9" s="72" t="s">
        <v>4</v>
      </c>
      <c r="B9" s="70" t="s">
        <v>17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66" t="s">
        <v>24</v>
      </c>
      <c r="O9" s="66"/>
      <c r="P9" s="66"/>
      <c r="Q9" s="67"/>
      <c r="R9" s="67"/>
      <c r="S9" s="67"/>
      <c r="T9" s="68" t="s">
        <v>25</v>
      </c>
      <c r="U9" s="68" t="s">
        <v>26</v>
      </c>
      <c r="V9" s="68" t="s">
        <v>48</v>
      </c>
      <c r="W9" s="68" t="s">
        <v>49</v>
      </c>
      <c r="X9" s="68" t="s">
        <v>5</v>
      </c>
    </row>
    <row r="10" spans="1:27" ht="103.5" customHeight="1" x14ac:dyDescent="0.25">
      <c r="A10" s="69"/>
      <c r="B10" s="32" t="s">
        <v>27</v>
      </c>
      <c r="C10" s="32" t="s">
        <v>28</v>
      </c>
      <c r="D10" s="32" t="s">
        <v>29</v>
      </c>
      <c r="E10" s="32" t="s">
        <v>30</v>
      </c>
      <c r="F10" s="32" t="s">
        <v>31</v>
      </c>
      <c r="G10" s="32" t="s">
        <v>32</v>
      </c>
      <c r="H10" s="32" t="s">
        <v>33</v>
      </c>
      <c r="I10" s="32" t="s">
        <v>34</v>
      </c>
      <c r="J10" s="32" t="s">
        <v>35</v>
      </c>
      <c r="K10" s="32" t="s">
        <v>36</v>
      </c>
      <c r="L10" s="32" t="s">
        <v>37</v>
      </c>
      <c r="M10" s="32" t="s">
        <v>38</v>
      </c>
      <c r="N10" s="32" t="s">
        <v>13</v>
      </c>
      <c r="O10" s="32" t="s">
        <v>18</v>
      </c>
      <c r="P10" s="57" t="s">
        <v>45</v>
      </c>
      <c r="Q10" s="32" t="s">
        <v>19</v>
      </c>
      <c r="R10" s="57" t="s">
        <v>46</v>
      </c>
      <c r="S10" s="32" t="s">
        <v>20</v>
      </c>
      <c r="T10" s="71"/>
      <c r="U10" s="71"/>
      <c r="V10" s="69"/>
      <c r="W10" s="69"/>
      <c r="X10" s="69"/>
    </row>
    <row r="11" spans="1:27" x14ac:dyDescent="0.25">
      <c r="A11" s="30">
        <v>1</v>
      </c>
      <c r="B11" s="31">
        <v>95.745800000000003</v>
      </c>
      <c r="C11" s="31">
        <v>2.1785000000000001</v>
      </c>
      <c r="D11" s="31">
        <v>0.68259999999999998</v>
      </c>
      <c r="E11" s="31">
        <v>9.8199999999999996E-2</v>
      </c>
      <c r="F11" s="31">
        <v>0.11459999999999999</v>
      </c>
      <c r="G11" s="31">
        <v>5.4999999999999997E-3</v>
      </c>
      <c r="H11" s="31">
        <v>3.5799999999999998E-2</v>
      </c>
      <c r="I11" s="31">
        <v>2.5999999999999999E-2</v>
      </c>
      <c r="J11" s="31">
        <v>2.07E-2</v>
      </c>
      <c r="K11" s="31">
        <v>1.6999999999999999E-3</v>
      </c>
      <c r="L11" s="33">
        <v>0.92810000000000004</v>
      </c>
      <c r="M11" s="33">
        <v>0.16239999999999999</v>
      </c>
      <c r="N11" s="33">
        <v>0.70140000000000002</v>
      </c>
      <c r="O11" s="60">
        <v>34.251300000000001</v>
      </c>
      <c r="P11" s="58"/>
      <c r="Q11" s="60">
        <v>37.979199999999999</v>
      </c>
      <c r="R11" s="58"/>
      <c r="S11" s="60">
        <v>49.767000000000003</v>
      </c>
      <c r="T11" s="34">
        <v>-15.9</v>
      </c>
      <c r="U11" s="28">
        <v>11.2</v>
      </c>
      <c r="V11" s="29"/>
      <c r="W11" s="29"/>
      <c r="X11" s="29"/>
      <c r="Z11" s="50">
        <f>SUM(B11:M11)</f>
        <v>99.999899999999997</v>
      </c>
      <c r="AA11" s="51" t="str">
        <f t="shared" ref="AA11:AA16" si="0">IF(Z11=100,"ОК"," ")</f>
        <v xml:space="preserve"> </v>
      </c>
    </row>
    <row r="12" spans="1:27" x14ac:dyDescent="0.25">
      <c r="A12" s="20">
        <v>2</v>
      </c>
      <c r="B12" s="4">
        <v>95.323300000000003</v>
      </c>
      <c r="C12" s="4">
        <v>2.3772000000000002</v>
      </c>
      <c r="D12" s="4">
        <v>0.70320000000000005</v>
      </c>
      <c r="E12" s="4">
        <v>9.8299999999999998E-2</v>
      </c>
      <c r="F12" s="4">
        <v>0.11890000000000001</v>
      </c>
      <c r="G12" s="4">
        <v>3.0999999999999999E-3</v>
      </c>
      <c r="H12" s="4">
        <v>2.1000000000000001E-2</v>
      </c>
      <c r="I12" s="4">
        <v>1.9300000000000001E-2</v>
      </c>
      <c r="J12" s="4">
        <v>2.1000000000000001E-2</v>
      </c>
      <c r="K12" s="4">
        <v>2.0999999999999999E-3</v>
      </c>
      <c r="L12" s="35">
        <v>1.1565000000000001</v>
      </c>
      <c r="M12" s="35">
        <v>0.156</v>
      </c>
      <c r="N12" s="35">
        <v>0.70340000000000003</v>
      </c>
      <c r="O12" s="61">
        <v>34.218800000000002</v>
      </c>
      <c r="P12" s="58"/>
      <c r="Q12" s="61">
        <v>37.941400000000002</v>
      </c>
      <c r="R12" s="58"/>
      <c r="S12" s="61">
        <v>49.646900000000002</v>
      </c>
      <c r="T12" s="36">
        <v>-16.8</v>
      </c>
      <c r="U12" s="22">
        <v>9.4</v>
      </c>
      <c r="V12" s="23"/>
      <c r="W12" s="23"/>
      <c r="X12" s="23"/>
      <c r="Z12" s="50">
        <f t="shared" ref="Z12:Z15" si="1">SUM(B12:M12)</f>
        <v>99.999899999999997</v>
      </c>
      <c r="AA12" s="51" t="str">
        <f t="shared" si="0"/>
        <v xml:space="preserve"> </v>
      </c>
    </row>
    <row r="13" spans="1:27" x14ac:dyDescent="0.25">
      <c r="A13" s="20">
        <v>3</v>
      </c>
      <c r="B13" s="4">
        <v>94.986000000000004</v>
      </c>
      <c r="C13" s="4">
        <v>2.4668000000000001</v>
      </c>
      <c r="D13" s="4">
        <v>0.72560000000000002</v>
      </c>
      <c r="E13" s="4">
        <v>9.5500000000000002E-2</v>
      </c>
      <c r="F13" s="4">
        <v>0.121</v>
      </c>
      <c r="G13" s="4">
        <v>3.3E-3</v>
      </c>
      <c r="H13" s="4">
        <v>2.2599999999999999E-2</v>
      </c>
      <c r="I13" s="4">
        <v>2.1000000000000001E-2</v>
      </c>
      <c r="J13" s="4">
        <v>2.41E-2</v>
      </c>
      <c r="K13" s="4">
        <v>1.6999999999999999E-3</v>
      </c>
      <c r="L13" s="35">
        <v>1.3775999999999999</v>
      </c>
      <c r="M13" s="35">
        <v>0.15479999999999999</v>
      </c>
      <c r="N13" s="35">
        <v>0.70550000000000002</v>
      </c>
      <c r="O13" s="61">
        <v>34.187399999999997</v>
      </c>
      <c r="P13" s="58"/>
      <c r="Q13" s="61">
        <v>37.904800000000002</v>
      </c>
      <c r="R13" s="58"/>
      <c r="S13" s="61">
        <v>49.5276</v>
      </c>
      <c r="T13" s="36">
        <v>-15.6</v>
      </c>
      <c r="U13" s="22">
        <v>7.5</v>
      </c>
      <c r="V13" s="23"/>
      <c r="W13" s="23"/>
      <c r="X13" s="23"/>
      <c r="Z13" s="50">
        <f t="shared" si="1"/>
        <v>100</v>
      </c>
      <c r="AA13" s="51" t="str">
        <f t="shared" si="0"/>
        <v>ОК</v>
      </c>
    </row>
    <row r="14" spans="1:27" x14ac:dyDescent="0.25">
      <c r="A14" s="20">
        <v>4</v>
      </c>
      <c r="B14" s="4">
        <v>95.360600000000005</v>
      </c>
      <c r="C14" s="4">
        <v>2.3711000000000002</v>
      </c>
      <c r="D14" s="4">
        <v>0.71860000000000002</v>
      </c>
      <c r="E14" s="4">
        <v>0.10050000000000001</v>
      </c>
      <c r="F14" s="4">
        <v>0.12189999999999999</v>
      </c>
      <c r="G14" s="4">
        <v>3.3E-3</v>
      </c>
      <c r="H14" s="4">
        <v>2.2200000000000001E-2</v>
      </c>
      <c r="I14" s="4">
        <v>1.89E-2</v>
      </c>
      <c r="J14" s="4">
        <v>1.78E-2</v>
      </c>
      <c r="K14" s="4">
        <v>2.3999999999999998E-3</v>
      </c>
      <c r="L14" s="55">
        <v>1.0983000000000001</v>
      </c>
      <c r="M14" s="55">
        <v>0.16439999999999999</v>
      </c>
      <c r="N14" s="55">
        <v>0.70340000000000003</v>
      </c>
      <c r="O14" s="62">
        <v>34.242699999999999</v>
      </c>
      <c r="P14" s="58"/>
      <c r="Q14" s="62">
        <v>37.967599999999997</v>
      </c>
      <c r="R14" s="58"/>
      <c r="S14" s="62">
        <v>49.682099999999998</v>
      </c>
      <c r="T14" s="22">
        <v>-14.8</v>
      </c>
      <c r="U14" s="22">
        <v>8.6</v>
      </c>
      <c r="V14" s="63" t="s">
        <v>47</v>
      </c>
      <c r="W14" s="63">
        <v>0.2</v>
      </c>
      <c r="X14" s="63"/>
      <c r="Z14" s="50">
        <f t="shared" si="1"/>
        <v>99.999999999999972</v>
      </c>
      <c r="AA14" s="51" t="str">
        <f t="shared" si="0"/>
        <v>ОК</v>
      </c>
    </row>
    <row r="15" spans="1:27" x14ac:dyDescent="0.25">
      <c r="A15" s="20">
        <v>4</v>
      </c>
      <c r="B15" s="4">
        <v>95.712999999999994</v>
      </c>
      <c r="C15" s="4">
        <v>2.2418999999999998</v>
      </c>
      <c r="D15" s="4">
        <v>0.70540000000000003</v>
      </c>
      <c r="E15" s="4">
        <v>0.10390000000000001</v>
      </c>
      <c r="F15" s="4">
        <v>0.1202</v>
      </c>
      <c r="G15" s="4">
        <v>2.8999999999999998E-3</v>
      </c>
      <c r="H15" s="4">
        <v>2.41E-2</v>
      </c>
      <c r="I15" s="4">
        <v>1.9400000000000001E-2</v>
      </c>
      <c r="J15" s="4">
        <v>1.72E-2</v>
      </c>
      <c r="K15" s="4">
        <v>2.0999999999999999E-3</v>
      </c>
      <c r="L15" s="35">
        <v>0.88439999999999996</v>
      </c>
      <c r="M15" s="35">
        <v>0.16539999999999999</v>
      </c>
      <c r="N15" s="35">
        <v>0.70150000000000001</v>
      </c>
      <c r="O15" s="62">
        <v>34.2761</v>
      </c>
      <c r="P15" s="58"/>
      <c r="Q15" s="62">
        <v>38.0062</v>
      </c>
      <c r="R15" s="58"/>
      <c r="S15" s="62">
        <v>49.8001</v>
      </c>
      <c r="T15" s="22"/>
      <c r="U15" s="22"/>
      <c r="V15" s="23"/>
      <c r="W15" s="23"/>
      <c r="X15" s="23"/>
      <c r="Z15" s="50">
        <f t="shared" si="1"/>
        <v>99.999899999999997</v>
      </c>
      <c r="AA15" s="51" t="str">
        <f t="shared" si="0"/>
        <v xml:space="preserve"> </v>
      </c>
    </row>
    <row r="16" spans="1:27" x14ac:dyDescent="0.25">
      <c r="A16" s="20">
        <v>5</v>
      </c>
      <c r="B16" s="4">
        <v>95.7483</v>
      </c>
      <c r="C16" s="4">
        <v>2.2770000000000001</v>
      </c>
      <c r="D16" s="4">
        <v>0.72250000000000003</v>
      </c>
      <c r="E16" s="4">
        <v>0.1065</v>
      </c>
      <c r="F16" s="4">
        <v>0.1225</v>
      </c>
      <c r="G16" s="4">
        <v>3.0000000000000001E-3</v>
      </c>
      <c r="H16" s="4">
        <v>2.4E-2</v>
      </c>
      <c r="I16" s="4">
        <v>2.2100000000000002E-2</v>
      </c>
      <c r="J16" s="4">
        <v>2.23E-2</v>
      </c>
      <c r="K16" s="4">
        <v>2.0999999999999999E-3</v>
      </c>
      <c r="L16" s="35">
        <v>0.77569999999999995</v>
      </c>
      <c r="M16" s="35">
        <v>0.1741</v>
      </c>
      <c r="N16" s="35">
        <v>0.70179999999999998</v>
      </c>
      <c r="O16" s="62">
        <v>34.340800000000002</v>
      </c>
      <c r="P16" s="58"/>
      <c r="Q16" s="62">
        <v>38.076799999999999</v>
      </c>
      <c r="R16" s="58"/>
      <c r="S16" s="62">
        <v>49.883200000000002</v>
      </c>
      <c r="T16" s="22">
        <v>-16.8</v>
      </c>
      <c r="U16" s="22">
        <v>9.1</v>
      </c>
      <c r="V16" s="23"/>
      <c r="W16" s="23"/>
      <c r="X16" s="23"/>
      <c r="Z16" s="50">
        <f t="shared" ref="Z16:Z29" si="2">SUM(B16:M16)</f>
        <v>100.00009999999999</v>
      </c>
      <c r="AA16" s="51" t="str">
        <f t="shared" si="0"/>
        <v xml:space="preserve"> </v>
      </c>
    </row>
    <row r="17" spans="1:44" x14ac:dyDescent="0.25">
      <c r="A17" s="20">
        <v>8</v>
      </c>
      <c r="B17" s="4">
        <v>95.3566</v>
      </c>
      <c r="C17" s="4">
        <v>2.4257</v>
      </c>
      <c r="D17" s="4">
        <v>0.72699999999999998</v>
      </c>
      <c r="E17" s="4">
        <v>0.1002</v>
      </c>
      <c r="F17" s="4">
        <v>0.11459999999999999</v>
      </c>
      <c r="G17" s="4">
        <v>4.7999999999999996E-3</v>
      </c>
      <c r="H17" s="4">
        <v>2.86E-2</v>
      </c>
      <c r="I17" s="4">
        <v>2.18E-2</v>
      </c>
      <c r="J17" s="4">
        <v>2.0299999999999999E-2</v>
      </c>
      <c r="K17" s="4">
        <v>1.4E-3</v>
      </c>
      <c r="L17" s="35">
        <v>1.0047999999999999</v>
      </c>
      <c r="M17" s="35">
        <v>0.19420000000000001</v>
      </c>
      <c r="N17" s="35">
        <v>0.70389999999999997</v>
      </c>
      <c r="O17" s="62">
        <v>34.291600000000003</v>
      </c>
      <c r="P17" s="58"/>
      <c r="Q17" s="62">
        <v>38.020800000000001</v>
      </c>
      <c r="R17" s="58"/>
      <c r="S17" s="62">
        <v>49.734400000000001</v>
      </c>
      <c r="T17" s="22">
        <v>-17.7</v>
      </c>
      <c r="U17" s="22">
        <v>9.5</v>
      </c>
      <c r="V17" s="23"/>
      <c r="W17" s="23"/>
      <c r="X17" s="23" t="s">
        <v>47</v>
      </c>
      <c r="Z17" s="50">
        <f t="shared" si="2"/>
        <v>100.00000000000001</v>
      </c>
      <c r="AA17" s="51" t="str">
        <f t="shared" ref="AA17:AA30" si="3">IF(Z17=100,"ОК"," ")</f>
        <v>ОК</v>
      </c>
    </row>
    <row r="18" spans="1:44" x14ac:dyDescent="0.25">
      <c r="A18" s="20">
        <v>9</v>
      </c>
      <c r="B18" s="4">
        <v>95.453999999999994</v>
      </c>
      <c r="C18" s="4">
        <v>2.3784999999999998</v>
      </c>
      <c r="D18" s="4">
        <v>0.72109999999999996</v>
      </c>
      <c r="E18" s="4">
        <v>0.10050000000000001</v>
      </c>
      <c r="F18" s="4">
        <v>0.1133</v>
      </c>
      <c r="G18" s="4">
        <v>4.1999999999999997E-3</v>
      </c>
      <c r="H18" s="4">
        <v>3.39E-2</v>
      </c>
      <c r="I18" s="4">
        <v>2.3099999999999999E-2</v>
      </c>
      <c r="J18" s="4">
        <v>1.1299999999999999E-2</v>
      </c>
      <c r="K18" s="4">
        <v>1.2999999999999999E-3</v>
      </c>
      <c r="L18" s="55">
        <v>0.97889999999999999</v>
      </c>
      <c r="M18" s="55">
        <v>0.1797</v>
      </c>
      <c r="N18" s="55">
        <v>0.70309999999999995</v>
      </c>
      <c r="O18" s="62">
        <v>34.283700000000003</v>
      </c>
      <c r="P18" s="58"/>
      <c r="Q18" s="62">
        <v>38.012900000000002</v>
      </c>
      <c r="R18" s="58"/>
      <c r="S18" s="62">
        <v>49.7517</v>
      </c>
      <c r="T18" s="22">
        <v>-18.3</v>
      </c>
      <c r="U18" s="22">
        <v>9</v>
      </c>
      <c r="V18" s="23"/>
      <c r="W18" s="23"/>
      <c r="X18" s="23"/>
      <c r="Z18" s="50">
        <f t="shared" si="2"/>
        <v>99.999799999999993</v>
      </c>
      <c r="AA18" s="51" t="str">
        <f t="shared" si="3"/>
        <v xml:space="preserve"> </v>
      </c>
    </row>
    <row r="19" spans="1:44" x14ac:dyDescent="0.25">
      <c r="A19" s="20">
        <v>10</v>
      </c>
      <c r="B19" s="4">
        <v>95.459900000000005</v>
      </c>
      <c r="C19" s="4">
        <v>2.4014000000000002</v>
      </c>
      <c r="D19" s="4">
        <v>0.73170000000000002</v>
      </c>
      <c r="E19" s="4">
        <v>0.1026</v>
      </c>
      <c r="F19" s="4">
        <v>0.11749999999999999</v>
      </c>
      <c r="G19" s="4">
        <v>4.8999999999999998E-3</v>
      </c>
      <c r="H19" s="4">
        <v>2.92E-2</v>
      </c>
      <c r="I19" s="4">
        <v>2.3699999999999999E-2</v>
      </c>
      <c r="J19" s="4">
        <v>2.1499999999999998E-2</v>
      </c>
      <c r="K19" s="4">
        <v>1.2999999999999999E-3</v>
      </c>
      <c r="L19" s="55">
        <v>0.92979999999999996</v>
      </c>
      <c r="M19" s="55">
        <v>0.17660000000000001</v>
      </c>
      <c r="N19" s="55">
        <v>0.70340000000000003</v>
      </c>
      <c r="O19" s="62">
        <v>34.326999999999998</v>
      </c>
      <c r="P19" s="58"/>
      <c r="Q19" s="62">
        <v>38.06</v>
      </c>
      <c r="R19" s="58"/>
      <c r="S19" s="62">
        <v>49.802599999999998</v>
      </c>
      <c r="T19" s="22">
        <v>-19.100000000000001</v>
      </c>
      <c r="U19" s="22">
        <v>9.1999999999999993</v>
      </c>
      <c r="V19" s="23"/>
      <c r="W19" s="23"/>
      <c r="X19" s="23"/>
      <c r="Z19" s="50">
        <f t="shared" si="2"/>
        <v>100.00010000000002</v>
      </c>
      <c r="AA19" s="51" t="str">
        <f t="shared" si="3"/>
        <v xml:space="preserve"> </v>
      </c>
    </row>
    <row r="20" spans="1:44" x14ac:dyDescent="0.25">
      <c r="A20" s="20">
        <v>11</v>
      </c>
      <c r="B20" s="4">
        <v>95.323999999999998</v>
      </c>
      <c r="C20" s="4">
        <v>2.4721000000000002</v>
      </c>
      <c r="D20" s="4">
        <v>0.73770000000000002</v>
      </c>
      <c r="E20" s="4">
        <v>0.1021</v>
      </c>
      <c r="F20" s="4">
        <v>0.11890000000000001</v>
      </c>
      <c r="G20" s="4">
        <v>4.3E-3</v>
      </c>
      <c r="H20" s="4">
        <v>2.4299999999999999E-2</v>
      </c>
      <c r="I20" s="4">
        <v>2.0199999999999999E-2</v>
      </c>
      <c r="J20" s="4">
        <v>1.72E-2</v>
      </c>
      <c r="K20" s="4">
        <v>2.3E-3</v>
      </c>
      <c r="L20" s="35">
        <v>1.0033000000000001</v>
      </c>
      <c r="M20" s="35">
        <v>0.1736</v>
      </c>
      <c r="N20" s="35">
        <v>0.70389999999999997</v>
      </c>
      <c r="O20" s="62">
        <v>34.310600000000001</v>
      </c>
      <c r="P20" s="58"/>
      <c r="Q20" s="62">
        <v>38.041499999999999</v>
      </c>
      <c r="R20" s="58"/>
      <c r="S20" s="62">
        <v>49.760599999999997</v>
      </c>
      <c r="T20" s="22">
        <v>-18.899999999999999</v>
      </c>
      <c r="U20" s="22">
        <v>8.5</v>
      </c>
      <c r="V20" s="23"/>
      <c r="W20" s="23"/>
      <c r="X20" s="4"/>
      <c r="Z20" s="50">
        <f t="shared" si="2"/>
        <v>99.999999999999986</v>
      </c>
      <c r="AA20" s="51" t="str">
        <f t="shared" si="3"/>
        <v>ОК</v>
      </c>
    </row>
    <row r="21" spans="1:44" x14ac:dyDescent="0.25">
      <c r="A21" s="20">
        <v>12</v>
      </c>
      <c r="B21" s="4">
        <v>95.171499999999995</v>
      </c>
      <c r="C21" s="4">
        <v>2.5581999999999998</v>
      </c>
      <c r="D21" s="4">
        <v>0.75780000000000003</v>
      </c>
      <c r="E21" s="4">
        <v>0.1033</v>
      </c>
      <c r="F21" s="4">
        <v>0.1221</v>
      </c>
      <c r="G21" s="4">
        <v>4.4000000000000003E-3</v>
      </c>
      <c r="H21" s="4">
        <v>2.5999999999999999E-2</v>
      </c>
      <c r="I21" s="4">
        <v>2.24E-2</v>
      </c>
      <c r="J21" s="4">
        <v>1.8499999999999999E-2</v>
      </c>
      <c r="K21" s="4">
        <v>2.3E-3</v>
      </c>
      <c r="L21" s="35">
        <v>1.0405</v>
      </c>
      <c r="M21" s="35">
        <v>0.17319999999999999</v>
      </c>
      <c r="N21" s="35">
        <v>0.70509999999999995</v>
      </c>
      <c r="O21" s="62">
        <v>34.340499999999999</v>
      </c>
      <c r="P21" s="58"/>
      <c r="Q21" s="62">
        <v>38.073</v>
      </c>
      <c r="R21" s="58"/>
      <c r="S21" s="62">
        <v>49.761899999999997</v>
      </c>
      <c r="T21" s="22">
        <v>-19.3</v>
      </c>
      <c r="U21" s="22">
        <v>3.5</v>
      </c>
      <c r="V21" s="23"/>
      <c r="W21" s="23"/>
      <c r="X21" s="23"/>
      <c r="Z21" s="50">
        <f t="shared" si="2"/>
        <v>100.00020000000001</v>
      </c>
      <c r="AA21" s="51" t="str">
        <f t="shared" si="3"/>
        <v xml:space="preserve"> </v>
      </c>
    </row>
    <row r="22" spans="1:44" x14ac:dyDescent="0.25">
      <c r="A22" s="20">
        <v>15</v>
      </c>
      <c r="B22" s="4">
        <v>95.376400000000004</v>
      </c>
      <c r="C22" s="4">
        <v>2.4834999999999998</v>
      </c>
      <c r="D22" s="4">
        <v>0.76339999999999997</v>
      </c>
      <c r="E22" s="4">
        <v>0.1116</v>
      </c>
      <c r="F22" s="4">
        <v>0.12770000000000001</v>
      </c>
      <c r="G22" s="4">
        <v>4.5999999999999999E-3</v>
      </c>
      <c r="H22" s="4">
        <v>3.4700000000000002E-2</v>
      </c>
      <c r="I22" s="4">
        <v>2.47E-2</v>
      </c>
      <c r="J22" s="4">
        <v>2.12E-2</v>
      </c>
      <c r="K22" s="4">
        <v>2.3E-3</v>
      </c>
      <c r="L22" s="35">
        <v>0.87470000000000003</v>
      </c>
      <c r="M22" s="35">
        <v>0.17519999999999999</v>
      </c>
      <c r="N22" s="35">
        <v>0.70450000000000002</v>
      </c>
      <c r="O22" s="62">
        <v>34.404600000000002</v>
      </c>
      <c r="P22" s="58"/>
      <c r="Q22" s="62">
        <v>38.143900000000002</v>
      </c>
      <c r="R22" s="58"/>
      <c r="S22" s="62">
        <v>49.8752</v>
      </c>
      <c r="T22" s="22">
        <v>-19</v>
      </c>
      <c r="U22" s="22">
        <v>3</v>
      </c>
      <c r="V22" s="23"/>
      <c r="W22" s="23"/>
      <c r="X22" s="23"/>
      <c r="Z22" s="50">
        <f t="shared" si="2"/>
        <v>100.00000000000001</v>
      </c>
      <c r="AA22" s="51" t="str">
        <f t="shared" si="3"/>
        <v>ОК</v>
      </c>
    </row>
    <row r="23" spans="1:44" x14ac:dyDescent="0.25">
      <c r="A23" s="20">
        <v>16</v>
      </c>
      <c r="B23" s="4">
        <v>95.4756</v>
      </c>
      <c r="C23" s="4">
        <v>2.4319000000000002</v>
      </c>
      <c r="D23" s="4">
        <v>0.74839999999999995</v>
      </c>
      <c r="E23" s="4">
        <v>0.1065</v>
      </c>
      <c r="F23" s="4">
        <v>0.1232</v>
      </c>
      <c r="G23" s="4">
        <v>4.0000000000000001E-3</v>
      </c>
      <c r="H23" s="4">
        <v>2.5499999999999998E-2</v>
      </c>
      <c r="I23" s="4">
        <v>2.06E-2</v>
      </c>
      <c r="J23" s="4">
        <v>2.0299999999999999E-2</v>
      </c>
      <c r="K23" s="4">
        <v>2.3E-3</v>
      </c>
      <c r="L23" s="35">
        <v>0.87019999999999997</v>
      </c>
      <c r="M23" s="35">
        <v>0.1716</v>
      </c>
      <c r="N23" s="35">
        <v>0.70340000000000003</v>
      </c>
      <c r="O23" s="62">
        <v>34.363100000000003</v>
      </c>
      <c r="P23" s="58">
        <f t="shared" ref="P23:P30" si="4">O23*238.846</f>
        <v>8207.4889826000017</v>
      </c>
      <c r="Q23" s="62">
        <v>38.099400000000003</v>
      </c>
      <c r="R23" s="58">
        <f t="shared" ref="R23:R30" si="5">Q23*238.846</f>
        <v>9099.8892924000011</v>
      </c>
      <c r="S23" s="62">
        <v>49.854799999999997</v>
      </c>
      <c r="T23" s="22">
        <v>-18.600000000000001</v>
      </c>
      <c r="U23" s="22">
        <v>3.2</v>
      </c>
      <c r="V23" s="23" t="s">
        <v>47</v>
      </c>
      <c r="W23" s="23">
        <v>0.2</v>
      </c>
      <c r="X23" s="23"/>
      <c r="Y23" s="5"/>
      <c r="Z23" s="50">
        <f t="shared" si="2"/>
        <v>100.0001</v>
      </c>
      <c r="AA23" s="51" t="str">
        <f t="shared" si="3"/>
        <v xml:space="preserve"> 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x14ac:dyDescent="0.25">
      <c r="A24" s="20">
        <v>17</v>
      </c>
      <c r="B24" s="4">
        <v>95.478399999999993</v>
      </c>
      <c r="C24" s="4">
        <v>2.4451000000000001</v>
      </c>
      <c r="D24" s="4">
        <v>0.75719999999999998</v>
      </c>
      <c r="E24" s="4">
        <v>0.1104</v>
      </c>
      <c r="F24" s="4">
        <v>0.12620000000000001</v>
      </c>
      <c r="G24" s="4">
        <v>4.0000000000000001E-3</v>
      </c>
      <c r="H24" s="4">
        <v>3.1300000000000001E-2</v>
      </c>
      <c r="I24" s="4">
        <v>2.3300000000000001E-2</v>
      </c>
      <c r="J24" s="4">
        <v>2.2700000000000001E-2</v>
      </c>
      <c r="K24" s="4">
        <v>2.2000000000000001E-3</v>
      </c>
      <c r="L24" s="35">
        <v>0.82140000000000002</v>
      </c>
      <c r="M24" s="35">
        <v>0.1777</v>
      </c>
      <c r="N24" s="35">
        <v>0.70379999999999998</v>
      </c>
      <c r="O24" s="62">
        <v>34.402500000000003</v>
      </c>
      <c r="P24" s="58">
        <f t="shared" si="4"/>
        <v>8216.899515000001</v>
      </c>
      <c r="Q24" s="62">
        <v>38.142299999999999</v>
      </c>
      <c r="R24" s="58">
        <f t="shared" si="5"/>
        <v>9110.1357857999992</v>
      </c>
      <c r="S24" s="62">
        <v>49.896700000000003</v>
      </c>
      <c r="T24" s="22">
        <v>-16.100000000000001</v>
      </c>
      <c r="U24" s="22">
        <v>3.6</v>
      </c>
      <c r="V24" s="23"/>
      <c r="W24" s="23"/>
      <c r="X24" s="23"/>
      <c r="Y24" s="5"/>
      <c r="Z24" s="50">
        <f t="shared" si="2"/>
        <v>99.999899999999997</v>
      </c>
      <c r="AA24" s="51" t="str">
        <f t="shared" si="3"/>
        <v xml:space="preserve"> 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x14ac:dyDescent="0.25">
      <c r="A25" s="20">
        <v>18</v>
      </c>
      <c r="B25" s="4">
        <v>95.2376</v>
      </c>
      <c r="C25" s="4">
        <v>2.5129000000000001</v>
      </c>
      <c r="D25" s="4">
        <v>0.77900000000000003</v>
      </c>
      <c r="E25" s="4">
        <v>0.1108</v>
      </c>
      <c r="F25" s="4">
        <v>0.12820000000000001</v>
      </c>
      <c r="G25" s="4">
        <v>3.2000000000000002E-3</v>
      </c>
      <c r="H25" s="4">
        <v>2.2100000000000002E-2</v>
      </c>
      <c r="I25" s="4">
        <v>1.84E-2</v>
      </c>
      <c r="J25" s="4">
        <v>1.9300000000000001E-2</v>
      </c>
      <c r="K25" s="4">
        <v>2.5000000000000001E-3</v>
      </c>
      <c r="L25" s="35">
        <v>0.98340000000000005</v>
      </c>
      <c r="M25" s="35">
        <v>0.18260000000000001</v>
      </c>
      <c r="N25" s="35">
        <v>0.70489999999999997</v>
      </c>
      <c r="O25" s="62">
        <v>34.357799999999997</v>
      </c>
      <c r="P25" s="58">
        <f t="shared" si="4"/>
        <v>8206.2230987999992</v>
      </c>
      <c r="Q25" s="62">
        <v>38.092199999999998</v>
      </c>
      <c r="R25" s="58">
        <f t="shared" si="5"/>
        <v>9098.1696011999993</v>
      </c>
      <c r="S25" s="62">
        <v>49.791899999999998</v>
      </c>
      <c r="T25" s="22">
        <v>-15.9</v>
      </c>
      <c r="U25" s="22">
        <v>10.5</v>
      </c>
      <c r="V25" s="23"/>
      <c r="W25" s="23"/>
      <c r="X25" s="23"/>
      <c r="Y25" s="8"/>
      <c r="Z25" s="50">
        <f t="shared" si="2"/>
        <v>100</v>
      </c>
      <c r="AA25" s="51" t="str">
        <f t="shared" si="3"/>
        <v>ОК</v>
      </c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  <c r="AM25" s="9"/>
      <c r="AN25" s="19"/>
      <c r="AO25" s="19"/>
      <c r="AP25" s="11"/>
      <c r="AQ25" s="11"/>
      <c r="AR25" s="11"/>
    </row>
    <row r="26" spans="1:44" x14ac:dyDescent="0.25">
      <c r="A26" s="20">
        <v>19</v>
      </c>
      <c r="B26" s="4">
        <v>95.100700000000003</v>
      </c>
      <c r="C26" s="4">
        <v>2.5908000000000002</v>
      </c>
      <c r="D26" s="4">
        <v>0.7772</v>
      </c>
      <c r="E26" s="4">
        <v>0.1069</v>
      </c>
      <c r="F26" s="4">
        <v>0.12690000000000001</v>
      </c>
      <c r="G26" s="4">
        <v>3.5000000000000001E-3</v>
      </c>
      <c r="H26" s="4">
        <v>2.5499999999999998E-2</v>
      </c>
      <c r="I26" s="4">
        <v>2.0799999999999999E-2</v>
      </c>
      <c r="J26" s="4">
        <v>2.06E-2</v>
      </c>
      <c r="K26" s="4">
        <v>2.5000000000000001E-3</v>
      </c>
      <c r="L26" s="35">
        <v>1.0398000000000001</v>
      </c>
      <c r="M26" s="35">
        <v>0.1847</v>
      </c>
      <c r="N26" s="35">
        <v>0.70579999999999998</v>
      </c>
      <c r="O26" s="62">
        <v>34.361600000000003</v>
      </c>
      <c r="P26" s="58">
        <f t="shared" si="4"/>
        <v>8207.1307136000014</v>
      </c>
      <c r="Q26" s="62">
        <v>38.095500000000001</v>
      </c>
      <c r="R26" s="58">
        <f t="shared" si="5"/>
        <v>9098.9577929999996</v>
      </c>
      <c r="S26" s="62">
        <v>49.766800000000003</v>
      </c>
      <c r="T26" s="22">
        <v>-19.100000000000001</v>
      </c>
      <c r="U26" s="22">
        <v>2.5</v>
      </c>
      <c r="V26" s="23"/>
      <c r="W26" s="23"/>
      <c r="X26" s="23"/>
      <c r="Y26" s="8"/>
      <c r="Z26" s="50">
        <f t="shared" si="2"/>
        <v>99.999899999999997</v>
      </c>
      <c r="AA26" s="51" t="str">
        <f t="shared" si="3"/>
        <v xml:space="preserve"> </v>
      </c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0"/>
      <c r="AM26" s="9"/>
      <c r="AN26" s="19"/>
      <c r="AO26" s="19"/>
      <c r="AP26" s="11"/>
      <c r="AQ26" s="11"/>
      <c r="AR26" s="11"/>
    </row>
    <row r="27" spans="1:44" x14ac:dyDescent="0.25">
      <c r="A27" s="20">
        <v>22</v>
      </c>
      <c r="B27" s="4">
        <v>95.156199999999998</v>
      </c>
      <c r="C27" s="4">
        <v>2.5415000000000001</v>
      </c>
      <c r="D27" s="4">
        <v>0.81159999999999999</v>
      </c>
      <c r="E27" s="4">
        <v>0.11749999999999999</v>
      </c>
      <c r="F27" s="4">
        <v>0.15570000000000001</v>
      </c>
      <c r="G27" s="4">
        <v>2.5999999999999999E-3</v>
      </c>
      <c r="H27" s="4">
        <v>3.9699999999999999E-2</v>
      </c>
      <c r="I27" s="4">
        <v>3.3000000000000002E-2</v>
      </c>
      <c r="J27" s="4">
        <v>2.3099999999999999E-2</v>
      </c>
      <c r="K27" s="4">
        <v>2.3E-3</v>
      </c>
      <c r="L27" s="55">
        <v>0.9385</v>
      </c>
      <c r="M27" s="55">
        <v>0.1784</v>
      </c>
      <c r="N27" s="55">
        <v>0.70669999999999999</v>
      </c>
      <c r="O27" s="62">
        <v>34.462800000000001</v>
      </c>
      <c r="P27" s="58">
        <f t="shared" si="4"/>
        <v>8231.3019287999996</v>
      </c>
      <c r="Q27" s="62">
        <v>38.205300000000001</v>
      </c>
      <c r="R27" s="58">
        <f t="shared" si="5"/>
        <v>9125.1830838000005</v>
      </c>
      <c r="S27" s="62">
        <v>49.878500000000003</v>
      </c>
      <c r="T27" s="22">
        <v>-17.399999999999999</v>
      </c>
      <c r="U27" s="22">
        <v>3.2</v>
      </c>
      <c r="V27" s="23"/>
      <c r="W27" s="23"/>
      <c r="X27" s="23"/>
      <c r="Y27" s="5"/>
      <c r="Z27" s="50">
        <f t="shared" si="2"/>
        <v>100.0001</v>
      </c>
      <c r="AA27" s="51" t="str">
        <f t="shared" si="3"/>
        <v xml:space="preserve"> 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x14ac:dyDescent="0.25">
      <c r="A28" s="20">
        <v>23</v>
      </c>
      <c r="B28" s="4">
        <v>95.497399999999999</v>
      </c>
      <c r="C28" s="4">
        <v>2.4590000000000001</v>
      </c>
      <c r="D28" s="4">
        <v>0.7621</v>
      </c>
      <c r="E28" s="4">
        <v>0.11169999999999999</v>
      </c>
      <c r="F28" s="4">
        <v>0.1288</v>
      </c>
      <c r="G28" s="4">
        <v>3.3999999999999998E-3</v>
      </c>
      <c r="H28" s="4">
        <v>2.6800000000000001E-2</v>
      </c>
      <c r="I28" s="4">
        <v>2.18E-2</v>
      </c>
      <c r="J28" s="4">
        <v>1.9800000000000002E-2</v>
      </c>
      <c r="K28" s="4">
        <v>2.8E-3</v>
      </c>
      <c r="L28" s="55">
        <v>0.79179999999999995</v>
      </c>
      <c r="M28" s="55">
        <v>0.17469999999999999</v>
      </c>
      <c r="N28" s="55">
        <v>0.7036</v>
      </c>
      <c r="O28" s="62">
        <v>34.411999999999999</v>
      </c>
      <c r="P28" s="58">
        <f t="shared" si="4"/>
        <v>8219.1685519999992</v>
      </c>
      <c r="Q28" s="62">
        <v>38.152799999999999</v>
      </c>
      <c r="R28" s="58">
        <f t="shared" si="5"/>
        <v>9112.6436687999994</v>
      </c>
      <c r="S28" s="62">
        <v>49.917999999999999</v>
      </c>
      <c r="T28" s="22">
        <v>-16.100000000000001</v>
      </c>
      <c r="U28" s="22">
        <v>5.5</v>
      </c>
      <c r="V28" s="23"/>
      <c r="W28" s="23"/>
      <c r="X28" s="23" t="s">
        <v>47</v>
      </c>
      <c r="Y28" s="5"/>
      <c r="Z28" s="50">
        <f t="shared" si="2"/>
        <v>100.00009999999999</v>
      </c>
      <c r="AA28" s="51" t="str">
        <f t="shared" si="3"/>
        <v xml:space="preserve"> 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x14ac:dyDescent="0.25">
      <c r="A29" s="20">
        <v>24</v>
      </c>
      <c r="B29" s="4">
        <v>95.671999999999997</v>
      </c>
      <c r="C29" s="4">
        <v>2.3740999999999999</v>
      </c>
      <c r="D29" s="4">
        <v>0.73650000000000004</v>
      </c>
      <c r="E29" s="4">
        <v>0.1094</v>
      </c>
      <c r="F29" s="4">
        <v>0.12139999999999999</v>
      </c>
      <c r="G29" s="4">
        <v>3.8E-3</v>
      </c>
      <c r="H29" s="4">
        <v>2.3699999999999999E-2</v>
      </c>
      <c r="I29" s="4">
        <v>1.9699999999999999E-2</v>
      </c>
      <c r="J29" s="4">
        <v>2.75E-2</v>
      </c>
      <c r="K29" s="4">
        <v>2.0999999999999999E-3</v>
      </c>
      <c r="L29" s="35">
        <v>0.73470000000000002</v>
      </c>
      <c r="M29" s="35">
        <v>0.17510000000000001</v>
      </c>
      <c r="N29" s="35">
        <v>0.70250000000000001</v>
      </c>
      <c r="O29" s="62">
        <v>34.393099999999997</v>
      </c>
      <c r="P29" s="58">
        <f t="shared" si="4"/>
        <v>8214.6543626000002</v>
      </c>
      <c r="Q29" s="62">
        <v>38.133400000000002</v>
      </c>
      <c r="R29" s="58">
        <f t="shared" si="5"/>
        <v>9108.0100564000004</v>
      </c>
      <c r="S29" s="62">
        <v>49.933</v>
      </c>
      <c r="T29" s="22">
        <v>-16.5</v>
      </c>
      <c r="U29" s="22">
        <v>10.6</v>
      </c>
      <c r="V29" s="23"/>
      <c r="W29" s="23"/>
      <c r="X29" s="23"/>
      <c r="Y29" s="5"/>
      <c r="Z29" s="50">
        <f t="shared" si="2"/>
        <v>100</v>
      </c>
      <c r="AA29" s="51" t="str">
        <f t="shared" si="3"/>
        <v>ОК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x14ac:dyDescent="0.25">
      <c r="A30" s="20">
        <v>25</v>
      </c>
      <c r="B30" s="4">
        <v>94.808099999999996</v>
      </c>
      <c r="C30" s="4">
        <v>2.7494999999999998</v>
      </c>
      <c r="D30" s="4">
        <v>0.80820000000000003</v>
      </c>
      <c r="E30" s="4">
        <v>0.109</v>
      </c>
      <c r="F30" s="59">
        <v>0.1343</v>
      </c>
      <c r="G30" s="4">
        <v>4.0000000000000001E-3</v>
      </c>
      <c r="H30" s="4">
        <v>2.6100000000000002E-2</v>
      </c>
      <c r="I30" s="4">
        <v>2.23E-2</v>
      </c>
      <c r="J30" s="4">
        <v>2.41E-2</v>
      </c>
      <c r="K30" s="4">
        <v>2.7000000000000001E-3</v>
      </c>
      <c r="L30" s="35">
        <v>1.1172</v>
      </c>
      <c r="M30" s="35">
        <v>0.1946</v>
      </c>
      <c r="N30" s="35">
        <v>0.70789999999999997</v>
      </c>
      <c r="O30" s="62">
        <v>34.404499999999999</v>
      </c>
      <c r="P30" s="58">
        <f t="shared" si="4"/>
        <v>8217.3772069999995</v>
      </c>
      <c r="Q30" s="62">
        <v>38.140300000000003</v>
      </c>
      <c r="R30" s="58">
        <f t="shared" si="5"/>
        <v>9109.6580938000006</v>
      </c>
      <c r="S30" s="62">
        <v>49.750500000000002</v>
      </c>
      <c r="T30" s="22">
        <v>-14.3</v>
      </c>
      <c r="U30" s="22">
        <v>7.3</v>
      </c>
      <c r="V30" s="23"/>
      <c r="W30" s="23"/>
      <c r="X30" s="23"/>
      <c r="Z30" s="50">
        <f>SUM(B30:M30)</f>
        <v>100.00009999999999</v>
      </c>
      <c r="AA30" s="51" t="str">
        <f t="shared" si="3"/>
        <v xml:space="preserve"> </v>
      </c>
    </row>
    <row r="31" spans="1:44" x14ac:dyDescent="0.25">
      <c r="A31" s="20">
        <v>26</v>
      </c>
      <c r="B31" s="4">
        <v>95.558000000000007</v>
      </c>
      <c r="C31" s="4">
        <v>2.4197000000000002</v>
      </c>
      <c r="D31" s="4">
        <v>0.75319999999999998</v>
      </c>
      <c r="E31" s="4">
        <v>0.11169999999999999</v>
      </c>
      <c r="F31" s="4">
        <v>0.124</v>
      </c>
      <c r="G31" s="4">
        <v>4.1999999999999997E-3</v>
      </c>
      <c r="H31" s="4">
        <v>2.5100000000000001E-2</v>
      </c>
      <c r="I31" s="4">
        <v>2.0500000000000001E-2</v>
      </c>
      <c r="J31" s="4">
        <v>2.3199999999999998E-2</v>
      </c>
      <c r="K31" s="4">
        <v>2.0999999999999999E-3</v>
      </c>
      <c r="L31" s="35">
        <v>0.7792</v>
      </c>
      <c r="M31" s="35">
        <v>0.1789</v>
      </c>
      <c r="N31" s="35">
        <v>0.70320000000000005</v>
      </c>
      <c r="O31" s="62">
        <v>34.398600000000002</v>
      </c>
      <c r="P31" s="58">
        <f t="shared" ref="P31:P32" si="6">O31*238.846</f>
        <v>8215.9680156000013</v>
      </c>
      <c r="Q31" s="62">
        <v>38.138599999999997</v>
      </c>
      <c r="R31" s="58">
        <f t="shared" ref="R31:R32" si="7">Q31*238.846</f>
        <v>9109.2520555999999</v>
      </c>
      <c r="S31" s="62">
        <v>49.9131</v>
      </c>
      <c r="T31" s="22">
        <v>-17.8</v>
      </c>
      <c r="U31" s="22">
        <v>7.5</v>
      </c>
      <c r="V31" s="23"/>
      <c r="W31" s="23"/>
      <c r="X31" s="23"/>
      <c r="Z31" s="50">
        <f t="shared" ref="Z31:Z32" si="8">SUM(B31:M31)</f>
        <v>99.999800000000008</v>
      </c>
      <c r="AA31" s="51" t="str">
        <f t="shared" ref="AA31" si="9">IF(Z31=100,"ОК"," ")</f>
        <v xml:space="preserve"> </v>
      </c>
    </row>
    <row r="32" spans="1:44" x14ac:dyDescent="0.25">
      <c r="A32" s="20">
        <v>29</v>
      </c>
      <c r="B32" s="4">
        <v>95.695400000000006</v>
      </c>
      <c r="C32" s="4">
        <v>2.3673000000000002</v>
      </c>
      <c r="D32" s="4">
        <v>0.7298</v>
      </c>
      <c r="E32" s="4">
        <v>0.1069</v>
      </c>
      <c r="F32" s="4">
        <v>0.11840000000000001</v>
      </c>
      <c r="G32" s="4">
        <v>4.1999999999999997E-3</v>
      </c>
      <c r="H32" s="4">
        <v>2.5999999999999999E-2</v>
      </c>
      <c r="I32" s="4">
        <v>1.95E-2</v>
      </c>
      <c r="J32" s="4">
        <v>2.3099999999999999E-2</v>
      </c>
      <c r="K32" s="4">
        <v>1.6999999999999999E-3</v>
      </c>
      <c r="L32" s="35">
        <v>0.72330000000000005</v>
      </c>
      <c r="M32" s="35">
        <v>0.18429999999999999</v>
      </c>
      <c r="N32" s="35">
        <v>0.70220000000000005</v>
      </c>
      <c r="O32" s="62">
        <v>34.381500000000003</v>
      </c>
      <c r="P32" s="58">
        <f t="shared" si="6"/>
        <v>8211.8837490000005</v>
      </c>
      <c r="Q32" s="62">
        <v>38.121000000000002</v>
      </c>
      <c r="R32" s="58">
        <f t="shared" si="7"/>
        <v>9105.0483660000009</v>
      </c>
      <c r="S32" s="62">
        <v>49.9251</v>
      </c>
      <c r="T32" s="22">
        <v>-17.5</v>
      </c>
      <c r="U32" s="22">
        <v>8.1</v>
      </c>
      <c r="V32" s="23"/>
      <c r="W32" s="23"/>
      <c r="X32" s="23"/>
      <c r="Z32" s="50">
        <f t="shared" si="8"/>
        <v>99.999899999999968</v>
      </c>
      <c r="AA32" s="51"/>
    </row>
    <row r="33" spans="1:24" ht="7.5" customHeight="1" x14ac:dyDescent="0.25">
      <c r="A33" s="2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9"/>
      <c r="P33" s="19"/>
      <c r="Q33" s="19"/>
      <c r="R33" s="19"/>
      <c r="S33" s="19"/>
      <c r="T33" s="19"/>
      <c r="U33" s="19"/>
      <c r="V33" s="11"/>
      <c r="W33" s="11"/>
      <c r="X33" s="11"/>
    </row>
    <row r="34" spans="1:24" x14ac:dyDescent="0.25">
      <c r="A34" s="2" t="s">
        <v>6</v>
      </c>
      <c r="E34" s="12" t="s">
        <v>14</v>
      </c>
      <c r="F34" s="12"/>
      <c r="G34" s="12"/>
      <c r="H34" s="12"/>
      <c r="I34" s="12"/>
      <c r="J34" s="12"/>
      <c r="K34" s="12"/>
      <c r="L34" s="12"/>
      <c r="M34" s="12"/>
      <c r="N34" s="12" t="s">
        <v>15</v>
      </c>
      <c r="O34" s="13"/>
      <c r="P34" s="13"/>
      <c r="Q34" s="13"/>
      <c r="R34" s="13"/>
      <c r="S34" s="13"/>
      <c r="T34" s="13"/>
      <c r="U34" s="13"/>
      <c r="V34" s="12"/>
      <c r="W34" s="12"/>
      <c r="X34" s="12"/>
    </row>
    <row r="35" spans="1:24" s="3" customFormat="1" ht="12.75" x14ac:dyDescent="0.2">
      <c r="A35" s="14"/>
      <c r="E35" s="15" t="s">
        <v>7</v>
      </c>
      <c r="N35" s="3" t="s">
        <v>10</v>
      </c>
      <c r="O35" s="16"/>
      <c r="P35" s="16"/>
      <c r="Q35" s="17"/>
      <c r="R35" s="17"/>
      <c r="S35" s="17" t="s">
        <v>12</v>
      </c>
      <c r="T35" s="17"/>
      <c r="U35" s="17"/>
      <c r="V35" s="15" t="s">
        <v>11</v>
      </c>
      <c r="W35" s="15"/>
    </row>
    <row r="36" spans="1:24" x14ac:dyDescent="0.25">
      <c r="A36" s="2" t="s">
        <v>8</v>
      </c>
      <c r="E36" s="12" t="s">
        <v>16</v>
      </c>
      <c r="F36" s="12"/>
      <c r="G36" s="12"/>
      <c r="H36" s="12"/>
      <c r="I36" s="12"/>
      <c r="J36" s="12"/>
      <c r="K36" s="12"/>
      <c r="L36" s="12"/>
      <c r="M36" s="12"/>
      <c r="N36" s="12" t="s">
        <v>41</v>
      </c>
      <c r="O36" s="13"/>
      <c r="P36" s="13"/>
      <c r="Q36" s="18"/>
      <c r="R36" s="18"/>
      <c r="S36" s="18"/>
      <c r="T36" s="18"/>
      <c r="U36" s="18"/>
      <c r="V36" s="7"/>
      <c r="W36" s="7"/>
      <c r="X36" s="12"/>
    </row>
    <row r="37" spans="1:24" s="3" customFormat="1" ht="12.75" x14ac:dyDescent="0.2">
      <c r="A37" s="14"/>
      <c r="E37" s="15" t="s">
        <v>9</v>
      </c>
      <c r="N37" s="3" t="s">
        <v>10</v>
      </c>
      <c r="O37" s="16"/>
      <c r="P37" s="16"/>
      <c r="Q37" s="17"/>
      <c r="R37" s="17"/>
      <c r="S37" s="17" t="s">
        <v>12</v>
      </c>
      <c r="T37" s="17"/>
      <c r="U37" s="17"/>
      <c r="V37" s="15" t="s">
        <v>11</v>
      </c>
      <c r="W37" s="15"/>
    </row>
  </sheetData>
  <mergeCells count="11">
    <mergeCell ref="A4:X4"/>
    <mergeCell ref="N9:S9"/>
    <mergeCell ref="W9:W10"/>
    <mergeCell ref="X9:X10"/>
    <mergeCell ref="B9:M9"/>
    <mergeCell ref="A9:A10"/>
    <mergeCell ref="T9:T10"/>
    <mergeCell ref="U9:U10"/>
    <mergeCell ref="V9:V10"/>
    <mergeCell ref="A6:X6"/>
    <mergeCell ref="O7:V7"/>
  </mergeCells>
  <printOptions horizontalCentered="1"/>
  <pageMargins left="0.47244094488188981" right="0.47244094488188981" top="0.41562500000000002" bottom="0.19685039370078741" header="0" footer="0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лютий</vt:lpstr>
      <vt:lpstr>Лист2</vt:lpstr>
      <vt:lpstr>лютий!Область_печати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2016-03-02T07:03:00Z</dcterms:modified>
</cp:coreProperties>
</file>