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'Лист1'!$A$1:$Y$48</definedName>
  </definedNames>
  <calcPr fullCalcOnLoad="1"/>
</workbook>
</file>

<file path=xl/sharedStrings.xml><?xml version="1.0" encoding="utf-8"?>
<sst xmlns="http://schemas.openxmlformats.org/spreadsheetml/2006/main" count="58" uniqueCount="54">
  <si>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</si>
  <si>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</si>
  <si>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</si>
  <si>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</si>
  <si>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</si>
  <si>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</si>
  <si>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</si>
  <si>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</si>
  <si>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</si>
  <si>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</si>
  <si>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</si>
  <si>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</si>
  <si>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</si>
  <si>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</si>
  <si>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t>Теплота згоряння вища МДж/м³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</si>
  <si>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</si>
  <si>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</si>
  <si>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</si>
  <si>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</si>
  <si>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</si>
  <si>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</si>
  <si>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</si>
  <si>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</si>
  <si>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</si>
  <si>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</si>
  <si>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</si>
  <si>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</si>
  <si>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</si>
  <si>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</si>
  <si>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</si>
  <si>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</si>
  <si>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</si>
  <si>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</si>
  <si>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</si>
  <si>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</si>
  <si>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</si>
  <si>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</si>
  <si>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</si>
  <si>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теплота згоряння нижча МДж/м</t>
    </r>
    <r>
      <rPr>
        <sz val="8"/>
        <rFont val="Calibri"/>
        <family val="2"/>
      </rPr>
      <t>³</t>
    </r>
  </si>
  <si>
    <t>теплота згоряння нижча кКал/м³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</si>
  <si>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</si>
  <si>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</si>
  <si>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</si>
  <si>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>Філія УМГ 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</si>
  <si>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t xml:space="preserve">Краснопільський п/м Запорізьке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</si>
  <si>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ПЧ 07-0/1548-2015 </t>
    </r>
    <r>
      <rPr>
        <sz val="8"/>
        <rFont val="Arial"/>
        <family val="2"/>
      </rPr>
      <t xml:space="preserve">дійсне до </t>
    </r>
    <r>
      <rPr>
        <b/>
        <sz val="8"/>
        <rFont val="Arial"/>
        <family val="2"/>
      </rPr>
      <t xml:space="preserve"> 10.06.2018р.</t>
    </r>
  </si>
  <si>
    <t>О.Б. Дереновський</t>
  </si>
  <si>
    <t>В.Л. Шеремет</t>
  </si>
  <si>
    <t xml:space="preserve">Заступник начальника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</si>
  <si>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з газопроводу </t>
    </r>
    <r>
      <rPr>
        <b/>
        <sz val="10"/>
        <rFont val="Arial"/>
        <family val="2"/>
      </rPr>
      <t>ШДО- ШДКРИ</t>
    </r>
    <r>
      <rPr>
        <sz val="10"/>
        <rFont val="Arial"/>
        <family val="2"/>
      </rPr>
      <t xml:space="preserve"> (</t>
    </r>
    <r>
      <rPr>
        <b/>
        <u val="single"/>
        <sz val="10"/>
        <rFont val="Arial"/>
        <family val="2"/>
      </rPr>
      <t>точка відбору - ГРС- п/ф "За Мир"/ГРС-7 м. Дніпропетровськ)</t>
    </r>
    <r>
      <rPr>
        <sz val="10"/>
        <rFont val="Arial"/>
        <family val="2"/>
      </rPr>
      <t xml:space="preserve">  за період з    </t>
    </r>
    <r>
      <rPr>
        <b/>
        <sz val="10"/>
        <rFont val="Arial"/>
        <family val="2"/>
      </rPr>
      <t>01.02.2016 по 29.02.2016 р.</t>
    </r>
  </si>
  <si>
    <t xml:space="preserve">переданого УМГ "Харківтрансгаз" Запорізьким ЛВУМГ по ГРС За Мир, 7, Аеропорт, Приднепровька, Красноармійська, Новомосковськ-1, Синельникове, Варварівка, Енгельса, Славгород,Катеринівка, Васильківка, Романки, Просяна, Покровка, Любимівка, Солоне, Томаківка, Володимирівка, Павлоград, Булахівка, Тернівка, Призове, Вербки, Петропавлівка, Водолаське, Межева, КС Краснопілля, КС Павлоград та обьєктам Криворізького ЛВУМГ *  та прийнятого ПАТ "Дніпрогаз", ПАТ " Дніпропетровськгаз"  </t>
  </si>
  <si>
    <t xml:space="preserve">* - об`єкти Криворізького ЛВУМГ : ГРС Верхньодніпровськ, ГРС Вишневе, ГРС Липове, ГРС Новозалісся, ГРС Сурсько- Михайлівка, </t>
  </si>
  <si>
    <t xml:space="preserve">ГРС Верхівцеве, ГРС Вільногірск, ГРС Дніпродзержинськ 1,2,3, ГРС Дружба, ГРС Семенівка. </t>
  </si>
  <si>
    <t>відсутні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</si>
</sst>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0" fillId="0" borderId="14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187" fontId="3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185" fontId="3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5" fillId="0" borderId="22" xfId="0" applyFont="1" applyBorder="1" applyAlignment="1">
      <alignment horizontal="center" textRotation="90" wrapText="1"/>
    </xf>
    <xf numFmtId="0" fontId="15" fillId="0" borderId="23" xfId="0" applyFont="1" applyBorder="1" applyAlignment="1">
      <alignment horizontal="center" textRotation="90" wrapText="1"/>
    </xf>
    <xf numFmtId="0" fontId="15" fillId="0" borderId="24" xfId="0" applyFont="1" applyBorder="1" applyAlignment="1">
      <alignment horizontal="center" textRotation="90" wrapText="1"/>
    </xf>
    <xf numFmtId="0" fontId="15" fillId="0" borderId="19" xfId="0" applyFont="1" applyBorder="1" applyAlignment="1">
      <alignment horizontal="center" textRotation="90" wrapText="1"/>
    </xf>
    <xf numFmtId="0" fontId="6" fillId="0" borderId="19" xfId="0" applyFont="1" applyBorder="1" applyAlignment="1">
      <alignment textRotation="90" wrapText="1"/>
    </xf>
    <xf numFmtId="0" fontId="6" fillId="0" borderId="20" xfId="0" applyFont="1" applyBorder="1" applyAlignment="1">
      <alignment textRotation="90" wrapText="1"/>
    </xf>
    <xf numFmtId="0" fontId="0" fillId="0" borderId="21" xfId="0" applyBorder="1" applyAlignment="1">
      <alignment wrapText="1"/>
    </xf>
    <xf numFmtId="0" fontId="6" fillId="0" borderId="20" xfId="0" applyFont="1" applyBorder="1" applyAlignment="1">
      <alignment horizontal="center" textRotation="90" wrapText="1"/>
    </xf>
    <xf numFmtId="0" fontId="6" fillId="0" borderId="21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0"/>
  <sheetViews>
    <sheetView tabSelected="1" view="pageBreakPreview" zoomScaleSheetLayoutView="100" workbookViewId="0" topLeftCell="A1">
      <selection activeCell="W31" sqref="W31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43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5"/>
      <c r="X2" s="66"/>
      <c r="Y2" s="66"/>
      <c r="Z2" s="4"/>
      <c r="AA2" s="4"/>
    </row>
    <row r="3" spans="2:27" ht="12.75">
      <c r="B3" s="8" t="s">
        <v>44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45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4.25" customHeight="1">
      <c r="C6" s="75" t="s">
        <v>32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6"/>
    </row>
    <row r="7" spans="2:27" ht="45" customHeight="1">
      <c r="B7" s="67" t="s">
        <v>50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4"/>
      <c r="AA7" s="4"/>
    </row>
    <row r="8" spans="2:27" ht="18" customHeight="1">
      <c r="B8" s="69" t="s">
        <v>49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4"/>
      <c r="AA8" s="4"/>
    </row>
    <row r="9" spans="2:29" ht="32.25" customHeight="1">
      <c r="B9" s="59" t="s">
        <v>17</v>
      </c>
      <c r="C9" s="44" t="s">
        <v>33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6"/>
      <c r="O9" s="71" t="s">
        <v>34</v>
      </c>
      <c r="P9" s="72"/>
      <c r="Q9" s="72"/>
      <c r="R9" s="73"/>
      <c r="S9" s="73"/>
      <c r="T9" s="74"/>
      <c r="U9" s="55" t="s">
        <v>30</v>
      </c>
      <c r="V9" s="58" t="s">
        <v>31</v>
      </c>
      <c r="W9" s="43" t="s">
        <v>40</v>
      </c>
      <c r="X9" s="43" t="s">
        <v>41</v>
      </c>
      <c r="Y9" s="43" t="s">
        <v>42</v>
      </c>
      <c r="Z9" s="4"/>
      <c r="AB9" s="7"/>
      <c r="AC9"/>
    </row>
    <row r="10" spans="2:29" ht="48.75" customHeight="1">
      <c r="B10" s="60"/>
      <c r="C10" s="64" t="s">
        <v>18</v>
      </c>
      <c r="D10" s="64" t="s">
        <v>19</v>
      </c>
      <c r="E10" s="64" t="s">
        <v>20</v>
      </c>
      <c r="F10" s="64" t="s">
        <v>21</v>
      </c>
      <c r="G10" s="64" t="s">
        <v>22</v>
      </c>
      <c r="H10" s="64" t="s">
        <v>23</v>
      </c>
      <c r="I10" s="64" t="s">
        <v>24</v>
      </c>
      <c r="J10" s="64" t="s">
        <v>25</v>
      </c>
      <c r="K10" s="64" t="s">
        <v>26</v>
      </c>
      <c r="L10" s="64" t="s">
        <v>27</v>
      </c>
      <c r="M10" s="50" t="s">
        <v>28</v>
      </c>
      <c r="N10" s="50" t="s">
        <v>29</v>
      </c>
      <c r="O10" s="50" t="s">
        <v>13</v>
      </c>
      <c r="P10" s="47" t="s">
        <v>38</v>
      </c>
      <c r="Q10" s="50" t="s">
        <v>39</v>
      </c>
      <c r="R10" s="50" t="s">
        <v>14</v>
      </c>
      <c r="S10" s="50" t="s">
        <v>15</v>
      </c>
      <c r="T10" s="50" t="s">
        <v>16</v>
      </c>
      <c r="U10" s="56"/>
      <c r="V10" s="51"/>
      <c r="W10" s="43"/>
      <c r="X10" s="43"/>
      <c r="Y10" s="43"/>
      <c r="Z10" s="4"/>
      <c r="AB10" s="7"/>
      <c r="AC10"/>
    </row>
    <row r="11" spans="2:29" ht="15.75" customHeight="1">
      <c r="B11" s="60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51"/>
      <c r="N11" s="51"/>
      <c r="O11" s="51"/>
      <c r="P11" s="48"/>
      <c r="Q11" s="62"/>
      <c r="R11" s="51"/>
      <c r="S11" s="51"/>
      <c r="T11" s="51"/>
      <c r="U11" s="56"/>
      <c r="V11" s="51"/>
      <c r="W11" s="43"/>
      <c r="X11" s="43"/>
      <c r="Y11" s="43"/>
      <c r="Z11" s="4"/>
      <c r="AB11" s="7"/>
      <c r="AC11"/>
    </row>
    <row r="12" spans="2:29" ht="21" customHeight="1">
      <c r="B12" s="61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52"/>
      <c r="N12" s="52"/>
      <c r="O12" s="52"/>
      <c r="P12" s="49"/>
      <c r="Q12" s="63"/>
      <c r="R12" s="52"/>
      <c r="S12" s="52"/>
      <c r="T12" s="52"/>
      <c r="U12" s="57"/>
      <c r="V12" s="52"/>
      <c r="W12" s="43"/>
      <c r="X12" s="43"/>
      <c r="Y12" s="43"/>
      <c r="Z12" s="4"/>
      <c r="AB12" s="7"/>
      <c r="AC12"/>
    </row>
    <row r="13" spans="2:28" s="13" customFormat="1" ht="12.75">
      <c r="B13" s="9">
        <v>1</v>
      </c>
      <c r="C13" s="38">
        <v>95.0366</v>
      </c>
      <c r="D13" s="38">
        <v>2.3817</v>
      </c>
      <c r="E13" s="39">
        <v>0.6821</v>
      </c>
      <c r="F13" s="39">
        <v>0.0968</v>
      </c>
      <c r="G13" s="39">
        <v>0.1125</v>
      </c>
      <c r="H13" s="39">
        <v>0.0038</v>
      </c>
      <c r="I13" s="39">
        <v>0.0205</v>
      </c>
      <c r="J13" s="39">
        <v>0.0163</v>
      </c>
      <c r="K13" s="39">
        <v>0.0285</v>
      </c>
      <c r="L13" s="39">
        <v>0.0083</v>
      </c>
      <c r="M13" s="39">
        <v>1.4678</v>
      </c>
      <c r="N13" s="39">
        <v>0.1449</v>
      </c>
      <c r="O13" s="39">
        <v>0.7047</v>
      </c>
      <c r="P13" s="40">
        <v>34.1071</v>
      </c>
      <c r="Q13" s="35">
        <f>1000*P13/4.1868</f>
        <v>8146.340880863669</v>
      </c>
      <c r="R13" s="37">
        <v>37.8177</v>
      </c>
      <c r="S13" s="35">
        <f>1000*R13/4.1868</f>
        <v>9032.602464889655</v>
      </c>
      <c r="T13" s="40">
        <v>49.4409</v>
      </c>
      <c r="U13" s="41">
        <v>-16</v>
      </c>
      <c r="V13" s="36">
        <v>-3.7</v>
      </c>
      <c r="W13" s="18"/>
      <c r="X13" s="11"/>
      <c r="Y13" s="11"/>
      <c r="AA13" s="14">
        <f>SUM(C13:N13)</f>
        <v>99.99980000000001</v>
      </c>
      <c r="AB13" s="15" t="str">
        <f>IF(AA13=100,"ОК"," ")</f>
        <v> </v>
      </c>
    </row>
    <row r="14" spans="2:28" s="13" customFormat="1" ht="12.75">
      <c r="B14" s="9">
        <v>2</v>
      </c>
      <c r="C14" s="39">
        <v>95.4668</v>
      </c>
      <c r="D14" s="39">
        <v>2.2854</v>
      </c>
      <c r="E14" s="39">
        <v>0.6893</v>
      </c>
      <c r="F14" s="39">
        <v>0.1032</v>
      </c>
      <c r="G14" s="39">
        <v>0.1145</v>
      </c>
      <c r="H14" s="39">
        <v>0.0038</v>
      </c>
      <c r="I14" s="39">
        <v>0.0244</v>
      </c>
      <c r="J14" s="39">
        <v>0.0185</v>
      </c>
      <c r="K14" s="39">
        <v>0.0412</v>
      </c>
      <c r="L14" s="39">
        <v>0.0082</v>
      </c>
      <c r="M14" s="39">
        <v>1.0956</v>
      </c>
      <c r="N14" s="39">
        <v>0.1491</v>
      </c>
      <c r="O14" s="39">
        <v>0.7031</v>
      </c>
      <c r="P14" s="40">
        <v>34.238</v>
      </c>
      <c r="Q14" s="35">
        <f>1000*P14/4.1868</f>
        <v>8177.605808732206</v>
      </c>
      <c r="R14" s="37">
        <v>37.9628</v>
      </c>
      <c r="S14" s="35">
        <f>1000*R14/4.1868</f>
        <v>9067.259004490305</v>
      </c>
      <c r="T14" s="40">
        <v>49.6878</v>
      </c>
      <c r="U14" s="42">
        <v>-16.5</v>
      </c>
      <c r="V14" s="11">
        <v>-3.5</v>
      </c>
      <c r="W14" s="30"/>
      <c r="X14" s="11"/>
      <c r="Y14" s="11"/>
      <c r="AA14" s="14">
        <f aca="true" t="shared" si="0" ref="AA14:AA41">SUM(C14:N14)</f>
        <v>100.00000000000003</v>
      </c>
      <c r="AB14" s="15" t="str">
        <f>IF(AA14=100,"ОК"," ")</f>
        <v>ОК</v>
      </c>
    </row>
    <row r="15" spans="2:28" s="13" customFormat="1" ht="12.75">
      <c r="B15" s="9">
        <v>3</v>
      </c>
      <c r="C15" s="38">
        <v>95.2876</v>
      </c>
      <c r="D15" s="38">
        <v>2.3481</v>
      </c>
      <c r="E15" s="39">
        <v>0.698</v>
      </c>
      <c r="F15" s="39">
        <v>0.1026</v>
      </c>
      <c r="G15" s="39">
        <v>0.1154</v>
      </c>
      <c r="H15" s="39">
        <v>0.0039</v>
      </c>
      <c r="I15" s="39">
        <v>0.0223</v>
      </c>
      <c r="J15" s="39">
        <v>0.0179</v>
      </c>
      <c r="K15" s="39">
        <v>0.0286</v>
      </c>
      <c r="L15" s="39">
        <v>0.0087</v>
      </c>
      <c r="M15" s="39">
        <v>1.2215</v>
      </c>
      <c r="N15" s="39">
        <v>0.1453</v>
      </c>
      <c r="O15" s="39">
        <v>0.7037</v>
      </c>
      <c r="P15" s="40">
        <v>34.1992</v>
      </c>
      <c r="Q15" s="35">
        <f>1000*P15/4.1868</f>
        <v>8168.338587943059</v>
      </c>
      <c r="R15" s="37">
        <v>37.9196</v>
      </c>
      <c r="S15" s="35">
        <f>1000*R15/4.1868</f>
        <v>9056.940861755997</v>
      </c>
      <c r="T15" s="40">
        <v>49.609</v>
      </c>
      <c r="U15" s="42">
        <v>-15.9</v>
      </c>
      <c r="V15" s="11">
        <v>-3.2</v>
      </c>
      <c r="W15" s="18"/>
      <c r="X15" s="11"/>
      <c r="Y15" s="11"/>
      <c r="AA15" s="14">
        <f t="shared" si="0"/>
        <v>99.9999</v>
      </c>
      <c r="AB15" s="15" t="str">
        <f>IF(AA15=100,"ОК"," ")</f>
        <v> </v>
      </c>
    </row>
    <row r="16" spans="2:28" s="13" customFormat="1" ht="12.75">
      <c r="B16" s="9">
        <v>4</v>
      </c>
      <c r="C16" s="17">
        <v>94.9374</v>
      </c>
      <c r="D16" s="17">
        <v>2.4716</v>
      </c>
      <c r="E16" s="17">
        <v>0.741</v>
      </c>
      <c r="F16" s="17">
        <v>0.1041</v>
      </c>
      <c r="G16" s="17">
        <v>0.1235</v>
      </c>
      <c r="H16" s="17">
        <v>0.0037</v>
      </c>
      <c r="I16" s="17">
        <v>0.0181</v>
      </c>
      <c r="J16" s="17">
        <v>0.0167</v>
      </c>
      <c r="K16" s="17">
        <v>0.03</v>
      </c>
      <c r="L16" s="17">
        <v>0.0083</v>
      </c>
      <c r="M16" s="17">
        <v>1.3929</v>
      </c>
      <c r="N16" s="17">
        <v>0.1525</v>
      </c>
      <c r="O16" s="17">
        <v>0.706</v>
      </c>
      <c r="P16" s="37">
        <v>34.1978</v>
      </c>
      <c r="Q16" s="35">
        <f>1000*P16/4.1868</f>
        <v>8168.004203687781</v>
      </c>
      <c r="R16" s="37">
        <v>37.9157</v>
      </c>
      <c r="S16" s="35">
        <f>1000*R16/4.1868</f>
        <v>9056.009362759149</v>
      </c>
      <c r="T16" s="37">
        <v>49.5251</v>
      </c>
      <c r="U16" s="11">
        <v>-16.8</v>
      </c>
      <c r="V16" s="11">
        <v>-3.9</v>
      </c>
      <c r="W16" s="18"/>
      <c r="X16" s="11"/>
      <c r="Y16" s="11"/>
      <c r="AA16" s="14">
        <f t="shared" si="0"/>
        <v>99.99980000000001</v>
      </c>
      <c r="AB16" s="15" t="str">
        <f>IF(AA16=100,"ОК"," ")</f>
        <v> </v>
      </c>
    </row>
    <row r="17" spans="2:28" s="13" customFormat="1" ht="12.75">
      <c r="B17" s="9">
        <v>5</v>
      </c>
      <c r="C17" s="17">
        <v>95.5737</v>
      </c>
      <c r="D17" s="17">
        <v>2.3038</v>
      </c>
      <c r="E17" s="17">
        <v>0.7244</v>
      </c>
      <c r="F17" s="17">
        <v>0.1101</v>
      </c>
      <c r="G17" s="17">
        <v>0.1213</v>
      </c>
      <c r="H17" s="17">
        <v>0.004</v>
      </c>
      <c r="I17" s="17">
        <v>0.0237</v>
      </c>
      <c r="J17" s="17">
        <v>0.0183</v>
      </c>
      <c r="K17" s="17">
        <v>0.0363</v>
      </c>
      <c r="L17" s="17">
        <v>0.0083</v>
      </c>
      <c r="M17" s="17">
        <v>0.9151</v>
      </c>
      <c r="N17" s="17">
        <v>0.1609</v>
      </c>
      <c r="O17" s="17">
        <v>0.7029</v>
      </c>
      <c r="P17" s="37">
        <v>34.3213</v>
      </c>
      <c r="Q17" s="35">
        <f>1000*P17/4.1868</f>
        <v>8197.501671921278</v>
      </c>
      <c r="R17" s="37">
        <v>38.0542</v>
      </c>
      <c r="S17" s="35">
        <f>1000*R17/4.1868</f>
        <v>9089.089519442057</v>
      </c>
      <c r="T17" s="37">
        <v>49.813</v>
      </c>
      <c r="U17" s="11">
        <v>-16.4</v>
      </c>
      <c r="V17" s="11">
        <v>-3.6</v>
      </c>
      <c r="W17" s="29"/>
      <c r="X17" s="11"/>
      <c r="Y17" s="11"/>
      <c r="AA17" s="14">
        <f t="shared" si="0"/>
        <v>99.99990000000001</v>
      </c>
      <c r="AB17" s="15" t="str">
        <f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37"/>
      <c r="Q18" s="10">
        <f aca="true" t="shared" si="1" ref="Q18:Q41">1000*P18/4.1868</f>
        <v>0</v>
      </c>
      <c r="R18" s="37"/>
      <c r="S18" s="35">
        <f aca="true" t="shared" si="2" ref="S18:S41">1000*R18/4.1868</f>
        <v>0</v>
      </c>
      <c r="T18" s="37"/>
      <c r="U18" s="11"/>
      <c r="V18" s="11"/>
      <c r="W18" s="29"/>
      <c r="X18" s="11"/>
      <c r="Y18" s="11"/>
      <c r="AA18" s="14">
        <f t="shared" si="0"/>
        <v>0</v>
      </c>
      <c r="AB18" s="15"/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37"/>
      <c r="Q19" s="10">
        <f t="shared" si="1"/>
        <v>0</v>
      </c>
      <c r="R19" s="37"/>
      <c r="S19" s="35">
        <f t="shared" si="2"/>
        <v>0</v>
      </c>
      <c r="T19" s="37"/>
      <c r="U19" s="11"/>
      <c r="V19" s="11"/>
      <c r="W19" s="29"/>
      <c r="X19" s="11"/>
      <c r="Y19" s="11"/>
      <c r="AA19" s="14">
        <f t="shared" si="0"/>
        <v>0</v>
      </c>
      <c r="AB19" s="15"/>
    </row>
    <row r="20" spans="2:28" s="13" customFormat="1" ht="12.75">
      <c r="B20" s="9">
        <v>8</v>
      </c>
      <c r="C20" s="17">
        <v>95.0543</v>
      </c>
      <c r="D20" s="17">
        <v>2.6108</v>
      </c>
      <c r="E20" s="17">
        <v>0.7909</v>
      </c>
      <c r="F20" s="17">
        <v>0.1124</v>
      </c>
      <c r="G20" s="17">
        <v>0.1316</v>
      </c>
      <c r="H20" s="17">
        <v>0.0038</v>
      </c>
      <c r="I20" s="17">
        <v>0.0238</v>
      </c>
      <c r="J20" s="17">
        <v>0.0205</v>
      </c>
      <c r="K20" s="17">
        <v>0.0489</v>
      </c>
      <c r="L20" s="17">
        <v>0.0077</v>
      </c>
      <c r="M20" s="17">
        <v>0.9964</v>
      </c>
      <c r="N20" s="17">
        <v>0.1988</v>
      </c>
      <c r="O20" s="17">
        <v>0.707</v>
      </c>
      <c r="P20" s="37">
        <v>34.4249</v>
      </c>
      <c r="Q20" s="35">
        <f t="shared" si="1"/>
        <v>8222.246106811886</v>
      </c>
      <c r="R20" s="37">
        <v>38.1636</v>
      </c>
      <c r="S20" s="35">
        <f t="shared" si="2"/>
        <v>9115.219260533106</v>
      </c>
      <c r="T20" s="37">
        <v>49.8123</v>
      </c>
      <c r="U20" s="11">
        <v>-14.8</v>
      </c>
      <c r="V20" s="11">
        <v>-3.4</v>
      </c>
      <c r="W20" s="29"/>
      <c r="X20" s="11">
        <v>0.0011</v>
      </c>
      <c r="Y20" s="11">
        <v>0.0001</v>
      </c>
      <c r="AA20" s="14">
        <f t="shared" si="0"/>
        <v>99.99989999999998</v>
      </c>
      <c r="AB20" s="15"/>
    </row>
    <row r="21" spans="2:28" s="13" customFormat="1" ht="12.75">
      <c r="B21" s="9">
        <v>9</v>
      </c>
      <c r="C21" s="17">
        <v>94.9897</v>
      </c>
      <c r="D21" s="17">
        <v>2.6087</v>
      </c>
      <c r="E21" s="17">
        <v>0.787</v>
      </c>
      <c r="F21" s="17">
        <v>0.1111</v>
      </c>
      <c r="G21" s="17">
        <v>0.1284</v>
      </c>
      <c r="H21" s="17">
        <v>0.0034</v>
      </c>
      <c r="I21" s="17">
        <v>0.0446</v>
      </c>
      <c r="J21" s="17">
        <v>0.0256</v>
      </c>
      <c r="K21" s="17">
        <v>0.0454</v>
      </c>
      <c r="L21" s="17">
        <v>0.0077</v>
      </c>
      <c r="M21" s="17">
        <v>1.0435</v>
      </c>
      <c r="N21" s="17">
        <v>0.2048</v>
      </c>
      <c r="O21" s="17">
        <v>0.7077</v>
      </c>
      <c r="P21" s="37">
        <v>34.4228</v>
      </c>
      <c r="Q21" s="35">
        <f t="shared" si="1"/>
        <v>8221.744530428969</v>
      </c>
      <c r="R21" s="37">
        <v>38.1607</v>
      </c>
      <c r="S21" s="35">
        <f t="shared" si="2"/>
        <v>9114.526607432885</v>
      </c>
      <c r="T21" s="37">
        <v>49.7852</v>
      </c>
      <c r="U21" s="10">
        <v>-15</v>
      </c>
      <c r="V21" s="11">
        <v>-3.2</v>
      </c>
      <c r="W21" s="18"/>
      <c r="X21" s="11"/>
      <c r="Y21" s="11"/>
      <c r="AA21" s="14">
        <f t="shared" si="0"/>
        <v>99.9999</v>
      </c>
      <c r="AB21" s="15"/>
    </row>
    <row r="22" spans="2:28" s="13" customFormat="1" ht="12.75">
      <c r="B22" s="9">
        <v>10</v>
      </c>
      <c r="C22" s="17">
        <v>95.0974</v>
      </c>
      <c r="D22" s="17">
        <v>2.5676</v>
      </c>
      <c r="E22" s="17">
        <v>0.7779</v>
      </c>
      <c r="F22" s="17">
        <v>0.1109</v>
      </c>
      <c r="G22" s="17">
        <v>0.1275</v>
      </c>
      <c r="H22" s="17">
        <v>0.0034</v>
      </c>
      <c r="I22" s="17">
        <v>0.0398</v>
      </c>
      <c r="J22" s="17">
        <v>0.0239</v>
      </c>
      <c r="K22" s="17">
        <v>0.0374</v>
      </c>
      <c r="L22" s="17">
        <v>0.0077</v>
      </c>
      <c r="M22" s="17">
        <v>1.0143</v>
      </c>
      <c r="N22" s="17">
        <v>0.1922</v>
      </c>
      <c r="O22" s="17">
        <v>0.7066</v>
      </c>
      <c r="P22" s="37">
        <v>34.4032</v>
      </c>
      <c r="Q22" s="35">
        <f t="shared" si="1"/>
        <v>8217.063150855069</v>
      </c>
      <c r="R22" s="37">
        <v>38.1403</v>
      </c>
      <c r="S22" s="35">
        <f t="shared" si="2"/>
        <v>9109.654151141684</v>
      </c>
      <c r="T22" s="37">
        <v>49.7955</v>
      </c>
      <c r="U22" s="11">
        <v>-15.9</v>
      </c>
      <c r="V22" s="11">
        <v>-3.5</v>
      </c>
      <c r="W22" s="29"/>
      <c r="X22" s="11"/>
      <c r="Y22" s="11"/>
      <c r="AA22" s="14">
        <f t="shared" si="0"/>
        <v>100</v>
      </c>
      <c r="AB22" s="15"/>
    </row>
    <row r="23" spans="2:28" s="13" customFormat="1" ht="12.75">
      <c r="B23" s="9">
        <v>11</v>
      </c>
      <c r="C23" s="17">
        <v>95.3391</v>
      </c>
      <c r="D23" s="17">
        <v>2.4635</v>
      </c>
      <c r="E23" s="17">
        <v>0.742</v>
      </c>
      <c r="F23" s="17">
        <v>0.1088</v>
      </c>
      <c r="G23" s="17">
        <v>0.12</v>
      </c>
      <c r="H23" s="17">
        <v>0.0039</v>
      </c>
      <c r="I23" s="17">
        <v>0.027</v>
      </c>
      <c r="J23" s="17">
        <v>0.0203</v>
      </c>
      <c r="K23" s="17">
        <v>0.0364</v>
      </c>
      <c r="L23" s="17">
        <v>0.0074</v>
      </c>
      <c r="M23" s="17">
        <v>0.9579</v>
      </c>
      <c r="N23" s="17">
        <v>0.1739</v>
      </c>
      <c r="O23" s="17">
        <v>0.7045</v>
      </c>
      <c r="P23" s="37">
        <v>34.3572</v>
      </c>
      <c r="Q23" s="35">
        <f t="shared" si="1"/>
        <v>8206.076239610204</v>
      </c>
      <c r="R23" s="37">
        <v>38.092</v>
      </c>
      <c r="S23" s="35">
        <f t="shared" si="2"/>
        <v>9098.117894334575</v>
      </c>
      <c r="T23" s="37">
        <v>49.8066</v>
      </c>
      <c r="U23" s="11">
        <v>-16</v>
      </c>
      <c r="V23" s="11">
        <v>-2.9</v>
      </c>
      <c r="W23" s="18"/>
      <c r="X23" s="11"/>
      <c r="Y23" s="11"/>
      <c r="AA23" s="14">
        <f t="shared" si="0"/>
        <v>100.00020000000002</v>
      </c>
      <c r="AB23" s="15"/>
    </row>
    <row r="24" spans="2:28" s="13" customFormat="1" ht="12.75">
      <c r="B24" s="9">
        <v>12</v>
      </c>
      <c r="C24" s="17">
        <v>94.9948</v>
      </c>
      <c r="D24" s="17">
        <v>2.6481</v>
      </c>
      <c r="E24" s="17">
        <v>0.7924</v>
      </c>
      <c r="F24" s="17">
        <v>0.1123</v>
      </c>
      <c r="G24" s="17">
        <v>0.1307</v>
      </c>
      <c r="H24" s="17">
        <v>0.0037</v>
      </c>
      <c r="I24" s="17">
        <v>0.033</v>
      </c>
      <c r="J24" s="17">
        <v>0.0233</v>
      </c>
      <c r="K24" s="17">
        <v>0.0394</v>
      </c>
      <c r="L24" s="17">
        <v>0.0078</v>
      </c>
      <c r="M24" s="17">
        <v>1.0303</v>
      </c>
      <c r="N24" s="17">
        <v>0.1843</v>
      </c>
      <c r="O24" s="17">
        <v>0.7072</v>
      </c>
      <c r="P24" s="37">
        <v>34.4279</v>
      </c>
      <c r="Q24" s="35">
        <f t="shared" si="1"/>
        <v>8222.962644501767</v>
      </c>
      <c r="R24" s="37">
        <v>38.1666</v>
      </c>
      <c r="S24" s="35">
        <f t="shared" si="2"/>
        <v>9115.935798222989</v>
      </c>
      <c r="T24" s="37">
        <v>49.8086</v>
      </c>
      <c r="U24" s="11">
        <v>-16.5</v>
      </c>
      <c r="V24" s="11">
        <v>-3.1</v>
      </c>
      <c r="W24" s="30" t="s">
        <v>53</v>
      </c>
      <c r="X24" s="11"/>
      <c r="Y24" s="11"/>
      <c r="AA24" s="14">
        <f t="shared" si="0"/>
        <v>100.0001</v>
      </c>
      <c r="AB24" s="15"/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37"/>
      <c r="Q25" s="10">
        <f t="shared" si="1"/>
        <v>0</v>
      </c>
      <c r="R25" s="37"/>
      <c r="S25" s="35">
        <f t="shared" si="2"/>
        <v>0</v>
      </c>
      <c r="T25" s="37"/>
      <c r="U25" s="11"/>
      <c r="V25" s="11"/>
      <c r="W25" s="18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37"/>
      <c r="Q26" s="10">
        <f t="shared" si="1"/>
        <v>0</v>
      </c>
      <c r="R26" s="37"/>
      <c r="S26" s="35">
        <f t="shared" si="2"/>
        <v>0</v>
      </c>
      <c r="T26" s="37"/>
      <c r="U26" s="11"/>
      <c r="V26" s="11"/>
      <c r="W26" s="29"/>
      <c r="X26" s="11"/>
      <c r="Y26" s="11"/>
      <c r="AA26" s="14">
        <f t="shared" si="0"/>
        <v>0</v>
      </c>
      <c r="AB26" s="15"/>
    </row>
    <row r="27" spans="2:28" s="13" customFormat="1" ht="12.75">
      <c r="B27" s="9">
        <v>15</v>
      </c>
      <c r="C27" s="17">
        <v>95.5772</v>
      </c>
      <c r="D27" s="17">
        <v>2.384</v>
      </c>
      <c r="E27" s="17">
        <v>0.7399</v>
      </c>
      <c r="F27" s="17">
        <v>0.1143</v>
      </c>
      <c r="G27" s="17">
        <v>0.1218</v>
      </c>
      <c r="H27" s="17">
        <v>0.0037</v>
      </c>
      <c r="I27" s="17">
        <v>0.0397</v>
      </c>
      <c r="J27" s="17">
        <v>0.0225</v>
      </c>
      <c r="K27" s="17">
        <v>0.0254</v>
      </c>
      <c r="L27" s="17">
        <v>0.0077</v>
      </c>
      <c r="M27" s="17">
        <v>0.8041</v>
      </c>
      <c r="N27" s="17">
        <v>0.1599</v>
      </c>
      <c r="O27" s="17">
        <v>0.7032</v>
      </c>
      <c r="P27" s="37">
        <v>34.398</v>
      </c>
      <c r="Q27" s="35">
        <f t="shared" si="1"/>
        <v>8215.821152192606</v>
      </c>
      <c r="R27" s="37">
        <v>38.1379</v>
      </c>
      <c r="S27" s="35">
        <f t="shared" si="2"/>
        <v>9109.080920989778</v>
      </c>
      <c r="T27" s="37">
        <v>49.9114</v>
      </c>
      <c r="U27" s="11">
        <v>-15.5</v>
      </c>
      <c r="V27" s="11">
        <v>-3.4</v>
      </c>
      <c r="W27" s="29"/>
      <c r="X27" s="11"/>
      <c r="Y27" s="17"/>
      <c r="AA27" s="14">
        <f t="shared" si="0"/>
        <v>100.00019999999999</v>
      </c>
      <c r="AB27" s="15" t="str">
        <f>IF(AA27=100,"ОК"," ")</f>
        <v> </v>
      </c>
    </row>
    <row r="28" spans="2:28" s="13" customFormat="1" ht="12.75">
      <c r="B28" s="16">
        <v>16</v>
      </c>
      <c r="C28" s="17">
        <v>95.4128</v>
      </c>
      <c r="D28" s="17">
        <v>2.478</v>
      </c>
      <c r="E28" s="17">
        <v>0.7643</v>
      </c>
      <c r="F28" s="17">
        <v>0.1173</v>
      </c>
      <c r="G28" s="17">
        <v>0.1286</v>
      </c>
      <c r="H28" s="17">
        <v>0.0046</v>
      </c>
      <c r="I28" s="17">
        <v>0.029</v>
      </c>
      <c r="J28" s="17">
        <v>0.0226</v>
      </c>
      <c r="K28" s="17">
        <v>0.0259</v>
      </c>
      <c r="L28" s="17">
        <v>0.0081</v>
      </c>
      <c r="M28" s="17">
        <v>0.8437</v>
      </c>
      <c r="N28" s="17">
        <v>0.1652</v>
      </c>
      <c r="O28" s="17">
        <v>0.7043</v>
      </c>
      <c r="P28" s="37">
        <v>34.4185</v>
      </c>
      <c r="Q28" s="35">
        <f t="shared" si="1"/>
        <v>8220.717493073469</v>
      </c>
      <c r="R28" s="37">
        <v>38.1592</v>
      </c>
      <c r="S28" s="35">
        <f t="shared" si="2"/>
        <v>9114.168338587942</v>
      </c>
      <c r="T28" s="37">
        <v>49.9017</v>
      </c>
      <c r="U28" s="11">
        <v>-16.2</v>
      </c>
      <c r="V28" s="10">
        <v>-3</v>
      </c>
      <c r="W28" s="12"/>
      <c r="X28" s="11"/>
      <c r="Y28" s="17"/>
      <c r="AA28" s="14">
        <f t="shared" si="0"/>
        <v>100.00009999999999</v>
      </c>
      <c r="AB28" s="15" t="str">
        <f>IF(AA28=100,"ОК"," ")</f>
        <v> </v>
      </c>
    </row>
    <row r="29" spans="2:28" s="13" customFormat="1" ht="12.75">
      <c r="B29" s="16">
        <v>17</v>
      </c>
      <c r="C29" s="17">
        <v>95.298</v>
      </c>
      <c r="D29" s="17">
        <v>2.5273</v>
      </c>
      <c r="E29" s="17">
        <v>0.7769</v>
      </c>
      <c r="F29" s="17">
        <v>0.118</v>
      </c>
      <c r="G29" s="17">
        <v>0.1293</v>
      </c>
      <c r="H29" s="17">
        <v>0.0058</v>
      </c>
      <c r="I29" s="17">
        <v>0.0331</v>
      </c>
      <c r="J29" s="17">
        <v>0.0235</v>
      </c>
      <c r="K29" s="17">
        <v>0.0351</v>
      </c>
      <c r="L29" s="17">
        <v>0.0086</v>
      </c>
      <c r="M29" s="17">
        <v>0.8696</v>
      </c>
      <c r="N29" s="17">
        <v>0.1746</v>
      </c>
      <c r="O29" s="17">
        <v>0.7054</v>
      </c>
      <c r="P29" s="37">
        <v>34.4454</v>
      </c>
      <c r="Q29" s="35">
        <f t="shared" si="1"/>
        <v>8227.14244769275</v>
      </c>
      <c r="R29" s="37">
        <v>38.1876</v>
      </c>
      <c r="S29" s="35">
        <f t="shared" si="2"/>
        <v>9120.951562052165</v>
      </c>
      <c r="T29" s="37">
        <v>49.8991</v>
      </c>
      <c r="U29" s="11">
        <v>-14.2</v>
      </c>
      <c r="V29" s="11">
        <v>-1.3</v>
      </c>
      <c r="W29" s="12"/>
      <c r="X29" s="11"/>
      <c r="Y29" s="17"/>
      <c r="AA29" s="14">
        <f t="shared" si="0"/>
        <v>99.9998</v>
      </c>
      <c r="AB29" s="15" t="str">
        <f>IF(AA29=100,"ОК"," ")</f>
        <v> </v>
      </c>
    </row>
    <row r="30" spans="2:28" s="13" customFormat="1" ht="12.75">
      <c r="B30" s="16">
        <v>18</v>
      </c>
      <c r="C30" s="17">
        <v>95.4216</v>
      </c>
      <c r="D30" s="17">
        <v>2.4623</v>
      </c>
      <c r="E30" s="17">
        <v>0.768</v>
      </c>
      <c r="F30" s="17">
        <v>0.1182</v>
      </c>
      <c r="G30" s="17">
        <v>0.128</v>
      </c>
      <c r="H30" s="17">
        <v>0.0055</v>
      </c>
      <c r="I30" s="17">
        <v>0.0351</v>
      </c>
      <c r="J30" s="17">
        <v>0.0241</v>
      </c>
      <c r="K30" s="17">
        <v>0.0408</v>
      </c>
      <c r="L30" s="17">
        <v>0.0083</v>
      </c>
      <c r="M30" s="17">
        <v>0.8116</v>
      </c>
      <c r="N30" s="17">
        <v>0.1766</v>
      </c>
      <c r="O30" s="17">
        <v>0.7049</v>
      </c>
      <c r="P30" s="37">
        <v>34.4513</v>
      </c>
      <c r="Q30" s="35">
        <f t="shared" si="1"/>
        <v>8228.551638482852</v>
      </c>
      <c r="R30" s="37">
        <v>38.1946</v>
      </c>
      <c r="S30" s="35">
        <f t="shared" si="2"/>
        <v>9122.623483328556</v>
      </c>
      <c r="T30" s="37">
        <v>49.928</v>
      </c>
      <c r="U30" s="11">
        <v>-14.6</v>
      </c>
      <c r="V30" s="11">
        <v>-1.5</v>
      </c>
      <c r="W30" s="12"/>
      <c r="X30" s="11"/>
      <c r="Y30" s="17"/>
      <c r="AA30" s="14">
        <f t="shared" si="0"/>
        <v>100.0001</v>
      </c>
      <c r="AB30" s="15"/>
    </row>
    <row r="31" spans="2:28" s="13" customFormat="1" ht="12.75">
      <c r="B31" s="16">
        <v>19</v>
      </c>
      <c r="C31" s="17">
        <v>95.0469</v>
      </c>
      <c r="D31" s="17">
        <v>2.6243</v>
      </c>
      <c r="E31" s="17">
        <v>0.8079</v>
      </c>
      <c r="F31" s="17">
        <v>0.1195</v>
      </c>
      <c r="G31" s="17">
        <v>0.1345</v>
      </c>
      <c r="H31" s="17">
        <v>0.0047</v>
      </c>
      <c r="I31" s="17">
        <v>0.0311</v>
      </c>
      <c r="J31" s="17">
        <v>0.0234</v>
      </c>
      <c r="K31" s="17">
        <v>0.0406</v>
      </c>
      <c r="L31" s="17">
        <v>0.0082</v>
      </c>
      <c r="M31" s="17">
        <v>0.9753</v>
      </c>
      <c r="N31" s="17">
        <v>0.1834</v>
      </c>
      <c r="O31" s="17">
        <v>0.7072</v>
      </c>
      <c r="P31" s="37">
        <v>34.4578</v>
      </c>
      <c r="Q31" s="35">
        <f t="shared" si="1"/>
        <v>8230.104136810929</v>
      </c>
      <c r="R31" s="37">
        <v>38.1994</v>
      </c>
      <c r="S31" s="35">
        <f t="shared" si="2"/>
        <v>9123.769943632367</v>
      </c>
      <c r="T31" s="37">
        <v>49.8522</v>
      </c>
      <c r="U31" s="11">
        <v>-17.6</v>
      </c>
      <c r="V31" s="11">
        <v>-1.2</v>
      </c>
      <c r="W31" s="30" t="s">
        <v>53</v>
      </c>
      <c r="X31" s="11"/>
      <c r="Y31" s="17"/>
      <c r="AA31" s="14">
        <f t="shared" si="0"/>
        <v>99.99980000000001</v>
      </c>
      <c r="AB31" s="15"/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37"/>
      <c r="Q32" s="10">
        <f t="shared" si="1"/>
        <v>0</v>
      </c>
      <c r="R32" s="37"/>
      <c r="S32" s="35">
        <f t="shared" si="2"/>
        <v>0</v>
      </c>
      <c r="T32" s="37"/>
      <c r="U32" s="11"/>
      <c r="V32" s="11"/>
      <c r="W32" s="29"/>
      <c r="X32" s="11"/>
      <c r="Y32" s="17"/>
      <c r="AA32" s="14">
        <f t="shared" si="0"/>
        <v>0</v>
      </c>
      <c r="AB32" s="15"/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37"/>
      <c r="Q33" s="10">
        <f t="shared" si="1"/>
        <v>0</v>
      </c>
      <c r="R33" s="37"/>
      <c r="S33" s="35">
        <f t="shared" si="2"/>
        <v>0</v>
      </c>
      <c r="T33" s="37"/>
      <c r="U33" s="11"/>
      <c r="V33" s="11"/>
      <c r="W33" s="29"/>
      <c r="X33" s="11"/>
      <c r="Y33" s="17"/>
      <c r="AA33" s="14">
        <f t="shared" si="0"/>
        <v>0</v>
      </c>
      <c r="AB33" s="15"/>
    </row>
    <row r="34" spans="2:28" s="13" customFormat="1" ht="12.75">
      <c r="B34" s="16">
        <v>22</v>
      </c>
      <c r="C34" s="17">
        <v>94.2475</v>
      </c>
      <c r="D34" s="17">
        <v>3.0001</v>
      </c>
      <c r="E34" s="17">
        <v>0.8948</v>
      </c>
      <c r="F34" s="17">
        <v>0.1206</v>
      </c>
      <c r="G34" s="17">
        <v>0.1487</v>
      </c>
      <c r="H34" s="17">
        <v>0.0048</v>
      </c>
      <c r="I34" s="17">
        <v>0.0446</v>
      </c>
      <c r="J34" s="17">
        <v>0.0294</v>
      </c>
      <c r="K34" s="17">
        <v>0.0361</v>
      </c>
      <c r="L34" s="17">
        <v>0.0089</v>
      </c>
      <c r="M34" s="17">
        <v>1.2424</v>
      </c>
      <c r="N34" s="17">
        <v>0.2223</v>
      </c>
      <c r="O34" s="17">
        <v>0.7128</v>
      </c>
      <c r="P34" s="37">
        <v>34.5248</v>
      </c>
      <c r="Q34" s="35">
        <f t="shared" si="1"/>
        <v>8246.10681188497</v>
      </c>
      <c r="R34" s="37">
        <v>38.2672</v>
      </c>
      <c r="S34" s="35">
        <f t="shared" si="2"/>
        <v>9139.963695423714</v>
      </c>
      <c r="T34" s="37">
        <v>49.744</v>
      </c>
      <c r="U34" s="11">
        <v>-17.1</v>
      </c>
      <c r="V34" s="11">
        <v>-1.5</v>
      </c>
      <c r="W34" s="18"/>
      <c r="X34" s="11"/>
      <c r="Y34" s="17"/>
      <c r="AA34" s="14">
        <f t="shared" si="0"/>
        <v>100.00020000000002</v>
      </c>
      <c r="AB34" s="15"/>
    </row>
    <row r="35" spans="2:28" s="13" customFormat="1" ht="12.75">
      <c r="B35" s="16">
        <v>23</v>
      </c>
      <c r="C35" s="17">
        <v>94.6354</v>
      </c>
      <c r="D35" s="17">
        <v>2.8376</v>
      </c>
      <c r="E35" s="17">
        <v>0.89</v>
      </c>
      <c r="F35" s="17">
        <v>0.1292</v>
      </c>
      <c r="G35" s="17">
        <v>0.1661</v>
      </c>
      <c r="H35" s="17">
        <v>0.0033</v>
      </c>
      <c r="I35" s="17">
        <v>0.0467</v>
      </c>
      <c r="J35" s="17">
        <v>0.0342</v>
      </c>
      <c r="K35" s="17">
        <v>0.0509</v>
      </c>
      <c r="L35" s="17">
        <v>0.0073</v>
      </c>
      <c r="M35" s="17">
        <v>0.9826</v>
      </c>
      <c r="N35" s="17">
        <v>0.2165</v>
      </c>
      <c r="O35" s="17">
        <v>0.7114</v>
      </c>
      <c r="P35" s="37">
        <v>34.6143</v>
      </c>
      <c r="Q35" s="35">
        <f t="shared" si="1"/>
        <v>8267.483519633133</v>
      </c>
      <c r="R35" s="37">
        <v>38.3666</v>
      </c>
      <c r="S35" s="35">
        <f t="shared" si="2"/>
        <v>9163.704977548487</v>
      </c>
      <c r="T35" s="37">
        <v>49.9206</v>
      </c>
      <c r="U35" s="11">
        <v>-16.8</v>
      </c>
      <c r="V35" s="10">
        <v>-2</v>
      </c>
      <c r="W35" s="29"/>
      <c r="X35" s="11"/>
      <c r="Y35" s="17"/>
      <c r="AA35" s="14">
        <f t="shared" si="0"/>
        <v>99.9998</v>
      </c>
      <c r="AB35" s="15"/>
    </row>
    <row r="36" spans="2:28" s="13" customFormat="1" ht="12.75">
      <c r="B36" s="16">
        <v>24</v>
      </c>
      <c r="C36" s="17">
        <v>95.7256</v>
      </c>
      <c r="D36" s="17">
        <v>2.3355</v>
      </c>
      <c r="E36" s="17">
        <v>0.7434</v>
      </c>
      <c r="F36" s="17">
        <v>0.1168</v>
      </c>
      <c r="G36" s="17">
        <v>0.122</v>
      </c>
      <c r="H36" s="17">
        <v>0.0039</v>
      </c>
      <c r="I36" s="17">
        <v>0.0296</v>
      </c>
      <c r="J36" s="17">
        <v>0.0216</v>
      </c>
      <c r="K36" s="17">
        <v>0.024</v>
      </c>
      <c r="L36" s="17">
        <v>0.0075</v>
      </c>
      <c r="M36" s="17">
        <v>0.7075</v>
      </c>
      <c r="N36" s="17">
        <v>0.1625</v>
      </c>
      <c r="O36" s="17">
        <v>0.7023</v>
      </c>
      <c r="P36" s="37">
        <v>34.408</v>
      </c>
      <c r="Q36" s="35">
        <f t="shared" si="1"/>
        <v>8218.20961115888</v>
      </c>
      <c r="R36" s="37">
        <v>38.1498</v>
      </c>
      <c r="S36" s="35">
        <f t="shared" si="2"/>
        <v>9111.923187159644</v>
      </c>
      <c r="T36" s="37">
        <v>49.9604</v>
      </c>
      <c r="U36" s="11">
        <v>-14.1</v>
      </c>
      <c r="V36" s="11">
        <v>-1.8</v>
      </c>
      <c r="W36" s="18"/>
      <c r="X36" s="11"/>
      <c r="Y36" s="11"/>
      <c r="AA36" s="14">
        <f t="shared" si="0"/>
        <v>99.99989999999998</v>
      </c>
      <c r="AB36" s="15" t="str">
        <f aca="true" t="shared" si="3" ref="AB36:AB41">IF(AA36=100,"ОК"," ")</f>
        <v> </v>
      </c>
    </row>
    <row r="37" spans="2:28" s="13" customFormat="1" ht="12.75">
      <c r="B37" s="16">
        <v>25</v>
      </c>
      <c r="C37" s="17">
        <v>95.6919</v>
      </c>
      <c r="D37" s="17">
        <v>2.3706</v>
      </c>
      <c r="E37" s="17">
        <v>0.7416</v>
      </c>
      <c r="F37" s="17">
        <v>0.1173</v>
      </c>
      <c r="G37" s="17">
        <v>0.1223</v>
      </c>
      <c r="H37" s="17">
        <v>0.0036</v>
      </c>
      <c r="I37" s="17">
        <v>0.029</v>
      </c>
      <c r="J37" s="17">
        <v>0.0213</v>
      </c>
      <c r="K37" s="17">
        <v>0.0229</v>
      </c>
      <c r="L37" s="17">
        <v>0.0073</v>
      </c>
      <c r="M37" s="17">
        <v>0.7015</v>
      </c>
      <c r="N37" s="17">
        <v>0.1708</v>
      </c>
      <c r="O37" s="17">
        <v>0.7025</v>
      </c>
      <c r="P37" s="37">
        <v>34.4135</v>
      </c>
      <c r="Q37" s="35">
        <f>1000*P37/4.1868</f>
        <v>8219.523263590332</v>
      </c>
      <c r="R37" s="37">
        <v>38.1556</v>
      </c>
      <c r="S37" s="35">
        <f t="shared" si="2"/>
        <v>9113.308493360084</v>
      </c>
      <c r="T37" s="37">
        <v>49.9608</v>
      </c>
      <c r="U37" s="11">
        <v>-14.6</v>
      </c>
      <c r="V37" s="11">
        <v>-1.3</v>
      </c>
      <c r="W37" s="29"/>
      <c r="X37" s="11"/>
      <c r="Y37" s="11"/>
      <c r="AA37" s="14">
        <f t="shared" si="0"/>
        <v>100.0001</v>
      </c>
      <c r="AB37" s="15" t="str">
        <f t="shared" si="3"/>
        <v> </v>
      </c>
    </row>
    <row r="38" spans="2:28" s="13" customFormat="1" ht="12.75">
      <c r="B38" s="16">
        <v>26</v>
      </c>
      <c r="C38" s="17">
        <v>94.8438</v>
      </c>
      <c r="D38" s="17">
        <v>2.7168</v>
      </c>
      <c r="E38" s="17">
        <v>0.8045</v>
      </c>
      <c r="F38" s="17">
        <v>0.1157</v>
      </c>
      <c r="G38" s="17">
        <v>0.1323</v>
      </c>
      <c r="H38" s="17">
        <v>0.003</v>
      </c>
      <c r="I38" s="17">
        <v>0.0311</v>
      </c>
      <c r="J38" s="17">
        <v>0.0228</v>
      </c>
      <c r="K38" s="17">
        <v>0.038</v>
      </c>
      <c r="L38" s="17">
        <v>0.0079</v>
      </c>
      <c r="M38" s="17">
        <v>1.0988</v>
      </c>
      <c r="N38" s="17">
        <v>0.1853</v>
      </c>
      <c r="O38" s="17">
        <v>0.7081</v>
      </c>
      <c r="P38" s="37">
        <v>34.4279</v>
      </c>
      <c r="Q38" s="35">
        <f t="shared" si="1"/>
        <v>8222.962644501767</v>
      </c>
      <c r="R38" s="37">
        <v>38.1657</v>
      </c>
      <c r="S38" s="35">
        <f t="shared" si="2"/>
        <v>9115.720836916023</v>
      </c>
      <c r="T38" s="37">
        <v>49.7766</v>
      </c>
      <c r="U38" s="11">
        <v>-18.1</v>
      </c>
      <c r="V38" s="11">
        <v>-1.9</v>
      </c>
      <c r="W38" s="29"/>
      <c r="X38" s="11"/>
      <c r="Y38" s="17"/>
      <c r="AA38" s="14">
        <f t="shared" si="0"/>
        <v>100.00000000000001</v>
      </c>
      <c r="AB38" s="15" t="str">
        <f t="shared" si="3"/>
        <v>ОК</v>
      </c>
    </row>
    <row r="39" spans="2:28" s="13" customFormat="1" ht="12.75">
      <c r="B39" s="16">
        <v>27</v>
      </c>
      <c r="C39" s="17">
        <v>95.509</v>
      </c>
      <c r="D39" s="17">
        <v>2.4558</v>
      </c>
      <c r="E39" s="17">
        <v>0.7628</v>
      </c>
      <c r="F39" s="17">
        <v>0.1175</v>
      </c>
      <c r="G39" s="17">
        <v>0.126</v>
      </c>
      <c r="H39" s="17">
        <v>0.0029</v>
      </c>
      <c r="I39" s="17">
        <v>0.0314</v>
      </c>
      <c r="J39" s="17">
        <v>0.0206</v>
      </c>
      <c r="K39" s="17">
        <v>0.0202</v>
      </c>
      <c r="L39" s="17">
        <v>0.0086</v>
      </c>
      <c r="M39" s="17">
        <v>0.7658</v>
      </c>
      <c r="N39" s="17">
        <v>0.1793</v>
      </c>
      <c r="O39" s="17">
        <v>0.7037</v>
      </c>
      <c r="P39" s="37">
        <v>34.4227</v>
      </c>
      <c r="Q39" s="35">
        <f t="shared" si="1"/>
        <v>8221.720645839305</v>
      </c>
      <c r="R39" s="37">
        <v>38.1645</v>
      </c>
      <c r="S39" s="35">
        <f t="shared" si="2"/>
        <v>9115.434221840069</v>
      </c>
      <c r="T39" s="37">
        <v>49.9301</v>
      </c>
      <c r="U39" s="11"/>
      <c r="V39" s="11"/>
      <c r="W39" s="29"/>
      <c r="X39" s="12"/>
      <c r="Y39" s="12"/>
      <c r="AA39" s="14">
        <f t="shared" si="0"/>
        <v>99.99990000000001</v>
      </c>
      <c r="AB39" s="15" t="str">
        <f t="shared" si="3"/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37"/>
      <c r="Q40" s="35">
        <f t="shared" si="1"/>
        <v>0</v>
      </c>
      <c r="R40" s="37"/>
      <c r="S40" s="35">
        <f t="shared" si="2"/>
        <v>0</v>
      </c>
      <c r="T40" s="37"/>
      <c r="U40" s="11"/>
      <c r="V40" s="11"/>
      <c r="W40" s="29"/>
      <c r="X40" s="12"/>
      <c r="Y40" s="17"/>
      <c r="AA40" s="14">
        <f t="shared" si="0"/>
        <v>0</v>
      </c>
      <c r="AB40" s="15" t="str">
        <f t="shared" si="3"/>
        <v> </v>
      </c>
    </row>
    <row r="41" spans="2:28" s="13" customFormat="1" ht="12.75">
      <c r="B41" s="16">
        <v>29</v>
      </c>
      <c r="C41" s="17">
        <v>94.9292</v>
      </c>
      <c r="D41" s="17">
        <v>2.7713</v>
      </c>
      <c r="E41" s="17">
        <v>0.8394</v>
      </c>
      <c r="F41" s="17">
        <v>0.1235</v>
      </c>
      <c r="G41" s="17">
        <v>0.1407</v>
      </c>
      <c r="H41" s="17">
        <v>0.003</v>
      </c>
      <c r="I41" s="17">
        <v>0.0427</v>
      </c>
      <c r="J41" s="17">
        <v>0.027</v>
      </c>
      <c r="K41" s="17">
        <v>0.0394</v>
      </c>
      <c r="L41" s="17">
        <v>0.0082</v>
      </c>
      <c r="M41" s="17">
        <v>0.8614</v>
      </c>
      <c r="N41" s="17">
        <v>0.2142</v>
      </c>
      <c r="O41" s="17">
        <v>0.7087</v>
      </c>
      <c r="P41" s="37">
        <v>34.56</v>
      </c>
      <c r="Q41" s="35">
        <f t="shared" si="1"/>
        <v>8254.51418744626</v>
      </c>
      <c r="R41" s="37">
        <v>38.3109</v>
      </c>
      <c r="S41" s="35">
        <f t="shared" si="2"/>
        <v>9150.401261106334</v>
      </c>
      <c r="T41" s="37">
        <v>49.9453</v>
      </c>
      <c r="U41" s="11">
        <v>-15.8</v>
      </c>
      <c r="V41" s="11">
        <v>-1.6</v>
      </c>
      <c r="W41" s="18"/>
      <c r="X41" s="11">
        <v>0.0005</v>
      </c>
      <c r="Y41" s="17">
        <v>0.0001</v>
      </c>
      <c r="AA41" s="14">
        <f t="shared" si="0"/>
        <v>100</v>
      </c>
      <c r="AB41" s="15" t="str">
        <f t="shared" si="3"/>
        <v>ОК</v>
      </c>
    </row>
    <row r="42" spans="2:29" ht="12.75" customHeight="1"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28"/>
      <c r="AA42" s="5"/>
      <c r="AB42" s="6"/>
      <c r="AC42"/>
    </row>
    <row r="43" spans="3:24" ht="12.75"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</row>
    <row r="44" spans="3:24" ht="12.75"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27"/>
      <c r="R44" s="27"/>
      <c r="S44" s="27"/>
      <c r="T44" s="27"/>
      <c r="U44" s="27"/>
      <c r="V44" s="27"/>
      <c r="W44" s="27"/>
      <c r="X44" s="27"/>
    </row>
    <row r="45" spans="3:20" ht="12.75">
      <c r="C45" s="33" t="s">
        <v>48</v>
      </c>
      <c r="D45" s="31"/>
      <c r="E45" s="31"/>
      <c r="F45" s="31"/>
      <c r="G45" s="31"/>
      <c r="H45" s="31"/>
      <c r="I45" s="31"/>
      <c r="J45" s="31"/>
      <c r="K45" s="31" t="s">
        <v>46</v>
      </c>
      <c r="L45" s="31"/>
      <c r="M45" s="31"/>
      <c r="N45" s="31"/>
      <c r="O45" s="31"/>
      <c r="P45" s="31"/>
      <c r="Q45" s="31"/>
      <c r="R45" s="31"/>
      <c r="S45" s="31"/>
      <c r="T45" s="31"/>
    </row>
    <row r="46" spans="3:22" ht="12.75">
      <c r="C46" s="1" t="s">
        <v>35</v>
      </c>
      <c r="L46" s="2" t="s">
        <v>0</v>
      </c>
      <c r="N46" s="2" t="s">
        <v>1</v>
      </c>
      <c r="T46" s="2" t="s">
        <v>2</v>
      </c>
      <c r="U46" s="2"/>
      <c r="V46" s="2"/>
    </row>
    <row r="47" spans="3:20" ht="18" customHeight="1">
      <c r="C47" s="33" t="s">
        <v>36</v>
      </c>
      <c r="D47" s="34"/>
      <c r="E47" s="34"/>
      <c r="F47" s="34"/>
      <c r="G47" s="34"/>
      <c r="H47" s="34"/>
      <c r="I47" s="34"/>
      <c r="J47" s="34"/>
      <c r="K47" s="34" t="s">
        <v>47</v>
      </c>
      <c r="L47" s="34"/>
      <c r="M47" s="34"/>
      <c r="N47" s="34"/>
      <c r="O47" s="34"/>
      <c r="P47" s="34"/>
      <c r="Q47" s="34"/>
      <c r="R47" s="34"/>
      <c r="S47" s="34"/>
      <c r="T47" s="34"/>
    </row>
    <row r="48" spans="3:22" ht="12.75">
      <c r="C48" s="1" t="s">
        <v>37</v>
      </c>
      <c r="L48" s="2" t="s">
        <v>0</v>
      </c>
      <c r="N48" s="2" t="s">
        <v>1</v>
      </c>
      <c r="T48" s="2" t="s">
        <v>2</v>
      </c>
      <c r="U48" s="2"/>
      <c r="V48" s="2"/>
    </row>
    <row r="50" spans="3:25" ht="12.75"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</row>
  </sheetData>
  <sheetProtection/>
  <mergeCells count="32">
    <mergeCell ref="T10:T12"/>
    <mergeCell ref="L10:L12"/>
    <mergeCell ref="R10:R12"/>
    <mergeCell ref="S10:S12"/>
    <mergeCell ref="G10:G12"/>
    <mergeCell ref="C6:AA6"/>
    <mergeCell ref="F10:F12"/>
    <mergeCell ref="K10:K12"/>
    <mergeCell ref="H10:H12"/>
    <mergeCell ref="M10:M12"/>
    <mergeCell ref="J10:J12"/>
    <mergeCell ref="I10:I12"/>
    <mergeCell ref="X9:X12"/>
    <mergeCell ref="E10:E12"/>
    <mergeCell ref="W2:Y2"/>
    <mergeCell ref="B7:Y7"/>
    <mergeCell ref="B8:Y8"/>
    <mergeCell ref="D10:D12"/>
    <mergeCell ref="C10:C12"/>
    <mergeCell ref="N10:N12"/>
    <mergeCell ref="Y9:Y12"/>
    <mergeCell ref="O9:T9"/>
    <mergeCell ref="W9:W12"/>
    <mergeCell ref="C9:N9"/>
    <mergeCell ref="P10:P12"/>
    <mergeCell ref="O10:O12"/>
    <mergeCell ref="C43:X43"/>
    <mergeCell ref="B42:X42"/>
    <mergeCell ref="U9:U12"/>
    <mergeCell ref="V9:V12"/>
    <mergeCell ref="B9:B12"/>
    <mergeCell ref="Q10:Q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K22" sqref="K22"/>
    </sheetView>
  </sheetViews>
  <sheetFormatPr defaultColWidth="9.00390625" defaultRowHeight="12.75"/>
  <sheetData>
    <row r="1" ht="12.75">
      <c r="A1" t="s">
        <v>51</v>
      </c>
    </row>
    <row r="2" ht="12.75">
      <c r="A2" t="s">
        <v>52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2016-02-29T10:51:01Z</cp:lastPrinted>
  <dcterms:created xsi:type="dcterms:W3CDTF">2010-01-29T08:37:16Z</dcterms:created>
  <dcterms:modified xsi:type="dcterms:W3CDTF">2016-03-14T06:45:42Z</dcterms:modified>
  <cp:category/>
  <cp:version/>
  <cp:contentType/>
  <cp:contentStatus/>
</cp:coreProperties>
</file>