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AC42" i="1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" i="2"/>
  <c r="Q11" i="1"/>
  <c r="Q42" i="1" s="1"/>
  <c r="T11" i="1"/>
  <c r="W11" i="1"/>
  <c r="AD11" i="1"/>
  <c r="AE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<sst xmlns="http://schemas.openxmlformats.org/spreadsheetml/2006/main" count="76" uniqueCount="67">
  <si>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</si>
  <si>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</si>
  <si>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</si>
  <si>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</si>
  <si>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</si>
  <si>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</si>
  <si>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</si>
  <si>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</si>
  <si>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</si>
  <si>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</si>
  <si>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</si>
  <si>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</si>
  <si>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</si>
  <si>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</si>
  <si>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</si>
  <si>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</si>
  <si>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</si>
  <si>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</si>
  <si>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</si>
  <si>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</si>
  <si>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</si>
  <si>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</si>
  <si>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</si>
  <si>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</si>
  <si>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</si>
  <si>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</si>
  <si>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</si>
  <si>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</si>
  <si>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</si>
  <si>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</si>
  <si>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</si>
  <si>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</si>
  <si>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</si>
  <si>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</si>
  <si>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</si>
  <si>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</si>
  <si>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</si>
  <si>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</si>
  <si>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</si>
  <si>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</si>
  <si>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</si>
  <si>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</si>
  <si>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</si>
  <si>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</si>
  <si>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</si>
  <si>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</si>
  <si>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</si>
  <si>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</si>
  <si>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</si>
  <si>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</si>
  <si>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</si>
  <si>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</si>
  <si>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</si>
  <si>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</si>
  <si>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</si>
  <si>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</si>
  <si>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 ГРС Мерефа</t>
  </si>
  <si>
    <t xml:space="preserve"> V, м3</t>
  </si>
  <si>
    <t>Маршрут №          674</t>
  </si>
  <si>
    <t>з газопроводу  ШХ  за період з 01.12.2016 по 31.12.2016</t>
  </si>
  <si>
    <t>&lt; 0,2</t>
  </si>
  <si>
    <t>відсутні</t>
  </si>
  <si>
    <t>Данные по объекту ГРС г.Мерефа(г.Мерефа+вых.п.Буды (осн.) за 12/16.</t>
  </si>
  <si>
    <t>День</t>
  </si>
  <si>
    <t>Итого</t>
  </si>
  <si>
    <t>Всього* :</t>
  </si>
  <si>
    <t>* Обсяг природного газу за місяць без урахування ВТВ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</si>
</sst>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2" fillId="0" borderId="6" xfId="0" applyNumberFormat="1" applyFont="1" applyBorder="1" applyProtection="1">
      <protection locked="0"/>
    </xf>
    <xf numFmtId="164" fontId="22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1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6" fillId="2" borderId="6" xfId="0" applyNumberFormat="1" applyFont="1" applyFill="1" applyBorder="1" applyAlignment="1" applyProtection="1">
      <alignment horizontal="center" vertical="center" wrapText="1"/>
    </xf>
    <xf numFmtId="2" fontId="26" fillId="2" borderId="9" xfId="0" applyNumberFormat="1" applyFont="1" applyFill="1" applyBorder="1" applyAlignment="1" applyProtection="1">
      <alignment horizontal="center" vertical="center" wrapText="1"/>
    </xf>
    <xf numFmtId="2" fontId="26" fillId="2" borderId="12" xfId="0" applyNumberFormat="1" applyFont="1" applyFill="1" applyBorder="1" applyAlignment="1" applyProtection="1">
      <alignment horizontal="center" vertical="center" wrapText="1"/>
    </xf>
    <xf numFmtId="2" fontId="26" fillId="3" borderId="6" xfId="0" applyNumberFormat="1" applyFont="1" applyFill="1" applyBorder="1" applyAlignment="1" applyProtection="1">
      <alignment horizontal="center" vertical="center" wrapText="1"/>
    </xf>
    <xf numFmtId="2" fontId="26" fillId="3" borderId="9" xfId="0" applyNumberFormat="1" applyFont="1" applyFill="1" applyBorder="1" applyAlignment="1" applyProtection="1">
      <alignment horizontal="center" vertical="center" wrapText="1"/>
    </xf>
    <xf numFmtId="2" fontId="26" fillId="3" borderId="12" xfId="0" applyNumberFormat="1" applyFont="1" applyFill="1" applyBorder="1" applyAlignment="1" applyProtection="1">
      <alignment horizontal="center" vertical="center" wrapText="1"/>
    </xf>
    <xf numFmtId="2" fontId="26" fillId="4" borderId="16" xfId="0" applyNumberFormat="1" applyFont="1" applyFill="1" applyBorder="1" applyAlignment="1" applyProtection="1">
      <alignment horizontal="center" vertical="center" wrapText="1"/>
    </xf>
    <xf numFmtId="2" fontId="26" fillId="4" borderId="10" xfId="0" applyNumberFormat="1" applyFont="1" applyFill="1" applyBorder="1" applyAlignment="1" applyProtection="1">
      <alignment horizontal="center" vertical="center" wrapText="1"/>
    </xf>
    <xf numFmtId="2" fontId="26" fillId="4" borderId="13" xfId="0" applyNumberFormat="1" applyFont="1" applyFill="1" applyBorder="1" applyAlignment="1" applyProtection="1">
      <alignment horizontal="center" vertical="center" wrapText="1"/>
    </xf>
    <xf numFmtId="0" fontId="26" fillId="5" borderId="6" xfId="0" applyFont="1" applyFill="1" applyBorder="1" applyAlignment="1" applyProtection="1">
      <alignment horizontal="center" vertical="center" wrapText="1"/>
      <protection locked="0"/>
    </xf>
    <xf numFmtId="2" fontId="2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9" xfId="0" applyFont="1" applyFill="1" applyBorder="1" applyAlignment="1" applyProtection="1">
      <alignment horizontal="center" vertical="center" wrapText="1"/>
      <protection locked="0"/>
    </xf>
    <xf numFmtId="2" fontId="2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2" xfId="0" applyFont="1" applyFill="1" applyBorder="1" applyAlignment="1" applyProtection="1">
      <alignment horizontal="center" vertical="center" wrapText="1"/>
      <protection locked="0"/>
    </xf>
    <xf numFmtId="2" fontId="26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6" xfId="0" applyNumberFormat="1" applyFont="1" applyFill="1" applyBorder="1" applyAlignment="1" applyProtection="1">
      <alignment horizontal="center" wrapText="1"/>
      <protection locked="0"/>
    </xf>
    <xf numFmtId="2" fontId="26" fillId="5" borderId="9" xfId="0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Alignment="1">
      <alignment horizontal="center"/>
    </xf>
    <xf numFmtId="14" fontId="0" fillId="0" borderId="0" xfId="0" applyNumberFormat="1"/>
    <xf numFmtId="0" fontId="0" fillId="0" borderId="2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164" fontId="29" fillId="0" borderId="19" xfId="0" applyNumberFormat="1" applyFont="1" applyBorder="1" applyAlignment="1" applyProtection="1">
      <alignment horizontal="center" vertical="center" wrapText="1"/>
      <protection locked="0"/>
    </xf>
    <xf numFmtId="166" fontId="3" fillId="0" borderId="15" xfId="0" applyNumberFormat="1" applyFont="1" applyBorder="1" applyAlignment="1" applyProtection="1">
      <alignment horizontal="center" wrapText="1"/>
      <protection locked="0"/>
    </xf>
    <xf numFmtId="166" fontId="3" fillId="0" borderId="6" xfId="0" applyNumberFormat="1" applyFont="1" applyBorder="1" applyAlignment="1" applyProtection="1">
      <alignment horizontal="center" wrapText="1"/>
      <protection locked="0"/>
    </xf>
    <xf numFmtId="166" fontId="3" fillId="0" borderId="6" xfId="0" applyNumberFormat="1" applyFont="1" applyBorder="1" applyAlignment="1" applyProtection="1">
      <alignment horizontal="center" vertical="center" wrapText="1"/>
      <protection locked="0"/>
    </xf>
    <xf numFmtId="166" fontId="3" fillId="0" borderId="8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 wrapText="1"/>
    </xf>
    <xf numFmtId="0" fontId="25" fillId="0" borderId="6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5" fillId="3" borderId="20" xfId="0" applyFont="1" applyFill="1" applyBorder="1" applyAlignment="1" applyProtection="1">
      <alignment horizontal="center" wrapText="1"/>
    </xf>
    <xf numFmtId="0" fontId="25" fillId="3" borderId="6" xfId="0" applyFont="1" applyFill="1" applyBorder="1" applyAlignment="1" applyProtection="1">
      <alignment horizontal="center" wrapText="1"/>
    </xf>
    <xf numFmtId="0" fontId="25" fillId="2" borderId="20" xfId="0" applyFont="1" applyFill="1" applyBorder="1" applyAlignment="1" applyProtection="1">
      <alignment horizontal="center" wrapText="1"/>
    </xf>
    <xf numFmtId="0" fontId="25" fillId="2" borderId="6" xfId="0" applyFont="1" applyFill="1" applyBorder="1" applyAlignment="1" applyProtection="1">
      <alignment horizontal="center" wrapText="1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2" borderId="20" xfId="0" applyFont="1" applyFill="1" applyBorder="1" applyAlignment="1" applyProtection="1">
      <alignment horizontal="center" vertical="center" textRotation="90" wrapText="1"/>
      <protection locked="0"/>
    </xf>
    <xf numFmtId="0" fontId="5" fillId="2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right" vertical="center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4" borderId="36" xfId="0" applyFont="1" applyFill="1" applyBorder="1" applyAlignment="1" applyProtection="1">
      <alignment horizontal="center" vertical="center" textRotation="90" wrapText="1"/>
      <protection locked="0"/>
    </xf>
    <xf numFmtId="0" fontId="5" fillId="4" borderId="29" xfId="0" applyFont="1" applyFill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3" borderId="20" xfId="0" applyFont="1" applyFill="1" applyBorder="1" applyAlignment="1" applyProtection="1">
      <alignment horizontal="center" vertical="center" textRotation="90" wrapText="1"/>
      <protection locked="0"/>
    </xf>
    <xf numFmtId="0" fontId="5" fillId="3" borderId="21" xfId="0" applyFont="1" applyFill="1" applyBorder="1" applyAlignment="1" applyProtection="1">
      <alignment horizontal="center" vertical="center" textRotation="90" wrapText="1"/>
      <protection locked="0"/>
    </xf>
    <xf numFmtId="2" fontId="0" fillId="0" borderId="0" xfId="0" applyNumberFormat="1"/>
    <xf numFmtId="165" fontId="31" fillId="0" borderId="9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 wrapText="1"/>
      <protection locked="0"/>
    </xf>
    <xf numFmtId="165" fontId="27" fillId="0" borderId="17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32" zoomScale="90" zoomScaleNormal="90" zoomScaleSheetLayoutView="100" workbookViewId="0">
      <selection activeCell="AB44" sqref="AB44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10.28515625" style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4"/>
      <c r="C1" s="14"/>
      <c r="D1" s="14"/>
      <c r="E1" s="14"/>
      <c r="K1" s="17"/>
      <c r="L1" s="17"/>
      <c r="M1" s="17"/>
      <c r="N1" s="17"/>
      <c r="O1" s="17"/>
      <c r="P1" s="17"/>
      <c r="Q1" s="17"/>
      <c r="R1" s="18"/>
      <c r="S1" s="19"/>
      <c r="T1" s="19"/>
      <c r="U1" s="19"/>
      <c r="V1" s="19"/>
      <c r="W1" s="19"/>
      <c r="X1" s="20"/>
      <c r="Y1" s="20"/>
      <c r="Z1" s="20"/>
      <c r="AA1" s="78" t="s">
        <v>58</v>
      </c>
      <c r="AB1" s="78"/>
      <c r="AC1" s="75"/>
      <c r="AD1" s="20"/>
      <c r="AE1" s="20"/>
      <c r="AF1" s="20"/>
      <c r="AG1" s="20"/>
      <c r="AH1" s="21"/>
    </row>
    <row r="2" spans="1:34" x14ac:dyDescent="0.25">
      <c r="A2" s="9" t="s">
        <v>46</v>
      </c>
      <c r="B2" s="14"/>
      <c r="C2" s="14"/>
      <c r="D2" s="14"/>
      <c r="E2" s="14"/>
      <c r="F2" s="2"/>
      <c r="G2" s="2"/>
      <c r="H2" s="2"/>
      <c r="I2" s="2"/>
      <c r="J2" s="91" t="s">
        <v>50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22"/>
      <c r="Z2" s="22"/>
      <c r="AA2" s="22"/>
      <c r="AB2" s="22"/>
      <c r="AC2" s="22"/>
      <c r="AD2" s="22"/>
      <c r="AE2" s="22"/>
      <c r="AF2" s="22"/>
      <c r="AG2" s="22"/>
      <c r="AH2" s="23"/>
    </row>
    <row r="3" spans="1:34" ht="13.5" customHeight="1" x14ac:dyDescent="0.25">
      <c r="A3" s="9" t="s">
        <v>47</v>
      </c>
      <c r="B3" s="15"/>
      <c r="C3" s="14"/>
      <c r="D3" s="14"/>
      <c r="E3" s="14"/>
      <c r="F3" s="2"/>
      <c r="G3" s="2"/>
      <c r="H3" s="2"/>
      <c r="I3" s="2"/>
      <c r="J3" s="2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5" customHeight="1" x14ac:dyDescent="0.25">
      <c r="A4" s="8" t="s">
        <v>48</v>
      </c>
      <c r="B4" s="16"/>
      <c r="C4" s="16"/>
      <c r="D4" s="16"/>
      <c r="E4" s="16"/>
      <c r="G4" s="2"/>
      <c r="H4" s="2"/>
      <c r="I4" s="2"/>
      <c r="J4" s="92" t="s">
        <v>56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93" t="s">
        <v>59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5.25" customHeight="1" thickBot="1" x14ac:dyDescent="0.3">
      <c r="K6" s="97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6.25" customHeight="1" x14ac:dyDescent="0.25">
      <c r="A7" s="113" t="s">
        <v>0</v>
      </c>
      <c r="B7" s="118" t="s">
        <v>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44" t="s">
        <v>21</v>
      </c>
      <c r="O7" s="145"/>
      <c r="P7" s="145"/>
      <c r="Q7" s="145"/>
      <c r="R7" s="145"/>
      <c r="S7" s="145"/>
      <c r="T7" s="145"/>
      <c r="U7" s="145"/>
      <c r="V7" s="145"/>
      <c r="W7" s="146"/>
      <c r="X7" s="141" t="s">
        <v>54</v>
      </c>
      <c r="Y7" s="138" t="s">
        <v>55</v>
      </c>
      <c r="Z7" s="133" t="s">
        <v>13</v>
      </c>
      <c r="AA7" s="133" t="s">
        <v>14</v>
      </c>
      <c r="AB7" s="108" t="s">
        <v>15</v>
      </c>
      <c r="AC7" s="130" t="s">
        <v>38</v>
      </c>
    </row>
    <row r="8" spans="1:34" ht="16.5" customHeight="1" thickBot="1" x14ac:dyDescent="0.3">
      <c r="A8" s="114"/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147" t="s">
        <v>36</v>
      </c>
      <c r="O8" s="11" t="s">
        <v>20</v>
      </c>
      <c r="P8" s="12"/>
      <c r="Q8" s="12"/>
      <c r="R8" s="12"/>
      <c r="S8" s="12"/>
      <c r="T8" s="12"/>
      <c r="U8" s="12"/>
      <c r="V8" s="12" t="s">
        <v>37</v>
      </c>
      <c r="W8" s="30"/>
      <c r="X8" s="142"/>
      <c r="Y8" s="139"/>
      <c r="Z8" s="134"/>
      <c r="AA8" s="134"/>
      <c r="AB8" s="109"/>
      <c r="AC8" s="131"/>
    </row>
    <row r="9" spans="1:34" ht="15" customHeight="1" x14ac:dyDescent="0.25">
      <c r="A9" s="114"/>
      <c r="B9" s="116" t="s">
        <v>24</v>
      </c>
      <c r="C9" s="101" t="s">
        <v>25</v>
      </c>
      <c r="D9" s="101" t="s">
        <v>26</v>
      </c>
      <c r="E9" s="101" t="s">
        <v>27</v>
      </c>
      <c r="F9" s="101" t="s">
        <v>28</v>
      </c>
      <c r="G9" s="101" t="s">
        <v>29</v>
      </c>
      <c r="H9" s="101" t="s">
        <v>30</v>
      </c>
      <c r="I9" s="101" t="s">
        <v>31</v>
      </c>
      <c r="J9" s="101" t="s">
        <v>32</v>
      </c>
      <c r="K9" s="101" t="s">
        <v>33</v>
      </c>
      <c r="L9" s="101" t="s">
        <v>34</v>
      </c>
      <c r="M9" s="102" t="s">
        <v>35</v>
      </c>
      <c r="N9" s="148"/>
      <c r="O9" s="94" t="s">
        <v>22</v>
      </c>
      <c r="P9" s="94" t="s">
        <v>7</v>
      </c>
      <c r="Q9" s="111" t="s">
        <v>8</v>
      </c>
      <c r="R9" s="94" t="s">
        <v>23</v>
      </c>
      <c r="S9" s="94" t="s">
        <v>9</v>
      </c>
      <c r="T9" s="149" t="s">
        <v>10</v>
      </c>
      <c r="U9" s="94" t="s">
        <v>19</v>
      </c>
      <c r="V9" s="94" t="s">
        <v>11</v>
      </c>
      <c r="W9" s="136" t="s">
        <v>12</v>
      </c>
      <c r="X9" s="142"/>
      <c r="Y9" s="139"/>
      <c r="Z9" s="134"/>
      <c r="AA9" s="134"/>
      <c r="AB9" s="109"/>
      <c r="AC9" s="131"/>
    </row>
    <row r="10" spans="1:34" ht="119.25" customHeight="1" thickBot="1" x14ac:dyDescent="0.3">
      <c r="A10" s="115"/>
      <c r="B10" s="117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03"/>
      <c r="N10" s="117"/>
      <c r="O10" s="95"/>
      <c r="P10" s="95"/>
      <c r="Q10" s="112"/>
      <c r="R10" s="95"/>
      <c r="S10" s="95"/>
      <c r="T10" s="150"/>
      <c r="U10" s="95"/>
      <c r="V10" s="95"/>
      <c r="W10" s="137"/>
      <c r="X10" s="143"/>
      <c r="Y10" s="140"/>
      <c r="Z10" s="135"/>
      <c r="AA10" s="135"/>
      <c r="AB10" s="110"/>
      <c r="AC10" s="132"/>
    </row>
    <row r="11" spans="1:34" x14ac:dyDescent="0.25">
      <c r="A11" s="50">
        <v>1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1"/>
      <c r="O11" s="54"/>
      <c r="P11" s="43">
        <v>34.57</v>
      </c>
      <c r="Q11" s="56">
        <f>P11/3.6</f>
        <v>9.6027777777777779</v>
      </c>
      <c r="R11" s="65"/>
      <c r="S11" s="66">
        <v>38.270000000000003</v>
      </c>
      <c r="T11" s="59">
        <f>S11/3.6</f>
        <v>10.630555555555556</v>
      </c>
      <c r="U11" s="66"/>
      <c r="V11" s="71">
        <v>48.39</v>
      </c>
      <c r="W11" s="62">
        <f>V11/3.6</f>
        <v>13.441666666666666</v>
      </c>
      <c r="X11" s="80"/>
      <c r="Y11" s="81"/>
      <c r="Z11" s="82"/>
      <c r="AA11" s="82"/>
      <c r="AB11" s="76"/>
      <c r="AC11" s="152">
        <v>182.97397000000001</v>
      </c>
      <c r="AD11" s="10">
        <f>SUM(B11:M11)+$K$42+$N$42</f>
        <v>0</v>
      </c>
      <c r="AE11" s="73" t="str">
        <f>IF(AD11=100,"ОК"," ")</f>
        <v xml:space="preserve"> </v>
      </c>
      <c r="AF11" s="6"/>
      <c r="AG11" s="6"/>
      <c r="AH11" s="6"/>
    </row>
    <row r="12" spans="1:34" x14ac:dyDescent="0.25">
      <c r="A12" s="28">
        <v>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39"/>
      <c r="O12" s="42"/>
      <c r="P12" s="43">
        <v>34.57</v>
      </c>
      <c r="Q12" s="57">
        <f t="shared" ref="Q12:Q41" si="0">P12/3.6</f>
        <v>9.6027777777777779</v>
      </c>
      <c r="R12" s="67"/>
      <c r="S12" s="66">
        <v>38.270000000000003</v>
      </c>
      <c r="T12" s="60">
        <f t="shared" ref="T12:T41" si="1">S12/3.6</f>
        <v>10.630555555555556</v>
      </c>
      <c r="U12" s="67"/>
      <c r="V12" s="71">
        <v>48.39</v>
      </c>
      <c r="W12" s="63">
        <f t="shared" ref="W12:W41" si="2">V12/3.6</f>
        <v>13.441666666666666</v>
      </c>
      <c r="X12" s="83"/>
      <c r="Y12" s="84"/>
      <c r="Z12" s="85"/>
      <c r="AA12" s="85"/>
      <c r="AB12" s="77"/>
      <c r="AC12" s="152">
        <v>168.55440999999999</v>
      </c>
      <c r="AD12" s="10">
        <f t="shared" ref="AD12:AD41" si="3">SUM(B12:M12)+$K$42+$N$42</f>
        <v>0</v>
      </c>
      <c r="AE12" s="73" t="str">
        <f>IF(AD12=100,"ОК"," ")</f>
        <v xml:space="preserve"> </v>
      </c>
      <c r="AF12" s="6"/>
      <c r="AG12" s="6"/>
      <c r="AH12" s="6"/>
    </row>
    <row r="13" spans="1:34" x14ac:dyDescent="0.25">
      <c r="A13" s="28">
        <v>3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39"/>
      <c r="O13" s="42"/>
      <c r="P13" s="43">
        <v>34.57</v>
      </c>
      <c r="Q13" s="57">
        <f t="shared" si="0"/>
        <v>9.6027777777777779</v>
      </c>
      <c r="R13" s="67"/>
      <c r="S13" s="66">
        <v>38.270000000000003</v>
      </c>
      <c r="T13" s="60">
        <f t="shared" si="1"/>
        <v>10.630555555555556</v>
      </c>
      <c r="U13" s="67"/>
      <c r="V13" s="71">
        <v>48.39</v>
      </c>
      <c r="W13" s="63">
        <f t="shared" si="2"/>
        <v>13.441666666666666</v>
      </c>
      <c r="X13" s="83"/>
      <c r="Y13" s="84"/>
      <c r="Z13" s="85"/>
      <c r="AA13" s="85"/>
      <c r="AB13" s="77"/>
      <c r="AC13" s="152">
        <v>169.03053</v>
      </c>
      <c r="AD13" s="10">
        <f t="shared" si="3"/>
        <v>0</v>
      </c>
      <c r="AE13" s="73" t="str">
        <f>IF(AD13=100,"ОК"," ")</f>
        <v xml:space="preserve"> </v>
      </c>
      <c r="AF13" s="6"/>
      <c r="AG13" s="6"/>
      <c r="AH13" s="6"/>
    </row>
    <row r="14" spans="1:34" x14ac:dyDescent="0.25">
      <c r="A14" s="28">
        <v>4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39"/>
      <c r="O14" s="42"/>
      <c r="P14" s="43">
        <v>34.57</v>
      </c>
      <c r="Q14" s="57">
        <f t="shared" si="0"/>
        <v>9.6027777777777779</v>
      </c>
      <c r="R14" s="67"/>
      <c r="S14" s="66">
        <v>38.270000000000003</v>
      </c>
      <c r="T14" s="60">
        <f t="shared" si="1"/>
        <v>10.630555555555556</v>
      </c>
      <c r="U14" s="67"/>
      <c r="V14" s="71">
        <v>48.39</v>
      </c>
      <c r="W14" s="63">
        <f t="shared" si="2"/>
        <v>13.441666666666666</v>
      </c>
      <c r="X14" s="83"/>
      <c r="Y14" s="84"/>
      <c r="Z14" s="85"/>
      <c r="AA14" s="85"/>
      <c r="AB14" s="77"/>
      <c r="AC14" s="152">
        <v>172.57074</v>
      </c>
      <c r="AD14" s="10">
        <f t="shared" si="3"/>
        <v>0</v>
      </c>
      <c r="AE14" s="73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8">
        <v>5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39"/>
      <c r="O15" s="42"/>
      <c r="P15" s="43">
        <v>34.57</v>
      </c>
      <c r="Q15" s="57">
        <f t="shared" si="0"/>
        <v>9.6027777777777779</v>
      </c>
      <c r="R15" s="67"/>
      <c r="S15" s="66">
        <v>38.270000000000003</v>
      </c>
      <c r="T15" s="60">
        <f t="shared" si="1"/>
        <v>10.630555555555556</v>
      </c>
      <c r="U15" s="67"/>
      <c r="V15" s="71">
        <v>48.39</v>
      </c>
      <c r="W15" s="63">
        <f t="shared" si="2"/>
        <v>13.441666666666666</v>
      </c>
      <c r="X15" s="83"/>
      <c r="Y15" s="84"/>
      <c r="Z15" s="85"/>
      <c r="AA15" s="85"/>
      <c r="AB15" s="77"/>
      <c r="AC15" s="152">
        <v>178.67945</v>
      </c>
      <c r="AD15" s="10">
        <f t="shared" si="3"/>
        <v>0</v>
      </c>
      <c r="AE15" s="73" t="str">
        <f t="shared" si="4"/>
        <v xml:space="preserve"> </v>
      </c>
      <c r="AF15" s="6"/>
      <c r="AG15" s="6"/>
      <c r="AH15" s="6"/>
    </row>
    <row r="16" spans="1:34" x14ac:dyDescent="0.25">
      <c r="A16" s="28">
        <v>6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39"/>
      <c r="O16" s="42"/>
      <c r="P16" s="43">
        <v>34.57</v>
      </c>
      <c r="Q16" s="57">
        <f t="shared" si="0"/>
        <v>9.6027777777777779</v>
      </c>
      <c r="R16" s="67"/>
      <c r="S16" s="66">
        <v>38.270000000000003</v>
      </c>
      <c r="T16" s="60">
        <f t="shared" si="1"/>
        <v>10.630555555555556</v>
      </c>
      <c r="U16" s="67"/>
      <c r="V16" s="71">
        <v>48.39</v>
      </c>
      <c r="W16" s="63">
        <f t="shared" si="2"/>
        <v>13.441666666666666</v>
      </c>
      <c r="X16" s="83"/>
      <c r="Y16" s="84"/>
      <c r="Z16" s="85"/>
      <c r="AA16" s="85"/>
      <c r="AB16" s="77"/>
      <c r="AC16" s="152">
        <v>174.11498</v>
      </c>
      <c r="AD16" s="10">
        <f t="shared" si="3"/>
        <v>0</v>
      </c>
      <c r="AE16" s="73" t="str">
        <f t="shared" si="4"/>
        <v xml:space="preserve"> </v>
      </c>
      <c r="AF16" s="6"/>
      <c r="AG16" s="6"/>
      <c r="AH16" s="6"/>
    </row>
    <row r="17" spans="1:34" x14ac:dyDescent="0.25">
      <c r="A17" s="28">
        <v>7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39"/>
      <c r="O17" s="42"/>
      <c r="P17" s="43">
        <v>34.57</v>
      </c>
      <c r="Q17" s="57">
        <f t="shared" si="0"/>
        <v>9.6027777777777779</v>
      </c>
      <c r="R17" s="67"/>
      <c r="S17" s="66">
        <v>38.270000000000003</v>
      </c>
      <c r="T17" s="60">
        <f t="shared" si="1"/>
        <v>10.630555555555556</v>
      </c>
      <c r="U17" s="67"/>
      <c r="V17" s="71">
        <v>48.39</v>
      </c>
      <c r="W17" s="63">
        <f t="shared" si="2"/>
        <v>13.441666666666666</v>
      </c>
      <c r="X17" s="83"/>
      <c r="Y17" s="84"/>
      <c r="Z17" s="85"/>
      <c r="AA17" s="85"/>
      <c r="AB17" s="77"/>
      <c r="AC17" s="152">
        <v>190.22951</v>
      </c>
      <c r="AD17" s="10">
        <f t="shared" si="3"/>
        <v>0</v>
      </c>
      <c r="AE17" s="73" t="str">
        <f t="shared" si="4"/>
        <v xml:space="preserve"> </v>
      </c>
      <c r="AF17" s="6"/>
      <c r="AG17" s="6"/>
      <c r="AH17" s="6"/>
    </row>
    <row r="18" spans="1:34" x14ac:dyDescent="0.25">
      <c r="A18" s="28">
        <v>8</v>
      </c>
      <c r="B18" s="39">
        <v>89.327200000000005</v>
      </c>
      <c r="C18" s="40">
        <v>4.5780000000000003</v>
      </c>
      <c r="D18" s="40">
        <v>1.4458</v>
      </c>
      <c r="E18" s="40">
        <v>0.1361</v>
      </c>
      <c r="F18" s="40">
        <v>0.26350000000000001</v>
      </c>
      <c r="G18" s="40">
        <v>2.8E-3</v>
      </c>
      <c r="H18" s="40">
        <v>5.4899999999999997E-2</v>
      </c>
      <c r="I18" s="40">
        <v>4.5199999999999997E-2</v>
      </c>
      <c r="J18" s="40">
        <v>6.2899999999999998E-2</v>
      </c>
      <c r="K18" s="40">
        <v>0.1434</v>
      </c>
      <c r="L18" s="40">
        <v>2.7006000000000001</v>
      </c>
      <c r="M18" s="41">
        <v>1.2396</v>
      </c>
      <c r="N18" s="39">
        <v>0.75219999999999998</v>
      </c>
      <c r="O18" s="42"/>
      <c r="P18" s="43">
        <v>34.5107</v>
      </c>
      <c r="Q18" s="57">
        <f t="shared" si="0"/>
        <v>9.5863055555555547</v>
      </c>
      <c r="R18" s="67"/>
      <c r="S18" s="66">
        <v>38.201000000000001</v>
      </c>
      <c r="T18" s="60">
        <f t="shared" si="1"/>
        <v>10.611388888888889</v>
      </c>
      <c r="U18" s="67"/>
      <c r="V18" s="71">
        <v>48.339500000000001</v>
      </c>
      <c r="W18" s="63">
        <f t="shared" si="2"/>
        <v>13.42763888888889</v>
      </c>
      <c r="X18" s="83">
        <v>-8.5</v>
      </c>
      <c r="Y18" s="84">
        <v>-2.7</v>
      </c>
      <c r="Z18" s="85">
        <v>1.3</v>
      </c>
      <c r="AA18" s="85" t="s">
        <v>60</v>
      </c>
      <c r="AB18" s="88" t="s">
        <v>61</v>
      </c>
      <c r="AC18" s="152">
        <v>185.02129000000002</v>
      </c>
      <c r="AD18" s="10">
        <f t="shared" si="3"/>
        <v>99.999999999999986</v>
      </c>
      <c r="AE18" s="73" t="str">
        <f t="shared" si="4"/>
        <v>ОК</v>
      </c>
      <c r="AF18" s="6"/>
      <c r="AG18" s="6"/>
      <c r="AH18" s="6"/>
    </row>
    <row r="19" spans="1:34" x14ac:dyDescent="0.25">
      <c r="A19" s="28">
        <v>9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39"/>
      <c r="O19" s="42"/>
      <c r="P19" s="43">
        <v>34.5107</v>
      </c>
      <c r="Q19" s="57">
        <f t="shared" si="0"/>
        <v>9.5863055555555547</v>
      </c>
      <c r="R19" s="67"/>
      <c r="S19" s="66">
        <v>38.201000000000001</v>
      </c>
      <c r="T19" s="60">
        <f t="shared" si="1"/>
        <v>10.611388888888889</v>
      </c>
      <c r="U19" s="67"/>
      <c r="V19" s="71">
        <v>48.339500000000001</v>
      </c>
      <c r="W19" s="63">
        <f t="shared" si="2"/>
        <v>13.42763888888889</v>
      </c>
      <c r="X19" s="83"/>
      <c r="Y19" s="84"/>
      <c r="Z19" s="85"/>
      <c r="AA19" s="85"/>
      <c r="AB19" s="77"/>
      <c r="AC19" s="152">
        <v>153.93360999999999</v>
      </c>
      <c r="AD19" s="10">
        <f t="shared" si="3"/>
        <v>0</v>
      </c>
      <c r="AE19" s="73" t="str">
        <f t="shared" si="4"/>
        <v xml:space="preserve"> </v>
      </c>
      <c r="AF19" s="6"/>
      <c r="AG19" s="6"/>
      <c r="AH19" s="6"/>
    </row>
    <row r="20" spans="1:34" x14ac:dyDescent="0.25">
      <c r="A20" s="28">
        <v>10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39"/>
      <c r="O20" s="42"/>
      <c r="P20" s="43">
        <v>34.5107</v>
      </c>
      <c r="Q20" s="57">
        <f t="shared" si="0"/>
        <v>9.5863055555555547</v>
      </c>
      <c r="R20" s="67"/>
      <c r="S20" s="66">
        <v>38.201000000000001</v>
      </c>
      <c r="T20" s="60">
        <f t="shared" si="1"/>
        <v>10.611388888888889</v>
      </c>
      <c r="U20" s="67"/>
      <c r="V20" s="71">
        <v>48.339500000000001</v>
      </c>
      <c r="W20" s="63">
        <f t="shared" si="2"/>
        <v>13.42763888888889</v>
      </c>
      <c r="X20" s="83"/>
      <c r="Y20" s="84"/>
      <c r="Z20" s="85"/>
      <c r="AA20" s="85"/>
      <c r="AB20" s="77"/>
      <c r="AC20" s="152">
        <v>144.34139999999999</v>
      </c>
      <c r="AD20" s="10">
        <f t="shared" si="3"/>
        <v>0</v>
      </c>
      <c r="AE20" s="73" t="str">
        <f t="shared" si="4"/>
        <v xml:space="preserve"> </v>
      </c>
      <c r="AF20" s="6"/>
      <c r="AG20" s="6"/>
      <c r="AH20" s="6"/>
    </row>
    <row r="21" spans="1:34" x14ac:dyDescent="0.25">
      <c r="A21" s="28">
        <v>11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39"/>
      <c r="O21" s="42"/>
      <c r="P21" s="43">
        <v>34.5107</v>
      </c>
      <c r="Q21" s="57">
        <f t="shared" si="0"/>
        <v>9.5863055555555547</v>
      </c>
      <c r="R21" s="67"/>
      <c r="S21" s="66">
        <v>38.201000000000001</v>
      </c>
      <c r="T21" s="60">
        <f t="shared" si="1"/>
        <v>10.611388888888889</v>
      </c>
      <c r="U21" s="67"/>
      <c r="V21" s="71">
        <v>48.339500000000001</v>
      </c>
      <c r="W21" s="63">
        <f t="shared" si="2"/>
        <v>13.42763888888889</v>
      </c>
      <c r="X21" s="83"/>
      <c r="Y21" s="84"/>
      <c r="Z21" s="85"/>
      <c r="AA21" s="85"/>
      <c r="AB21" s="77"/>
      <c r="AC21" s="152">
        <v>148.59639999999999</v>
      </c>
      <c r="AD21" s="10">
        <f t="shared" si="3"/>
        <v>0</v>
      </c>
      <c r="AE21" s="73" t="str">
        <f t="shared" si="4"/>
        <v xml:space="preserve"> </v>
      </c>
      <c r="AF21" s="6"/>
      <c r="AG21" s="6"/>
      <c r="AH21" s="6"/>
    </row>
    <row r="22" spans="1:34" x14ac:dyDescent="0.25">
      <c r="A22" s="28">
        <v>12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39"/>
      <c r="O22" s="42"/>
      <c r="P22" s="43">
        <v>34.5107</v>
      </c>
      <c r="Q22" s="57">
        <f t="shared" si="0"/>
        <v>9.5863055555555547</v>
      </c>
      <c r="R22" s="67"/>
      <c r="S22" s="66">
        <v>38.201000000000001</v>
      </c>
      <c r="T22" s="60">
        <f t="shared" si="1"/>
        <v>10.611388888888889</v>
      </c>
      <c r="U22" s="67"/>
      <c r="V22" s="71">
        <v>48.339500000000001</v>
      </c>
      <c r="W22" s="63">
        <f t="shared" si="2"/>
        <v>13.42763888888889</v>
      </c>
      <c r="X22" s="83"/>
      <c r="Y22" s="84"/>
      <c r="Z22" s="85"/>
      <c r="AA22" s="85"/>
      <c r="AB22" s="77"/>
      <c r="AC22" s="152">
        <v>162.26057</v>
      </c>
      <c r="AD22" s="10">
        <f t="shared" si="3"/>
        <v>0</v>
      </c>
      <c r="AE22" s="73" t="str">
        <f t="shared" si="4"/>
        <v xml:space="preserve"> </v>
      </c>
      <c r="AF22" s="6"/>
      <c r="AG22" s="6"/>
      <c r="AH22" s="6"/>
    </row>
    <row r="23" spans="1:34" x14ac:dyDescent="0.25">
      <c r="A23" s="28">
        <v>13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39"/>
      <c r="O23" s="42"/>
      <c r="P23" s="43">
        <v>34.5107</v>
      </c>
      <c r="Q23" s="57">
        <f t="shared" si="0"/>
        <v>9.5863055555555547</v>
      </c>
      <c r="R23" s="67"/>
      <c r="S23" s="66">
        <v>38.201000000000001</v>
      </c>
      <c r="T23" s="60">
        <f t="shared" si="1"/>
        <v>10.611388888888889</v>
      </c>
      <c r="U23" s="67"/>
      <c r="V23" s="71">
        <v>48.339500000000001</v>
      </c>
      <c r="W23" s="63">
        <f t="shared" si="2"/>
        <v>13.42763888888889</v>
      </c>
      <c r="X23" s="83"/>
      <c r="Y23" s="84"/>
      <c r="Z23" s="85"/>
      <c r="AA23" s="85"/>
      <c r="AB23" s="77"/>
      <c r="AC23" s="152">
        <v>183.16951999999998</v>
      </c>
      <c r="AD23" s="10">
        <f t="shared" si="3"/>
        <v>0</v>
      </c>
      <c r="AE23" s="73" t="str">
        <f t="shared" si="4"/>
        <v xml:space="preserve"> </v>
      </c>
      <c r="AF23" s="6"/>
      <c r="AG23" s="6"/>
      <c r="AH23" s="6"/>
    </row>
    <row r="24" spans="1:34" x14ac:dyDescent="0.25">
      <c r="A24" s="28">
        <v>14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39"/>
      <c r="O24" s="42"/>
      <c r="P24" s="43">
        <v>34.5107</v>
      </c>
      <c r="Q24" s="57">
        <f t="shared" si="0"/>
        <v>9.5863055555555547</v>
      </c>
      <c r="R24" s="67"/>
      <c r="S24" s="66">
        <v>38.201000000000001</v>
      </c>
      <c r="T24" s="60">
        <f t="shared" si="1"/>
        <v>10.611388888888889</v>
      </c>
      <c r="U24" s="67"/>
      <c r="V24" s="72">
        <v>48.339500000000001</v>
      </c>
      <c r="W24" s="63">
        <f t="shared" si="2"/>
        <v>13.42763888888889</v>
      </c>
      <c r="X24" s="83"/>
      <c r="Y24" s="84"/>
      <c r="Z24" s="85"/>
      <c r="AA24" s="85"/>
      <c r="AB24" s="77"/>
      <c r="AC24" s="152">
        <v>184.20257000000001</v>
      </c>
      <c r="AD24" s="10">
        <f t="shared" si="3"/>
        <v>0</v>
      </c>
      <c r="AE24" s="73" t="str">
        <f t="shared" si="4"/>
        <v xml:space="preserve"> </v>
      </c>
      <c r="AF24" s="6"/>
      <c r="AG24" s="6"/>
      <c r="AH24" s="6"/>
    </row>
    <row r="25" spans="1:34" x14ac:dyDescent="0.25">
      <c r="A25" s="28">
        <v>15</v>
      </c>
      <c r="B25" s="39">
        <v>89.321899999999999</v>
      </c>
      <c r="C25" s="40">
        <v>4.5826000000000002</v>
      </c>
      <c r="D25" s="40">
        <v>1.4564999999999999</v>
      </c>
      <c r="E25" s="40">
        <v>0.13750000000000001</v>
      </c>
      <c r="F25" s="40">
        <v>0.26679999999999998</v>
      </c>
      <c r="G25" s="40">
        <v>2.7000000000000001E-3</v>
      </c>
      <c r="H25" s="40">
        <v>5.6899999999999999E-2</v>
      </c>
      <c r="I25" s="40">
        <v>4.8099999999999997E-2</v>
      </c>
      <c r="J25" s="40">
        <v>7.6799999999999993E-2</v>
      </c>
      <c r="K25" s="40">
        <v>0.13220000000000001</v>
      </c>
      <c r="L25" s="40">
        <v>2.6981999999999999</v>
      </c>
      <c r="M25" s="41">
        <v>1.2198</v>
      </c>
      <c r="N25" s="39">
        <v>0.75260000000000005</v>
      </c>
      <c r="O25" s="42"/>
      <c r="P25" s="43">
        <v>34.555199999999999</v>
      </c>
      <c r="Q25" s="57">
        <f t="shared" si="0"/>
        <v>9.5986666666666665</v>
      </c>
      <c r="R25" s="67"/>
      <c r="S25" s="68">
        <v>38.249000000000002</v>
      </c>
      <c r="T25" s="60">
        <f t="shared" si="1"/>
        <v>10.624722222222223</v>
      </c>
      <c r="U25" s="67"/>
      <c r="V25" s="72">
        <v>48.386299999999999</v>
      </c>
      <c r="W25" s="63">
        <f t="shared" si="2"/>
        <v>13.440638888888888</v>
      </c>
      <c r="X25" s="83">
        <v>-8.8000000000000007</v>
      </c>
      <c r="Y25" s="84">
        <v>-3.2</v>
      </c>
      <c r="Z25" s="85"/>
      <c r="AA25" s="85"/>
      <c r="AB25" s="77"/>
      <c r="AC25" s="152">
        <v>182.02782999999999</v>
      </c>
      <c r="AD25" s="10">
        <f t="shared" si="3"/>
        <v>100.00000000000003</v>
      </c>
      <c r="AE25" s="73" t="str">
        <f t="shared" si="4"/>
        <v>ОК</v>
      </c>
      <c r="AF25" s="6"/>
      <c r="AG25" s="6"/>
      <c r="AH25" s="6"/>
    </row>
    <row r="26" spans="1:34" x14ac:dyDescent="0.25">
      <c r="A26" s="28">
        <v>16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39"/>
      <c r="O26" s="42"/>
      <c r="P26" s="43">
        <v>34.555199999999999</v>
      </c>
      <c r="Q26" s="57">
        <f t="shared" si="0"/>
        <v>9.5986666666666665</v>
      </c>
      <c r="R26" s="67"/>
      <c r="S26" s="68">
        <v>38.249000000000002</v>
      </c>
      <c r="T26" s="60">
        <f t="shared" si="1"/>
        <v>10.624722222222223</v>
      </c>
      <c r="U26" s="67"/>
      <c r="V26" s="72">
        <v>48.386299999999999</v>
      </c>
      <c r="W26" s="63">
        <f t="shared" si="2"/>
        <v>13.440638888888888</v>
      </c>
      <c r="X26" s="83"/>
      <c r="Y26" s="84"/>
      <c r="Z26" s="85"/>
      <c r="AA26" s="85"/>
      <c r="AB26" s="77"/>
      <c r="AC26" s="152">
        <v>210.47651000000002</v>
      </c>
      <c r="AD26" s="10">
        <f t="shared" si="3"/>
        <v>0</v>
      </c>
      <c r="AE26" s="73" t="str">
        <f t="shared" si="4"/>
        <v xml:space="preserve"> </v>
      </c>
      <c r="AF26" s="6"/>
      <c r="AG26" s="6"/>
      <c r="AH26" s="6"/>
    </row>
    <row r="27" spans="1:34" x14ac:dyDescent="0.25">
      <c r="A27" s="28">
        <v>17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39"/>
      <c r="O27" s="42"/>
      <c r="P27" s="43">
        <v>34.555199999999999</v>
      </c>
      <c r="Q27" s="57">
        <f t="shared" si="0"/>
        <v>9.5986666666666665</v>
      </c>
      <c r="R27" s="67"/>
      <c r="S27" s="68">
        <v>38.249000000000002</v>
      </c>
      <c r="T27" s="60">
        <f t="shared" si="1"/>
        <v>10.624722222222223</v>
      </c>
      <c r="U27" s="67"/>
      <c r="V27" s="72">
        <v>48.386299999999999</v>
      </c>
      <c r="W27" s="63">
        <f t="shared" si="2"/>
        <v>13.440638888888888</v>
      </c>
      <c r="X27" s="83"/>
      <c r="Y27" s="84"/>
      <c r="Z27" s="85"/>
      <c r="AA27" s="85"/>
      <c r="AB27" s="77"/>
      <c r="AC27" s="152">
        <v>215.67218</v>
      </c>
      <c r="AD27" s="10">
        <f t="shared" si="3"/>
        <v>0</v>
      </c>
      <c r="AE27" s="73" t="str">
        <f t="shared" si="4"/>
        <v xml:space="preserve"> </v>
      </c>
      <c r="AF27" s="6"/>
      <c r="AG27" s="6"/>
      <c r="AH27" s="6"/>
    </row>
    <row r="28" spans="1:34" x14ac:dyDescent="0.25">
      <c r="A28" s="28">
        <v>18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39"/>
      <c r="O28" s="42"/>
      <c r="P28" s="43">
        <v>34.555199999999999</v>
      </c>
      <c r="Q28" s="57">
        <f t="shared" si="0"/>
        <v>9.5986666666666665</v>
      </c>
      <c r="R28" s="67"/>
      <c r="S28" s="68">
        <v>38.249000000000002</v>
      </c>
      <c r="T28" s="60">
        <f t="shared" si="1"/>
        <v>10.624722222222223</v>
      </c>
      <c r="U28" s="67"/>
      <c r="V28" s="72">
        <v>48.386299999999999</v>
      </c>
      <c r="W28" s="63">
        <f t="shared" si="2"/>
        <v>13.440638888888888</v>
      </c>
      <c r="X28" s="83"/>
      <c r="Y28" s="84"/>
      <c r="Z28" s="85"/>
      <c r="AA28" s="85"/>
      <c r="AB28" s="77"/>
      <c r="AC28" s="152">
        <v>192.73835</v>
      </c>
      <c r="AD28" s="10">
        <f t="shared" si="3"/>
        <v>0</v>
      </c>
      <c r="AE28" s="73" t="str">
        <f t="shared" si="4"/>
        <v xml:space="preserve"> </v>
      </c>
      <c r="AF28" s="6"/>
      <c r="AG28" s="6"/>
      <c r="AH28" s="6"/>
    </row>
    <row r="29" spans="1:34" ht="15" customHeight="1" x14ac:dyDescent="0.25">
      <c r="A29" s="28">
        <v>19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39"/>
      <c r="O29" s="42"/>
      <c r="P29" s="43">
        <v>34.555199999999999</v>
      </c>
      <c r="Q29" s="57">
        <f t="shared" si="0"/>
        <v>9.5986666666666665</v>
      </c>
      <c r="R29" s="67"/>
      <c r="S29" s="68">
        <v>38.249000000000002</v>
      </c>
      <c r="T29" s="60">
        <f t="shared" si="1"/>
        <v>10.624722222222223</v>
      </c>
      <c r="U29" s="67"/>
      <c r="V29" s="72">
        <v>48.386299999999999</v>
      </c>
      <c r="W29" s="63">
        <f t="shared" si="2"/>
        <v>13.440638888888888</v>
      </c>
      <c r="X29" s="83"/>
      <c r="Y29" s="84"/>
      <c r="Z29" s="85"/>
      <c r="AA29" s="85"/>
      <c r="AB29" s="77"/>
      <c r="AC29" s="152">
        <v>181.29804000000001</v>
      </c>
      <c r="AD29" s="10">
        <f t="shared" si="3"/>
        <v>0</v>
      </c>
      <c r="AE29" s="73" t="str">
        <f t="shared" si="4"/>
        <v xml:space="preserve"> </v>
      </c>
      <c r="AF29" s="6"/>
      <c r="AG29" s="6"/>
      <c r="AH29" s="6"/>
    </row>
    <row r="30" spans="1:34" x14ac:dyDescent="0.25">
      <c r="A30" s="28">
        <v>20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39"/>
      <c r="O30" s="42"/>
      <c r="P30" s="43">
        <v>34.555199999999999</v>
      </c>
      <c r="Q30" s="57">
        <f t="shared" si="0"/>
        <v>9.5986666666666665</v>
      </c>
      <c r="R30" s="67"/>
      <c r="S30" s="68">
        <v>38.249000000000002</v>
      </c>
      <c r="T30" s="60">
        <f t="shared" si="1"/>
        <v>10.624722222222223</v>
      </c>
      <c r="U30" s="67"/>
      <c r="V30" s="72">
        <v>48.386299999999999</v>
      </c>
      <c r="W30" s="63">
        <f t="shared" si="2"/>
        <v>13.440638888888888</v>
      </c>
      <c r="X30" s="83"/>
      <c r="Y30" s="84"/>
      <c r="Z30" s="85"/>
      <c r="AA30" s="85"/>
      <c r="AB30" s="77"/>
      <c r="AC30" s="152">
        <v>203.19649999999999</v>
      </c>
      <c r="AD30" s="10">
        <f t="shared" si="3"/>
        <v>0</v>
      </c>
      <c r="AE30" s="73" t="str">
        <f>IF(AD30=100,"ОК"," ")</f>
        <v xml:space="preserve"> </v>
      </c>
      <c r="AF30" s="6"/>
      <c r="AG30" s="6"/>
      <c r="AH30" s="6"/>
    </row>
    <row r="31" spans="1:34" x14ac:dyDescent="0.25">
      <c r="A31" s="28">
        <v>21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39"/>
      <c r="O31" s="42"/>
      <c r="P31" s="43">
        <v>34.555199999999999</v>
      </c>
      <c r="Q31" s="57">
        <f t="shared" si="0"/>
        <v>9.5986666666666665</v>
      </c>
      <c r="R31" s="67"/>
      <c r="S31" s="68">
        <v>38.249000000000002</v>
      </c>
      <c r="T31" s="60">
        <f t="shared" si="1"/>
        <v>10.624722222222223</v>
      </c>
      <c r="U31" s="67"/>
      <c r="V31" s="72">
        <v>48.386299999999999</v>
      </c>
      <c r="W31" s="63">
        <f t="shared" si="2"/>
        <v>13.440638888888888</v>
      </c>
      <c r="X31" s="83"/>
      <c r="Y31" s="84"/>
      <c r="Z31" s="85"/>
      <c r="AA31" s="85"/>
      <c r="AB31" s="77"/>
      <c r="AC31" s="152">
        <v>211.30223000000001</v>
      </c>
      <c r="AD31" s="10">
        <f t="shared" si="3"/>
        <v>0</v>
      </c>
      <c r="AE31" s="73" t="str">
        <f t="shared" si="4"/>
        <v xml:space="preserve"> </v>
      </c>
      <c r="AF31" s="6"/>
      <c r="AG31" s="6"/>
      <c r="AH31" s="6"/>
    </row>
    <row r="32" spans="1:34" x14ac:dyDescent="0.25">
      <c r="A32" s="28">
        <v>22</v>
      </c>
      <c r="B32" s="39">
        <v>89.008200000000002</v>
      </c>
      <c r="C32" s="40">
        <v>4.641</v>
      </c>
      <c r="D32" s="40">
        <v>1.5570999999999999</v>
      </c>
      <c r="E32" s="40">
        <v>0.1542</v>
      </c>
      <c r="F32" s="40">
        <v>0.30719999999999997</v>
      </c>
      <c r="G32" s="40">
        <v>3.0000000000000001E-3</v>
      </c>
      <c r="H32" s="40">
        <v>7.0400000000000004E-2</v>
      </c>
      <c r="I32" s="40">
        <v>6.08E-2</v>
      </c>
      <c r="J32" s="40">
        <v>9.5600000000000004E-2</v>
      </c>
      <c r="K32" s="40">
        <v>0.1527</v>
      </c>
      <c r="L32" s="40">
        <v>2.7566000000000002</v>
      </c>
      <c r="M32" s="41">
        <v>1.1933</v>
      </c>
      <c r="N32" s="39">
        <v>0.75649999999999995</v>
      </c>
      <c r="O32" s="42"/>
      <c r="P32" s="43">
        <v>34.7012</v>
      </c>
      <c r="Q32" s="57">
        <f t="shared" si="0"/>
        <v>9.6392222222222212</v>
      </c>
      <c r="R32" s="67"/>
      <c r="S32" s="68">
        <v>38.404800000000002</v>
      </c>
      <c r="T32" s="60">
        <f t="shared" si="1"/>
        <v>10.668000000000001</v>
      </c>
      <c r="U32" s="67"/>
      <c r="V32" s="72">
        <v>48.460299999999997</v>
      </c>
      <c r="W32" s="63">
        <f t="shared" si="2"/>
        <v>13.461194444444443</v>
      </c>
      <c r="X32" s="83">
        <v>-8.4</v>
      </c>
      <c r="Y32" s="84">
        <v>-3</v>
      </c>
      <c r="Z32" s="85">
        <v>1.5</v>
      </c>
      <c r="AA32" s="85" t="s">
        <v>60</v>
      </c>
      <c r="AB32" s="88" t="s">
        <v>61</v>
      </c>
      <c r="AC32" s="152">
        <v>192.67577</v>
      </c>
      <c r="AD32" s="10">
        <f t="shared" si="3"/>
        <v>100.00010000000002</v>
      </c>
      <c r="AE32" s="73" t="str">
        <f t="shared" si="4"/>
        <v xml:space="preserve"> </v>
      </c>
      <c r="AF32" s="6"/>
      <c r="AG32" s="6"/>
      <c r="AH32" s="6"/>
    </row>
    <row r="33" spans="1:34" x14ac:dyDescent="0.25">
      <c r="A33" s="28">
        <v>23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39"/>
      <c r="O33" s="42"/>
      <c r="P33" s="43">
        <v>34.7012</v>
      </c>
      <c r="Q33" s="57">
        <f t="shared" si="0"/>
        <v>9.6392222222222212</v>
      </c>
      <c r="R33" s="67"/>
      <c r="S33" s="68">
        <v>38.404800000000002</v>
      </c>
      <c r="T33" s="60">
        <f t="shared" si="1"/>
        <v>10.668000000000001</v>
      </c>
      <c r="U33" s="67"/>
      <c r="V33" s="72">
        <v>48.460299999999997</v>
      </c>
      <c r="W33" s="63">
        <f t="shared" si="2"/>
        <v>13.461194444444443</v>
      </c>
      <c r="X33" s="83"/>
      <c r="Y33" s="84"/>
      <c r="Z33" s="85"/>
      <c r="AA33" s="85"/>
      <c r="AB33" s="77"/>
      <c r="AC33" s="152">
        <v>192.07593</v>
      </c>
      <c r="AD33" s="10">
        <f>SUM(B33:M33)+$K$42+$N$42</f>
        <v>0</v>
      </c>
      <c r="AE33" s="73" t="str">
        <f>IF(AD33=100,"ОК"," ")</f>
        <v xml:space="preserve"> </v>
      </c>
      <c r="AF33" s="6"/>
      <c r="AG33" s="6"/>
      <c r="AH33" s="6"/>
    </row>
    <row r="34" spans="1:34" x14ac:dyDescent="0.25">
      <c r="A34" s="28">
        <v>24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39"/>
      <c r="O34" s="42"/>
      <c r="P34" s="43">
        <v>34.7012</v>
      </c>
      <c r="Q34" s="57">
        <f t="shared" si="0"/>
        <v>9.6392222222222212</v>
      </c>
      <c r="R34" s="67"/>
      <c r="S34" s="68">
        <v>38.404800000000002</v>
      </c>
      <c r="T34" s="60">
        <f t="shared" si="1"/>
        <v>10.668000000000001</v>
      </c>
      <c r="U34" s="67"/>
      <c r="V34" s="72">
        <v>48.460299999999997</v>
      </c>
      <c r="W34" s="63">
        <f t="shared" si="2"/>
        <v>13.461194444444443</v>
      </c>
      <c r="X34" s="83"/>
      <c r="Y34" s="84"/>
      <c r="Z34" s="85"/>
      <c r="AA34" s="85"/>
      <c r="AB34" s="77"/>
      <c r="AC34" s="152">
        <v>186.16273999999999</v>
      </c>
      <c r="AD34" s="10">
        <f t="shared" si="3"/>
        <v>0</v>
      </c>
      <c r="AE34" s="73" t="str">
        <f t="shared" si="4"/>
        <v xml:space="preserve"> </v>
      </c>
      <c r="AF34" s="6"/>
      <c r="AG34" s="6"/>
      <c r="AH34" s="6"/>
    </row>
    <row r="35" spans="1:34" x14ac:dyDescent="0.25">
      <c r="A35" s="28">
        <v>25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39"/>
      <c r="O35" s="42"/>
      <c r="P35" s="43">
        <v>34.7012</v>
      </c>
      <c r="Q35" s="57">
        <f t="shared" si="0"/>
        <v>9.6392222222222212</v>
      </c>
      <c r="R35" s="67"/>
      <c r="S35" s="68">
        <v>38.404800000000002</v>
      </c>
      <c r="T35" s="60">
        <f t="shared" si="1"/>
        <v>10.668000000000001</v>
      </c>
      <c r="U35" s="67"/>
      <c r="V35" s="72">
        <v>48.460299999999997</v>
      </c>
      <c r="W35" s="63">
        <f t="shared" si="2"/>
        <v>13.461194444444443</v>
      </c>
      <c r="X35" s="83"/>
      <c r="Y35" s="84"/>
      <c r="Z35" s="85"/>
      <c r="AA35" s="85"/>
      <c r="AB35" s="77"/>
      <c r="AC35" s="152">
        <v>182.86879999999999</v>
      </c>
      <c r="AD35" s="10">
        <f t="shared" si="3"/>
        <v>0</v>
      </c>
      <c r="AE35" s="73" t="str">
        <f t="shared" si="4"/>
        <v xml:space="preserve"> </v>
      </c>
      <c r="AF35" s="6"/>
      <c r="AG35" s="6"/>
      <c r="AH35" s="6"/>
    </row>
    <row r="36" spans="1:34" x14ac:dyDescent="0.25">
      <c r="A36" s="28">
        <v>26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2"/>
      <c r="P36" s="43">
        <v>34.7012</v>
      </c>
      <c r="Q36" s="57">
        <f t="shared" si="0"/>
        <v>9.6392222222222212</v>
      </c>
      <c r="R36" s="67"/>
      <c r="S36" s="68">
        <v>38.404800000000002</v>
      </c>
      <c r="T36" s="60">
        <f t="shared" si="1"/>
        <v>10.668000000000001</v>
      </c>
      <c r="U36" s="67"/>
      <c r="V36" s="72">
        <v>48.460299999999997</v>
      </c>
      <c r="W36" s="63">
        <f t="shared" si="2"/>
        <v>13.461194444444443</v>
      </c>
      <c r="X36" s="83"/>
      <c r="Y36" s="84"/>
      <c r="Z36" s="85"/>
      <c r="AA36" s="85"/>
      <c r="AB36" s="77"/>
      <c r="AC36" s="152">
        <v>164.23832999999999</v>
      </c>
      <c r="AD36" s="10">
        <f t="shared" si="3"/>
        <v>0</v>
      </c>
      <c r="AE36" s="73" t="str">
        <f t="shared" si="4"/>
        <v xml:space="preserve"> </v>
      </c>
      <c r="AF36" s="6"/>
      <c r="AG36" s="6"/>
      <c r="AH36" s="6"/>
    </row>
    <row r="37" spans="1:34" x14ac:dyDescent="0.25">
      <c r="A37" s="28">
        <v>27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39"/>
      <c r="O37" s="42"/>
      <c r="P37" s="43">
        <v>34.7012</v>
      </c>
      <c r="Q37" s="57">
        <f t="shared" si="0"/>
        <v>9.6392222222222212</v>
      </c>
      <c r="R37" s="67"/>
      <c r="S37" s="68">
        <v>38.404800000000002</v>
      </c>
      <c r="T37" s="60">
        <f t="shared" si="1"/>
        <v>10.668000000000001</v>
      </c>
      <c r="U37" s="67"/>
      <c r="V37" s="72">
        <v>48.460299999999997</v>
      </c>
      <c r="W37" s="63">
        <f t="shared" si="2"/>
        <v>13.461194444444443</v>
      </c>
      <c r="X37" s="83"/>
      <c r="Y37" s="84"/>
      <c r="Z37" s="85"/>
      <c r="AA37" s="85"/>
      <c r="AB37" s="77"/>
      <c r="AC37" s="152">
        <v>177.50623000000002</v>
      </c>
      <c r="AD37" s="10">
        <f t="shared" si="3"/>
        <v>0</v>
      </c>
      <c r="AE37" s="73" t="str">
        <f t="shared" si="4"/>
        <v xml:space="preserve"> </v>
      </c>
      <c r="AF37" s="6"/>
      <c r="AG37" s="6"/>
      <c r="AH37" s="6"/>
    </row>
    <row r="38" spans="1:34" x14ac:dyDescent="0.25">
      <c r="A38" s="28">
        <v>28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39"/>
      <c r="O38" s="42"/>
      <c r="P38" s="43">
        <v>34.7012</v>
      </c>
      <c r="Q38" s="57">
        <f t="shared" si="0"/>
        <v>9.6392222222222212</v>
      </c>
      <c r="R38" s="67"/>
      <c r="S38" s="68">
        <v>38.404800000000002</v>
      </c>
      <c r="T38" s="60">
        <f t="shared" si="1"/>
        <v>10.668000000000001</v>
      </c>
      <c r="U38" s="67"/>
      <c r="V38" s="72">
        <v>48.460299999999997</v>
      </c>
      <c r="W38" s="63">
        <f t="shared" si="2"/>
        <v>13.461194444444443</v>
      </c>
      <c r="X38" s="83"/>
      <c r="Y38" s="84"/>
      <c r="Z38" s="85"/>
      <c r="AA38" s="85"/>
      <c r="AB38" s="77"/>
      <c r="AC38" s="152">
        <v>175.14525</v>
      </c>
      <c r="AD38" s="10">
        <f t="shared" si="3"/>
        <v>0</v>
      </c>
      <c r="AE38" s="73" t="str">
        <f t="shared" si="4"/>
        <v xml:space="preserve"> </v>
      </c>
      <c r="AF38" s="6"/>
      <c r="AG38" s="6"/>
      <c r="AH38" s="6"/>
    </row>
    <row r="39" spans="1:34" x14ac:dyDescent="0.25">
      <c r="A39" s="28">
        <v>29</v>
      </c>
      <c r="B39" s="39">
        <v>89.026700000000005</v>
      </c>
      <c r="C39" s="40">
        <v>4.6456999999999997</v>
      </c>
      <c r="D39" s="40">
        <v>1.5439000000000001</v>
      </c>
      <c r="E39" s="40">
        <v>0.15029999999999999</v>
      </c>
      <c r="F39" s="40">
        <v>0.29759999999999998</v>
      </c>
      <c r="G39" s="40">
        <v>2.8999999999999998E-3</v>
      </c>
      <c r="H39" s="40">
        <v>6.5799999999999997E-2</v>
      </c>
      <c r="I39" s="40">
        <v>5.6300000000000003E-2</v>
      </c>
      <c r="J39" s="40">
        <v>8.5199999999999998E-2</v>
      </c>
      <c r="K39" s="40">
        <v>0.13950000000000001</v>
      </c>
      <c r="L39" s="40">
        <v>2.7682000000000002</v>
      </c>
      <c r="M39" s="41">
        <v>1.2179</v>
      </c>
      <c r="N39" s="39">
        <v>0.75580000000000003</v>
      </c>
      <c r="O39" s="42"/>
      <c r="P39" s="43">
        <v>34.654400000000003</v>
      </c>
      <c r="Q39" s="57">
        <f t="shared" si="0"/>
        <v>9.6262222222222231</v>
      </c>
      <c r="R39" s="67"/>
      <c r="S39" s="68">
        <v>38.354300000000002</v>
      </c>
      <c r="T39" s="60">
        <f t="shared" si="1"/>
        <v>10.653972222222222</v>
      </c>
      <c r="U39" s="67"/>
      <c r="V39" s="72">
        <v>48.416899999999998</v>
      </c>
      <c r="W39" s="63">
        <f t="shared" si="2"/>
        <v>13.449138888888887</v>
      </c>
      <c r="X39" s="83">
        <v>-8.6999999999999993</v>
      </c>
      <c r="Y39" s="84">
        <v>-2.4</v>
      </c>
      <c r="Z39" s="85"/>
      <c r="AA39" s="85"/>
      <c r="AB39" s="77"/>
      <c r="AC39" s="152">
        <v>175.51554999999999</v>
      </c>
      <c r="AD39" s="10">
        <f t="shared" si="3"/>
        <v>99.999999999999986</v>
      </c>
      <c r="AE39" s="73" t="str">
        <f t="shared" si="4"/>
        <v>ОК</v>
      </c>
      <c r="AF39" s="6"/>
      <c r="AG39" s="6"/>
      <c r="AH39" s="6"/>
    </row>
    <row r="40" spans="1:34" x14ac:dyDescent="0.25">
      <c r="A40" s="28">
        <v>30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39"/>
      <c r="O40" s="42"/>
      <c r="P40" s="43">
        <v>34.654400000000003</v>
      </c>
      <c r="Q40" s="57">
        <f t="shared" si="0"/>
        <v>9.6262222222222231</v>
      </c>
      <c r="R40" s="67"/>
      <c r="S40" s="68">
        <v>38.354300000000002</v>
      </c>
      <c r="T40" s="60">
        <f t="shared" si="1"/>
        <v>10.653972222222222</v>
      </c>
      <c r="U40" s="67"/>
      <c r="V40" s="72">
        <v>48.416899999999998</v>
      </c>
      <c r="W40" s="63">
        <f t="shared" si="2"/>
        <v>13.449138888888887</v>
      </c>
      <c r="X40" s="83"/>
      <c r="Y40" s="84"/>
      <c r="Z40" s="85"/>
      <c r="AA40" s="85"/>
      <c r="AB40" s="77"/>
      <c r="AC40" s="152">
        <v>187.87169</v>
      </c>
      <c r="AD40" s="10">
        <f t="shared" si="3"/>
        <v>0</v>
      </c>
      <c r="AE40" s="73" t="str">
        <f t="shared" si="4"/>
        <v xml:space="preserve"> </v>
      </c>
      <c r="AF40" s="6"/>
      <c r="AG40" s="6"/>
      <c r="AH40" s="6"/>
    </row>
    <row r="41" spans="1:34" ht="15.75" thickBot="1" x14ac:dyDescent="0.3">
      <c r="A41" s="29">
        <v>31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4"/>
      <c r="O41" s="47"/>
      <c r="P41" s="48">
        <v>34.654400000000003</v>
      </c>
      <c r="Q41" s="58">
        <f t="shared" si="0"/>
        <v>9.6262222222222231</v>
      </c>
      <c r="R41" s="69"/>
      <c r="S41" s="70">
        <v>38.354300000000002</v>
      </c>
      <c r="T41" s="61">
        <f t="shared" si="1"/>
        <v>10.653972222222222</v>
      </c>
      <c r="U41" s="69"/>
      <c r="V41" s="69">
        <v>48.416899999999998</v>
      </c>
      <c r="W41" s="64">
        <f t="shared" si="2"/>
        <v>13.449138888888887</v>
      </c>
      <c r="X41" s="86"/>
      <c r="Y41" s="87"/>
      <c r="Z41" s="87"/>
      <c r="AA41" s="87"/>
      <c r="AB41" s="79"/>
      <c r="AC41" s="153">
        <v>201.20056</v>
      </c>
      <c r="AD41" s="10">
        <f t="shared" si="3"/>
        <v>0</v>
      </c>
      <c r="AE41" s="73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26" t="s">
        <v>18</v>
      </c>
      <c r="B42" s="127"/>
      <c r="C42" s="127"/>
      <c r="D42" s="127"/>
      <c r="E42" s="127"/>
      <c r="F42" s="127"/>
      <c r="G42" s="127"/>
      <c r="H42" s="128"/>
      <c r="I42" s="125" t="s">
        <v>16</v>
      </c>
      <c r="J42" s="125"/>
      <c r="K42" s="31">
        <v>0</v>
      </c>
      <c r="L42" s="126" t="s">
        <v>17</v>
      </c>
      <c r="M42" s="128"/>
      <c r="N42" s="32">
        <v>0</v>
      </c>
      <c r="O42" s="99"/>
      <c r="P42" s="99">
        <f>SUMPRODUCT(P11:P41,AC11:AC41)/SUM(AC11:AC41)</f>
        <v>34.59217077374867</v>
      </c>
      <c r="Q42" s="106">
        <f>SUMPRODUCT(Q11:Q41,AC11:AC41)/SUM(AC11:AC41)</f>
        <v>9.6089363260412917</v>
      </c>
      <c r="R42" s="99"/>
      <c r="S42" s="99">
        <f>SUMPRODUCT(S11:S41,AC11:AC41)/SUM(AC11:AC41)</f>
        <v>38.289433758122676</v>
      </c>
      <c r="T42" s="104">
        <f>SUMPRODUCT(T11:T41,AC11:AC41)/SUM(AC11:AC41)</f>
        <v>10.635953821700747</v>
      </c>
      <c r="U42" s="13"/>
      <c r="V42" s="7"/>
      <c r="W42" s="33"/>
      <c r="X42" s="33"/>
      <c r="Y42" s="33"/>
      <c r="Z42" s="33"/>
      <c r="AA42" s="155" t="s">
        <v>65</v>
      </c>
      <c r="AB42" s="129"/>
      <c r="AC42" s="154">
        <f>SUM(AC11:AC41)</f>
        <v>5629.6514399999996</v>
      </c>
      <c r="AD42" s="10"/>
      <c r="AE42" s="154"/>
      <c r="AF42" s="6"/>
      <c r="AG42" s="6"/>
      <c r="AH42" s="6"/>
    </row>
    <row r="43" spans="1:34" ht="15.75" customHeight="1" x14ac:dyDescent="0.25">
      <c r="A43" s="34"/>
      <c r="B43" s="4"/>
      <c r="C43" s="4"/>
      <c r="D43" s="4"/>
      <c r="E43" s="4"/>
      <c r="F43" s="4"/>
      <c r="G43" s="4"/>
      <c r="H43" s="124" t="s">
        <v>2</v>
      </c>
      <c r="I43" s="124"/>
      <c r="J43" s="124"/>
      <c r="K43" s="124"/>
      <c r="L43" s="124"/>
      <c r="M43" s="124"/>
      <c r="N43" s="124"/>
      <c r="O43" s="100"/>
      <c r="P43" s="100"/>
      <c r="Q43" s="107"/>
      <c r="R43" s="100"/>
      <c r="S43" s="100"/>
      <c r="T43" s="105"/>
      <c r="U43" s="13"/>
      <c r="V43" s="4"/>
      <c r="W43" s="4"/>
      <c r="X43" s="4"/>
      <c r="Y43" s="4"/>
      <c r="Z43" s="4"/>
      <c r="AA43" s="4"/>
      <c r="AB43" s="4"/>
      <c r="AC43" s="55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6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27"/>
      <c r="T44" s="27"/>
      <c r="U44" s="13"/>
      <c r="V44" s="4"/>
      <c r="W44" s="4"/>
      <c r="X44" s="4"/>
      <c r="Y44" s="4"/>
      <c r="Z44" s="4"/>
      <c r="AA44" s="4"/>
      <c r="AB44" s="4"/>
      <c r="AC44" s="55"/>
    </row>
    <row r="45" spans="1:34" ht="15.75" customHeight="1" x14ac:dyDescent="0.25">
      <c r="A45" s="3"/>
      <c r="B45" s="35" t="s">
        <v>39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 t="s">
        <v>40</v>
      </c>
      <c r="P45" s="35"/>
      <c r="Q45" s="35"/>
      <c r="R45" s="35"/>
      <c r="S45" s="36"/>
      <c r="T45" s="37"/>
      <c r="U45" s="37"/>
      <c r="V45" s="89">
        <v>42738</v>
      </c>
      <c r="W45" s="90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8" t="s">
        <v>3</v>
      </c>
      <c r="O46" s="38" t="s">
        <v>4</v>
      </c>
      <c r="R46" s="38"/>
      <c r="S46" s="38" t="s">
        <v>5</v>
      </c>
      <c r="V46" s="38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5" t="s">
        <v>41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 t="s">
        <v>42</v>
      </c>
      <c r="O47" s="35" t="s">
        <v>43</v>
      </c>
      <c r="P47" s="35"/>
      <c r="Q47" s="35"/>
      <c r="R47" s="35"/>
      <c r="S47" s="35"/>
      <c r="T47" s="37"/>
      <c r="U47" s="37"/>
      <c r="V47" s="89">
        <v>42738</v>
      </c>
      <c r="W47" s="90"/>
    </row>
    <row r="48" spans="1:34" x14ac:dyDescent="0.25">
      <c r="E48" s="38" t="s">
        <v>44</v>
      </c>
      <c r="O48" s="38" t="s">
        <v>4</v>
      </c>
      <c r="R48" s="38"/>
      <c r="S48" s="38" t="s">
        <v>5</v>
      </c>
      <c r="V48" s="38"/>
      <c r="W48" s="4" t="s">
        <v>6</v>
      </c>
    </row>
    <row r="49" spans="2:23" x14ac:dyDescent="0.25">
      <c r="B49" s="35" t="s">
        <v>52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 t="s">
        <v>42</v>
      </c>
      <c r="O49" s="35" t="s">
        <v>53</v>
      </c>
      <c r="P49" s="35"/>
      <c r="Q49" s="35"/>
      <c r="R49" s="35"/>
      <c r="S49" s="35"/>
      <c r="T49" s="37"/>
      <c r="U49" s="37"/>
      <c r="V49" s="89">
        <v>42738</v>
      </c>
      <c r="W49" s="90"/>
    </row>
    <row r="50" spans="2:23" x14ac:dyDescent="0.25">
      <c r="E50" s="49" t="s">
        <v>51</v>
      </c>
      <c r="O50" s="38" t="s">
        <v>4</v>
      </c>
      <c r="R50" s="38"/>
      <c r="S50" s="38" t="s">
        <v>5</v>
      </c>
      <c r="V50" s="38"/>
      <c r="W50" s="4" t="s">
        <v>6</v>
      </c>
    </row>
    <row r="51" spans="2:23" x14ac:dyDescent="0.25">
      <c r="B51" s="1" t="s">
        <v>66</v>
      </c>
    </row>
  </sheetData>
  <mergeCells count="50">
    <mergeCell ref="AC7:AC10"/>
    <mergeCell ref="Z7:Z10"/>
    <mergeCell ref="AA7:AA10"/>
    <mergeCell ref="W9:W10"/>
    <mergeCell ref="Y7:Y10"/>
    <mergeCell ref="X7:X10"/>
    <mergeCell ref="N7:W7"/>
    <mergeCell ref="N8:N10"/>
    <mergeCell ref="T9:T10"/>
    <mergeCell ref="R9:R10"/>
    <mergeCell ref="H43:N43"/>
    <mergeCell ref="I42:J42"/>
    <mergeCell ref="A42:H42"/>
    <mergeCell ref="L42:M42"/>
    <mergeCell ref="AA42:AB42"/>
    <mergeCell ref="R42:R43"/>
    <mergeCell ref="O42:O43"/>
    <mergeCell ref="V9:V10"/>
    <mergeCell ref="AB7:AB10"/>
    <mergeCell ref="P9:P10"/>
    <mergeCell ref="Q9:Q10"/>
    <mergeCell ref="A7:A10"/>
    <mergeCell ref="B9:B10"/>
    <mergeCell ref="C9:C10"/>
    <mergeCell ref="D9:D10"/>
    <mergeCell ref="B7:M8"/>
    <mergeCell ref="E9:E10"/>
    <mergeCell ref="L9:L10"/>
    <mergeCell ref="I9:I10"/>
    <mergeCell ref="J9:J10"/>
    <mergeCell ref="K9:K10"/>
    <mergeCell ref="H9:H10"/>
    <mergeCell ref="F9:F10"/>
    <mergeCell ref="G9:G10"/>
    <mergeCell ref="V49:W49"/>
    <mergeCell ref="J2:X2"/>
    <mergeCell ref="J4:X4"/>
    <mergeCell ref="J5:X5"/>
    <mergeCell ref="U9:U10"/>
    <mergeCell ref="S9:S10"/>
    <mergeCell ref="V47:W47"/>
    <mergeCell ref="K3:AH3"/>
    <mergeCell ref="K6:AH6"/>
    <mergeCell ref="S42:S43"/>
    <mergeCell ref="M9:M10"/>
    <mergeCell ref="V45:W45"/>
    <mergeCell ref="T42:T43"/>
    <mergeCell ref="P42:P43"/>
    <mergeCell ref="Q42:Q43"/>
    <mergeCell ref="O9:O10"/>
  </mergeCells>
  <phoneticPr fontId="23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3" sqref="H13"/>
    </sheetView>
  </sheetViews>
  <sheetFormatPr defaultRowHeight="15" x14ac:dyDescent="0.25"/>
  <cols>
    <col min="1" max="1" width="4.5703125" customWidth="1"/>
    <col min="7" max="7" width="10" customWidth="1"/>
  </cols>
  <sheetData>
    <row r="1" spans="1:7" x14ac:dyDescent="0.25">
      <c r="A1" t="s">
        <v>62</v>
      </c>
    </row>
    <row r="2" spans="1:7" x14ac:dyDescent="0.25">
      <c r="A2" t="s">
        <v>63</v>
      </c>
      <c r="B2" t="s">
        <v>57</v>
      </c>
    </row>
    <row r="3" spans="1:7" x14ac:dyDescent="0.25">
      <c r="A3" s="156">
        <v>1</v>
      </c>
      <c r="B3">
        <v>182973.97</v>
      </c>
      <c r="D3" s="151">
        <f>B3/1000</f>
        <v>182.97397000000001</v>
      </c>
      <c r="G3" s="74"/>
    </row>
    <row r="4" spans="1:7" x14ac:dyDescent="0.25">
      <c r="A4" s="156">
        <v>2</v>
      </c>
      <c r="B4">
        <v>168554.41</v>
      </c>
      <c r="D4" s="151">
        <f t="shared" ref="D4:D33" si="0">B4/1000</f>
        <v>168.55440999999999</v>
      </c>
      <c r="G4" s="74"/>
    </row>
    <row r="5" spans="1:7" x14ac:dyDescent="0.25">
      <c r="A5" s="156">
        <v>3</v>
      </c>
      <c r="B5">
        <v>169030.53</v>
      </c>
      <c r="D5" s="151">
        <f t="shared" si="0"/>
        <v>169.03053</v>
      </c>
      <c r="G5" s="74"/>
    </row>
    <row r="6" spans="1:7" x14ac:dyDescent="0.25">
      <c r="A6" s="156">
        <v>4</v>
      </c>
      <c r="B6">
        <v>172570.74</v>
      </c>
      <c r="D6" s="151">
        <f t="shared" si="0"/>
        <v>172.57074</v>
      </c>
      <c r="G6" s="74"/>
    </row>
    <row r="7" spans="1:7" x14ac:dyDescent="0.25">
      <c r="A7" s="156">
        <v>5</v>
      </c>
      <c r="B7">
        <v>178679.45</v>
      </c>
      <c r="D7" s="151">
        <f t="shared" si="0"/>
        <v>178.67945</v>
      </c>
      <c r="G7" s="74"/>
    </row>
    <row r="8" spans="1:7" x14ac:dyDescent="0.25">
      <c r="A8" s="156">
        <v>6</v>
      </c>
      <c r="B8">
        <v>174114.98</v>
      </c>
      <c r="D8" s="151">
        <f t="shared" si="0"/>
        <v>174.11498</v>
      </c>
      <c r="G8" s="74"/>
    </row>
    <row r="9" spans="1:7" x14ac:dyDescent="0.25">
      <c r="A9" s="156">
        <v>7</v>
      </c>
      <c r="B9">
        <v>190229.51</v>
      </c>
      <c r="D9" s="151">
        <f t="shared" si="0"/>
        <v>190.22951</v>
      </c>
      <c r="G9" s="74"/>
    </row>
    <row r="10" spans="1:7" x14ac:dyDescent="0.25">
      <c r="A10" s="156">
        <v>8</v>
      </c>
      <c r="B10">
        <v>185021.29</v>
      </c>
      <c r="D10" s="151">
        <f t="shared" si="0"/>
        <v>185.02129000000002</v>
      </c>
      <c r="G10" s="74"/>
    </row>
    <row r="11" spans="1:7" x14ac:dyDescent="0.25">
      <c r="A11" s="156">
        <v>9</v>
      </c>
      <c r="B11">
        <v>153933.60999999999</v>
      </c>
      <c r="D11" s="151">
        <f t="shared" si="0"/>
        <v>153.93360999999999</v>
      </c>
      <c r="G11" s="74"/>
    </row>
    <row r="12" spans="1:7" x14ac:dyDescent="0.25">
      <c r="A12" s="156">
        <v>10</v>
      </c>
      <c r="B12">
        <v>144341.4</v>
      </c>
      <c r="D12" s="151">
        <f t="shared" si="0"/>
        <v>144.34139999999999</v>
      </c>
      <c r="G12" s="74"/>
    </row>
    <row r="13" spans="1:7" x14ac:dyDescent="0.25">
      <c r="A13" s="156">
        <v>11</v>
      </c>
      <c r="B13">
        <v>148596.4</v>
      </c>
      <c r="D13" s="151">
        <f t="shared" si="0"/>
        <v>148.59639999999999</v>
      </c>
      <c r="G13" s="74"/>
    </row>
    <row r="14" spans="1:7" x14ac:dyDescent="0.25">
      <c r="A14" s="156">
        <v>12</v>
      </c>
      <c r="B14">
        <v>162260.57</v>
      </c>
      <c r="D14" s="151">
        <f t="shared" si="0"/>
        <v>162.26057</v>
      </c>
      <c r="G14" s="74"/>
    </row>
    <row r="15" spans="1:7" x14ac:dyDescent="0.25">
      <c r="A15" s="156">
        <v>13</v>
      </c>
      <c r="B15">
        <v>183169.52</v>
      </c>
      <c r="D15" s="151">
        <f t="shared" si="0"/>
        <v>183.16951999999998</v>
      </c>
      <c r="G15" s="74"/>
    </row>
    <row r="16" spans="1:7" x14ac:dyDescent="0.25">
      <c r="A16" s="156">
        <v>14</v>
      </c>
      <c r="B16">
        <v>184202.57</v>
      </c>
      <c r="D16" s="151">
        <f t="shared" si="0"/>
        <v>184.20257000000001</v>
      </c>
      <c r="G16" s="74"/>
    </row>
    <row r="17" spans="1:7" x14ac:dyDescent="0.25">
      <c r="A17" s="156">
        <v>15</v>
      </c>
      <c r="B17">
        <v>182027.83</v>
      </c>
      <c r="D17" s="151">
        <f t="shared" si="0"/>
        <v>182.02782999999999</v>
      </c>
      <c r="G17" s="74"/>
    </row>
    <row r="18" spans="1:7" x14ac:dyDescent="0.25">
      <c r="A18" s="156">
        <v>16</v>
      </c>
      <c r="B18">
        <v>210476.51</v>
      </c>
      <c r="D18" s="151">
        <f t="shared" si="0"/>
        <v>210.47651000000002</v>
      </c>
      <c r="G18" s="74"/>
    </row>
    <row r="19" spans="1:7" x14ac:dyDescent="0.25">
      <c r="A19" s="156">
        <v>17</v>
      </c>
      <c r="B19">
        <v>215672.18</v>
      </c>
      <c r="D19" s="151">
        <f t="shared" si="0"/>
        <v>215.67218</v>
      </c>
      <c r="G19" s="74"/>
    </row>
    <row r="20" spans="1:7" x14ac:dyDescent="0.25">
      <c r="A20" s="156">
        <v>18</v>
      </c>
      <c r="B20">
        <v>192738.35</v>
      </c>
      <c r="D20" s="151">
        <f t="shared" si="0"/>
        <v>192.73835</v>
      </c>
      <c r="G20" s="74"/>
    </row>
    <row r="21" spans="1:7" x14ac:dyDescent="0.25">
      <c r="A21" s="156">
        <v>19</v>
      </c>
      <c r="B21">
        <v>181298.04</v>
      </c>
      <c r="D21" s="151">
        <f t="shared" si="0"/>
        <v>181.29804000000001</v>
      </c>
      <c r="G21" s="74"/>
    </row>
    <row r="22" spans="1:7" x14ac:dyDescent="0.25">
      <c r="A22" s="156">
        <v>20</v>
      </c>
      <c r="B22">
        <v>203196.5</v>
      </c>
      <c r="D22" s="151">
        <f t="shared" si="0"/>
        <v>203.19649999999999</v>
      </c>
      <c r="G22" s="74"/>
    </row>
    <row r="23" spans="1:7" x14ac:dyDescent="0.25">
      <c r="A23" s="156">
        <v>21</v>
      </c>
      <c r="B23">
        <v>211302.23</v>
      </c>
      <c r="D23" s="151">
        <f t="shared" si="0"/>
        <v>211.30223000000001</v>
      </c>
      <c r="G23" s="74"/>
    </row>
    <row r="24" spans="1:7" x14ac:dyDescent="0.25">
      <c r="A24" s="156">
        <v>22</v>
      </c>
      <c r="B24">
        <v>192675.77</v>
      </c>
      <c r="D24" s="151">
        <f t="shared" si="0"/>
        <v>192.67577</v>
      </c>
      <c r="G24" s="74"/>
    </row>
    <row r="25" spans="1:7" x14ac:dyDescent="0.25">
      <c r="A25" s="156">
        <v>23</v>
      </c>
      <c r="B25">
        <v>192075.93</v>
      </c>
      <c r="D25" s="151">
        <f t="shared" si="0"/>
        <v>192.07593</v>
      </c>
      <c r="G25" s="74"/>
    </row>
    <row r="26" spans="1:7" x14ac:dyDescent="0.25">
      <c r="A26" s="156">
        <v>24</v>
      </c>
      <c r="B26">
        <v>186162.74</v>
      </c>
      <c r="D26" s="151">
        <f t="shared" si="0"/>
        <v>186.16273999999999</v>
      </c>
      <c r="G26" s="74"/>
    </row>
    <row r="27" spans="1:7" x14ac:dyDescent="0.25">
      <c r="A27" s="156">
        <v>25</v>
      </c>
      <c r="B27">
        <v>182868.8</v>
      </c>
      <c r="D27" s="151">
        <f t="shared" si="0"/>
        <v>182.86879999999999</v>
      </c>
      <c r="G27" s="74"/>
    </row>
    <row r="28" spans="1:7" x14ac:dyDescent="0.25">
      <c r="A28" s="156">
        <v>26</v>
      </c>
      <c r="B28">
        <v>164238.32999999999</v>
      </c>
      <c r="D28" s="151">
        <f t="shared" si="0"/>
        <v>164.23832999999999</v>
      </c>
      <c r="G28" s="74"/>
    </row>
    <row r="29" spans="1:7" x14ac:dyDescent="0.25">
      <c r="A29" s="156">
        <v>27</v>
      </c>
      <c r="B29">
        <v>177506.23</v>
      </c>
      <c r="D29" s="151">
        <f t="shared" si="0"/>
        <v>177.50623000000002</v>
      </c>
      <c r="G29" s="74"/>
    </row>
    <row r="30" spans="1:7" x14ac:dyDescent="0.25">
      <c r="A30" s="156">
        <v>28</v>
      </c>
      <c r="B30">
        <v>175145.25</v>
      </c>
      <c r="D30" s="151">
        <f t="shared" si="0"/>
        <v>175.14525</v>
      </c>
      <c r="G30" s="74"/>
    </row>
    <row r="31" spans="1:7" x14ac:dyDescent="0.25">
      <c r="A31" s="156">
        <v>29</v>
      </c>
      <c r="B31">
        <v>175515.55</v>
      </c>
      <c r="D31" s="151">
        <f t="shared" si="0"/>
        <v>175.51554999999999</v>
      </c>
      <c r="G31" s="74"/>
    </row>
    <row r="32" spans="1:7" x14ac:dyDescent="0.25">
      <c r="A32" s="156">
        <v>30</v>
      </c>
      <c r="B32">
        <v>187871.69</v>
      </c>
      <c r="D32" s="151">
        <f t="shared" si="0"/>
        <v>187.87169</v>
      </c>
      <c r="G32" s="74"/>
    </row>
    <row r="33" spans="1:4" x14ac:dyDescent="0.25">
      <c r="A33" s="156">
        <v>31</v>
      </c>
      <c r="B33">
        <v>201200.56</v>
      </c>
      <c r="D33" s="151">
        <f t="shared" si="0"/>
        <v>201.20056</v>
      </c>
    </row>
    <row r="34" spans="1:4" x14ac:dyDescent="0.25">
      <c r="A34" t="s">
        <v>64</v>
      </c>
      <c r="B34">
        <v>5629651.4500000002</v>
      </c>
    </row>
  </sheetData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2017-01-10T08:52:32Z</cp:lastPrinted>
  <dcterms:created xsi:type="dcterms:W3CDTF">2016-10-07T07:24:19Z</dcterms:created>
  <dcterms:modified xsi:type="dcterms:W3CDTF">2017-01-10T08:55:43Z</dcterms:modified>
</cp:coreProperties>
</file>