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35" windowWidth="20115" windowHeight="763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(2)'!$A$1:$AC$56</definedName>
  </definedNames>
  <calcPr calcId="145621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" i="2"/>
  <c r="W44" i="4" l="1"/>
  <c r="T44" i="4"/>
  <c r="Q44" i="4"/>
  <c r="W43" i="4"/>
  <c r="T43" i="4"/>
  <c r="Q43" i="4"/>
  <c r="W42" i="4"/>
  <c r="T42" i="4"/>
  <c r="Q42" i="4"/>
  <c r="W41" i="4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T45" i="4" l="1"/>
  <c r="S45" i="4"/>
  <c r="R45" i="4"/>
  <c r="P45" i="4"/>
  <c r="O45" i="4"/>
  <c r="AD44" i="4"/>
  <c r="AE44" i="4" s="1"/>
  <c r="AD43" i="4"/>
  <c r="AE43" i="4" s="1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Q45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4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5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5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<sst xmlns="http://schemas.openxmlformats.org/spreadsheetml/2006/main" count="80" uniqueCount="69">
  <si>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</si>
  <si>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</si>
  <si>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</si>
  <si>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</si>
  <si>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</si>
  <si>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</si>
  <si>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</si>
  <si>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</si>
  <si>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</si>
  <si>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</si>
  <si>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</si>
  <si>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</si>
  <si>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</si>
  <si>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</si>
  <si>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</si>
  <si>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</si>
  <si>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</si>
  <si>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</si>
  <si>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</si>
  <si>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</si>
  <si>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</si>
  <si>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</si>
  <si>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</si>
  <si>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</si>
  <si>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</si>
  <si>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</si>
  <si>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</si>
  <si>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</si>
  <si>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</si>
  <si>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</si>
  <si>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</si>
  <si>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</si>
  <si>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</si>
  <si>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</si>
  <si>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</si>
  <si>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</si>
  <si>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</si>
  <si>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</si>
  <si>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</si>
  <si>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</si>
  <si>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</si>
  <si>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</si>
  <si>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</si>
  <si>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</si>
  <si>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</si>
  <si>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</si>
  <si>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</si>
  <si>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</si>
  <si>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</si>
  <si>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</si>
  <si>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</si>
  <si>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</si>
  <si>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</si>
  <si>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</si>
  <si>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</si>
  <si>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</si>
  <si>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</si>
  <si>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t>Свідоцтво про атестацію №РЬ 089/2014 чинне до  06.06.2017 р.</t>
  </si>
  <si>
    <r>
      <t>з газопроводу</t>
    </r>
    <r>
      <rPr>
        <b/>
        <u/>
        <sz val="11"/>
        <color theme="1"/>
        <rFont val="Times New Roman"/>
        <family val="1"/>
        <charset val="204"/>
      </rPr>
      <t xml:space="preserve"> Новопсков-Лоскутівка,  Шебелинка-Слов`янськ  </t>
    </r>
    <r>
      <rPr>
        <sz val="11"/>
        <color theme="1"/>
        <rFont val="Times New Roman"/>
        <family val="1"/>
        <charset val="204"/>
      </rPr>
      <t xml:space="preserve">за період з   </t>
    </r>
    <r>
      <rPr>
        <b/>
        <sz val="11"/>
        <color theme="1"/>
        <rFont val="Times New Roman"/>
        <family val="1"/>
        <charset val="204"/>
      </rPr>
      <t>01.12.2016р.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31.12.2016р.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</si>
  <si>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>ПАТ "Харківгаз"</t>
    </r>
    <r>
      <rPr>
        <sz val="11"/>
        <color theme="1"/>
        <rFont val="Times New Roman"/>
        <family val="1"/>
        <charset val="204"/>
      </rPr>
      <t xml:space="preserve">  </t>
    </r>
  </si>
  <si>
    <t>відс.</t>
  </si>
  <si>
    <r>
      <t xml:space="preserve">                                                 по      </t>
    </r>
    <r>
      <rPr>
        <b/>
        <u/>
        <sz val="11"/>
        <color theme="1"/>
        <rFont val="Times New Roman"/>
        <family val="1"/>
        <charset val="204"/>
      </rPr>
      <t xml:space="preserve">Куп`янське УЕГГ, Чугуївське УЕГГ  </t>
    </r>
  </si>
  <si>
    <t>Данные по объекту Ду150 (осн.) за 12/16.</t>
  </si>
  <si>
    <t>День</t>
  </si>
  <si>
    <t xml:space="preserve"> V, м3</t>
  </si>
  <si>
    <t>Итого</t>
  </si>
  <si>
    <t>240167,68*</t>
  </si>
  <si>
    <t>163398,22*</t>
  </si>
  <si>
    <t>8486799,39*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</si>
</sst>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0"/>
      <name val="Times New Roman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1" fillId="0" borderId="0" xfId="0" applyFont="1" applyProtection="1"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64" fontId="13" fillId="0" borderId="3" xfId="0" applyNumberFormat="1" applyFont="1" applyBorder="1" applyAlignment="1" applyProtection="1">
      <alignment horizontal="center" vertical="center" wrapText="1"/>
      <protection locked="0"/>
    </xf>
    <xf numFmtId="164" fontId="13" fillId="0" borderId="48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/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4" fontId="13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5" fillId="2" borderId="43" xfId="0" applyFont="1" applyFill="1" applyBorder="1" applyAlignment="1">
      <alignment horizontal="center" vertical="center"/>
    </xf>
    <xf numFmtId="164" fontId="2" fillId="0" borderId="48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>
      <alignment horizontal="center" wrapText="1"/>
    </xf>
    <xf numFmtId="164" fontId="13" fillId="2" borderId="48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Protection="1">
      <protection locked="0"/>
    </xf>
    <xf numFmtId="2" fontId="13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Fill="1" applyBorder="1" applyAlignment="1">
      <alignment horizontal="center" wrapText="1"/>
    </xf>
    <xf numFmtId="164" fontId="13" fillId="0" borderId="48" xfId="0" applyNumberFormat="1" applyFont="1" applyFill="1" applyBorder="1" applyAlignment="1">
      <alignment horizontal="center" wrapText="1"/>
    </xf>
    <xf numFmtId="164" fontId="2" fillId="0" borderId="1" xfId="0" applyNumberFormat="1" applyFont="1" applyBorder="1"/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/>
    <xf numFmtId="2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7" xfId="0" applyNumberFormat="1" applyFont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Border="1" applyAlignment="1" applyProtection="1">
      <alignment horizontal="center" vertical="center" wrapText="1"/>
      <protection locked="0"/>
    </xf>
    <xf numFmtId="164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165" fontId="16" fillId="0" borderId="29" xfId="0" applyNumberFormat="1" applyFont="1" applyBorder="1" applyAlignment="1" applyProtection="1">
      <alignment horizontal="center" vertical="center" wrapText="1"/>
      <protection locked="0"/>
    </xf>
    <xf numFmtId="165" fontId="16" fillId="0" borderId="1" xfId="0" applyNumberFormat="1" applyFont="1" applyBorder="1" applyAlignment="1" applyProtection="1">
      <alignment horizontal="center" vertical="center" wrapText="1"/>
      <protection locked="0"/>
    </xf>
    <xf numFmtId="165" fontId="16" fillId="0" borderId="45" xfId="0" applyNumberFormat="1" applyFont="1" applyBorder="1" applyAlignment="1" applyProtection="1">
      <alignment horizontal="center" vertical="center" wrapText="1"/>
      <protection locked="0"/>
    </xf>
    <xf numFmtId="165" fontId="2" fillId="0" borderId="46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6"/>
  <sheetViews>
    <sheetView tabSelected="1" topLeftCell="A22" zoomScaleNormal="100" zoomScaleSheetLayoutView="100" workbookViewId="0">
      <selection activeCell="AC45" sqref="AC45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9.42578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27" t="s">
        <v>20</v>
      </c>
      <c r="B1" s="26"/>
      <c r="C1" s="26"/>
      <c r="D1" s="26"/>
      <c r="E1" s="11"/>
      <c r="F1" s="11"/>
      <c r="G1" s="11"/>
      <c r="H1" s="11"/>
      <c r="I1" s="11"/>
      <c r="J1" s="11"/>
      <c r="K1" s="11"/>
      <c r="L1" s="11"/>
      <c r="M1" s="26" t="s">
        <v>4</v>
      </c>
      <c r="N1" s="26"/>
      <c r="O1" s="26"/>
      <c r="P1" s="26"/>
      <c r="Q1" s="26"/>
      <c r="R1" s="26"/>
      <c r="S1" s="26"/>
      <c r="T1" s="26"/>
      <c r="U1" s="26"/>
      <c r="V1" s="26"/>
      <c r="W1" s="26"/>
      <c r="X1" s="11"/>
      <c r="Y1" s="11"/>
      <c r="Z1" s="11"/>
      <c r="AA1" s="11"/>
      <c r="AB1" s="11"/>
      <c r="AC1" s="11"/>
    </row>
    <row r="2" spans="1:34" x14ac:dyDescent="0.25">
      <c r="A2" s="27" t="s">
        <v>47</v>
      </c>
      <c r="B2" s="26"/>
      <c r="C2" s="10"/>
      <c r="D2" s="26"/>
      <c r="E2" s="11"/>
      <c r="F2" s="26"/>
      <c r="G2" s="26"/>
      <c r="H2" s="26"/>
      <c r="I2" s="26"/>
      <c r="J2" s="26"/>
      <c r="K2" s="76" t="s">
        <v>59</v>
      </c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11"/>
      <c r="Y2" s="11"/>
      <c r="Z2" s="11"/>
      <c r="AA2" s="32"/>
      <c r="AB2" s="33"/>
      <c r="AC2" s="33"/>
    </row>
    <row r="3" spans="1:34" x14ac:dyDescent="0.25">
      <c r="A3" s="80" t="s">
        <v>48</v>
      </c>
      <c r="B3" s="80"/>
      <c r="C3" s="80"/>
      <c r="D3" s="80"/>
      <c r="E3" s="80"/>
      <c r="F3" s="26"/>
      <c r="G3" s="26"/>
      <c r="H3" s="35"/>
      <c r="I3" s="89" t="s">
        <v>61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37"/>
      <c r="AF3" s="37"/>
      <c r="AG3" s="37"/>
    </row>
    <row r="4" spans="1:34" x14ac:dyDescent="0.25">
      <c r="A4" s="79" t="s">
        <v>21</v>
      </c>
      <c r="B4" s="79"/>
      <c r="C4" s="79"/>
      <c r="D4" s="79"/>
      <c r="E4" s="79"/>
      <c r="F4" s="79"/>
      <c r="G4" s="26"/>
      <c r="H4" s="35"/>
      <c r="I4" s="36"/>
      <c r="J4" s="38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8"/>
      <c r="AB4" s="36"/>
      <c r="AC4" s="36"/>
      <c r="AD4" s="36"/>
      <c r="AE4" s="37"/>
      <c r="AF4" s="37"/>
      <c r="AG4" s="37"/>
    </row>
    <row r="5" spans="1:34" x14ac:dyDescent="0.25">
      <c r="A5" s="78" t="s">
        <v>57</v>
      </c>
      <c r="B5" s="78"/>
      <c r="C5" s="78"/>
      <c r="D5" s="78"/>
      <c r="E5" s="78"/>
      <c r="F5" s="78"/>
      <c r="G5" s="78"/>
      <c r="H5" s="78"/>
      <c r="I5" s="38"/>
      <c r="J5" s="38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38"/>
      <c r="Z5" s="38"/>
      <c r="AA5" s="38"/>
      <c r="AB5" s="38"/>
      <c r="AC5" s="38"/>
      <c r="AD5" s="38"/>
      <c r="AE5" s="37"/>
      <c r="AF5" s="37"/>
      <c r="AG5" s="37"/>
    </row>
    <row r="6" spans="1:34" ht="13.5" customHeight="1" x14ac:dyDescent="0.25">
      <c r="A6" s="78"/>
      <c r="B6" s="78"/>
      <c r="C6" s="78"/>
      <c r="D6" s="78"/>
      <c r="E6" s="78"/>
      <c r="F6" s="78"/>
      <c r="G6" s="78"/>
      <c r="H6" s="78"/>
      <c r="I6" s="26"/>
      <c r="J6" s="26"/>
      <c r="K6" s="12" t="s">
        <v>56</v>
      </c>
      <c r="L6" s="11"/>
      <c r="M6" s="29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4" x14ac:dyDescent="0.25">
      <c r="A7" s="28"/>
      <c r="B7" s="11"/>
      <c r="C7" s="11"/>
      <c r="D7" s="11"/>
      <c r="E7" s="11"/>
      <c r="F7" s="26"/>
      <c r="G7" s="26"/>
      <c r="H7" s="26"/>
      <c r="I7" s="26"/>
      <c r="J7" s="11"/>
      <c r="K7" s="76" t="s">
        <v>58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11"/>
      <c r="AB7" s="11"/>
      <c r="AC7" s="11"/>
    </row>
    <row r="8" spans="1:34" x14ac:dyDescent="0.25">
      <c r="A8" s="28"/>
      <c r="B8" s="11"/>
      <c r="C8" s="11"/>
      <c r="D8" s="11"/>
      <c r="E8" s="11"/>
      <c r="F8" s="26"/>
      <c r="G8" s="26"/>
      <c r="H8" s="26"/>
      <c r="I8" s="11"/>
      <c r="J8" s="11"/>
      <c r="K8" s="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2"/>
      <c r="X8" s="11"/>
      <c r="Y8" s="11"/>
      <c r="Z8" s="11"/>
      <c r="AA8" s="11"/>
      <c r="AB8" s="11"/>
      <c r="AC8" s="11"/>
    </row>
    <row r="9" spans="1:34" ht="5.25" customHeight="1" thickBot="1" x14ac:dyDescent="0.3"/>
    <row r="10" spans="1:34" ht="26.25" customHeight="1" thickBot="1" x14ac:dyDescent="0.3">
      <c r="A10" s="87" t="s">
        <v>0</v>
      </c>
      <c r="B10" s="94" t="s">
        <v>1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8"/>
      <c r="N10" s="94" t="s">
        <v>30</v>
      </c>
      <c r="O10" s="95"/>
      <c r="P10" s="95"/>
      <c r="Q10" s="95"/>
      <c r="R10" s="95"/>
      <c r="S10" s="95"/>
      <c r="T10" s="95"/>
      <c r="U10" s="95"/>
      <c r="V10" s="95"/>
      <c r="W10" s="96"/>
      <c r="X10" s="97" t="s">
        <v>25</v>
      </c>
      <c r="Y10" s="99" t="s">
        <v>2</v>
      </c>
      <c r="Z10" s="81" t="s">
        <v>17</v>
      </c>
      <c r="AA10" s="81" t="s">
        <v>18</v>
      </c>
      <c r="AB10" s="83" t="s">
        <v>19</v>
      </c>
      <c r="AC10" s="87" t="s">
        <v>16</v>
      </c>
    </row>
    <row r="11" spans="1:34" ht="16.5" customHeight="1" thickBot="1" x14ac:dyDescent="0.3">
      <c r="A11" s="88"/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1"/>
      <c r="N11" s="91" t="s">
        <v>26</v>
      </c>
      <c r="O11" s="18" t="s">
        <v>28</v>
      </c>
      <c r="P11" s="18"/>
      <c r="Q11" s="18"/>
      <c r="R11" s="18"/>
      <c r="S11" s="18"/>
      <c r="T11" s="18"/>
      <c r="U11" s="18"/>
      <c r="V11" s="18" t="s">
        <v>29</v>
      </c>
      <c r="W11" s="21"/>
      <c r="X11" s="98"/>
      <c r="Y11" s="100"/>
      <c r="Z11" s="82"/>
      <c r="AA11" s="82"/>
      <c r="AB11" s="84"/>
      <c r="AC11" s="90"/>
    </row>
    <row r="12" spans="1:34" ht="15" customHeight="1" x14ac:dyDescent="0.25">
      <c r="A12" s="88"/>
      <c r="B12" s="101" t="s">
        <v>33</v>
      </c>
      <c r="C12" s="112" t="s">
        <v>34</v>
      </c>
      <c r="D12" s="112" t="s">
        <v>35</v>
      </c>
      <c r="E12" s="112" t="s">
        <v>40</v>
      </c>
      <c r="F12" s="112" t="s">
        <v>41</v>
      </c>
      <c r="G12" s="112" t="s">
        <v>38</v>
      </c>
      <c r="H12" s="112" t="s">
        <v>42</v>
      </c>
      <c r="I12" s="112" t="s">
        <v>39</v>
      </c>
      <c r="J12" s="112" t="s">
        <v>37</v>
      </c>
      <c r="K12" s="112" t="s">
        <v>36</v>
      </c>
      <c r="L12" s="112" t="s">
        <v>43</v>
      </c>
      <c r="M12" s="85" t="s">
        <v>44</v>
      </c>
      <c r="N12" s="92"/>
      <c r="O12" s="103" t="s">
        <v>31</v>
      </c>
      <c r="P12" s="105" t="s">
        <v>10</v>
      </c>
      <c r="Q12" s="83" t="s">
        <v>11</v>
      </c>
      <c r="R12" s="101" t="s">
        <v>32</v>
      </c>
      <c r="S12" s="112" t="s">
        <v>12</v>
      </c>
      <c r="T12" s="85" t="s">
        <v>13</v>
      </c>
      <c r="U12" s="119" t="s">
        <v>27</v>
      </c>
      <c r="V12" s="112" t="s">
        <v>14</v>
      </c>
      <c r="W12" s="85" t="s">
        <v>15</v>
      </c>
      <c r="X12" s="98"/>
      <c r="Y12" s="100"/>
      <c r="Z12" s="82"/>
      <c r="AA12" s="82"/>
      <c r="AB12" s="84"/>
      <c r="AC12" s="90"/>
    </row>
    <row r="13" spans="1:34" ht="92.25" customHeight="1" x14ac:dyDescent="0.25">
      <c r="A13" s="88"/>
      <c r="B13" s="10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86"/>
      <c r="N13" s="93"/>
      <c r="O13" s="104"/>
      <c r="P13" s="106"/>
      <c r="Q13" s="84"/>
      <c r="R13" s="102"/>
      <c r="S13" s="113"/>
      <c r="T13" s="86"/>
      <c r="U13" s="120"/>
      <c r="V13" s="113"/>
      <c r="W13" s="86"/>
      <c r="X13" s="98"/>
      <c r="Y13" s="100"/>
      <c r="Z13" s="82"/>
      <c r="AA13" s="82"/>
      <c r="AB13" s="84"/>
      <c r="AC13" s="90"/>
    </row>
    <row r="14" spans="1:34" x14ac:dyDescent="0.25">
      <c r="A14" s="22">
        <v>1</v>
      </c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0"/>
      <c r="N14" s="41">
        <v>0.72989999999999999</v>
      </c>
      <c r="O14" s="30"/>
      <c r="P14" s="42">
        <v>34.08</v>
      </c>
      <c r="Q14" s="43">
        <f t="shared" ref="Q14:Q18" si="0">P14/3.6</f>
        <v>9.4666666666666668</v>
      </c>
      <c r="R14" s="44"/>
      <c r="S14" s="42">
        <v>37.75</v>
      </c>
      <c r="T14" s="43">
        <f t="shared" ref="T14:T18" si="1">S14/3.6</f>
        <v>10.486111111111111</v>
      </c>
      <c r="U14" s="45"/>
      <c r="V14" s="42">
        <v>48.57</v>
      </c>
      <c r="W14" s="43">
        <f t="shared" ref="W14:W18" si="2">V14/3.6</f>
        <v>13.491666666666667</v>
      </c>
      <c r="X14" s="31"/>
      <c r="Y14" s="46"/>
      <c r="Z14" s="46"/>
      <c r="AA14" s="46"/>
      <c r="AB14" s="47"/>
      <c r="AC14" s="135">
        <v>371.80785000000009</v>
      </c>
      <c r="AD14" s="13">
        <f>SUM(B14:M14)+$K$45+$N$45</f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2">
        <v>2</v>
      </c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40"/>
      <c r="N15" s="41">
        <v>0.72989999999999999</v>
      </c>
      <c r="O15" s="30"/>
      <c r="P15" s="42">
        <v>34.08</v>
      </c>
      <c r="Q15" s="43">
        <f t="shared" si="0"/>
        <v>9.4666666666666668</v>
      </c>
      <c r="R15" s="44"/>
      <c r="S15" s="42">
        <v>37.75</v>
      </c>
      <c r="T15" s="43">
        <f t="shared" si="1"/>
        <v>10.486111111111111</v>
      </c>
      <c r="U15" s="45"/>
      <c r="V15" s="42">
        <v>48.57</v>
      </c>
      <c r="W15" s="43">
        <f t="shared" si="2"/>
        <v>13.491666666666667</v>
      </c>
      <c r="X15" s="31"/>
      <c r="Y15" s="46"/>
      <c r="Z15" s="46"/>
      <c r="AA15" s="46"/>
      <c r="AB15" s="48"/>
      <c r="AC15" s="135">
        <v>344.01938000000001</v>
      </c>
      <c r="AD15" s="13">
        <f t="shared" ref="AD15:AD44" si="3">SUM(B15:M15)+$K$45+$N$45</f>
        <v>0</v>
      </c>
      <c r="AE15" s="14" t="str">
        <f>IF(AD15=100,"ОК"," ")</f>
        <v xml:space="preserve"> </v>
      </c>
      <c r="AF15" s="7"/>
      <c r="AG15" s="7"/>
      <c r="AH15" s="7"/>
    </row>
    <row r="16" spans="1:34" x14ac:dyDescent="0.25">
      <c r="A16" s="22">
        <v>3</v>
      </c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40"/>
      <c r="N16" s="41">
        <v>0.72989999999999999</v>
      </c>
      <c r="O16" s="30"/>
      <c r="P16" s="42">
        <v>34.08</v>
      </c>
      <c r="Q16" s="43">
        <f t="shared" si="0"/>
        <v>9.4666666666666668</v>
      </c>
      <c r="R16" s="44"/>
      <c r="S16" s="42">
        <v>37.75</v>
      </c>
      <c r="T16" s="43">
        <f t="shared" si="1"/>
        <v>10.486111111111111</v>
      </c>
      <c r="U16" s="45"/>
      <c r="V16" s="42">
        <v>48.57</v>
      </c>
      <c r="W16" s="43">
        <f t="shared" si="2"/>
        <v>13.491666666666667</v>
      </c>
      <c r="X16" s="31"/>
      <c r="Y16" s="46"/>
      <c r="Z16" s="46"/>
      <c r="AA16" s="46"/>
      <c r="AB16" s="47"/>
      <c r="AC16" s="135">
        <v>335.59815999999995</v>
      </c>
      <c r="AD16" s="13">
        <f t="shared" si="3"/>
        <v>0</v>
      </c>
      <c r="AE16" s="14" t="str">
        <f>IF(AD16=100,"ОК"," ")</f>
        <v xml:space="preserve"> </v>
      </c>
      <c r="AF16" s="7"/>
      <c r="AG16" s="7"/>
      <c r="AH16" s="7"/>
    </row>
    <row r="17" spans="1:34" x14ac:dyDescent="0.25">
      <c r="A17" s="22">
        <v>4</v>
      </c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40"/>
      <c r="N17" s="41">
        <v>0.72989999999999999</v>
      </c>
      <c r="O17" s="30"/>
      <c r="P17" s="42">
        <v>34.08</v>
      </c>
      <c r="Q17" s="43">
        <f t="shared" si="0"/>
        <v>9.4666666666666668</v>
      </c>
      <c r="R17" s="44"/>
      <c r="S17" s="42">
        <v>37.75</v>
      </c>
      <c r="T17" s="43">
        <f t="shared" si="1"/>
        <v>10.486111111111111</v>
      </c>
      <c r="U17" s="45"/>
      <c r="V17" s="42">
        <v>48.57</v>
      </c>
      <c r="W17" s="43">
        <f t="shared" si="2"/>
        <v>13.491666666666667</v>
      </c>
      <c r="X17" s="31"/>
      <c r="Y17" s="46"/>
      <c r="Z17" s="46"/>
      <c r="AA17" s="46"/>
      <c r="AB17" s="47"/>
      <c r="AC17" s="135">
        <v>346.14488</v>
      </c>
      <c r="AD17" s="13">
        <f t="shared" si="3"/>
        <v>0</v>
      </c>
      <c r="AE17" s="14" t="str">
        <f t="shared" ref="AE17:AE44" si="4">IF(AD17=100,"ОК"," ")</f>
        <v xml:space="preserve"> </v>
      </c>
      <c r="AF17" s="7"/>
      <c r="AG17" s="7"/>
      <c r="AH17" s="7"/>
    </row>
    <row r="18" spans="1:34" x14ac:dyDescent="0.25">
      <c r="A18" s="22">
        <v>5</v>
      </c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40"/>
      <c r="N18" s="41">
        <v>0.72989999999999999</v>
      </c>
      <c r="O18" s="30"/>
      <c r="P18" s="42">
        <v>34.08</v>
      </c>
      <c r="Q18" s="43">
        <f t="shared" si="0"/>
        <v>9.4666666666666668</v>
      </c>
      <c r="R18" s="44"/>
      <c r="S18" s="42">
        <v>37.75</v>
      </c>
      <c r="T18" s="43">
        <f t="shared" si="1"/>
        <v>10.486111111111111</v>
      </c>
      <c r="U18" s="45"/>
      <c r="V18" s="42">
        <v>48.57</v>
      </c>
      <c r="W18" s="43">
        <f t="shared" si="2"/>
        <v>13.491666666666667</v>
      </c>
      <c r="X18" s="31"/>
      <c r="Y18" s="46"/>
      <c r="Z18" s="46"/>
      <c r="AA18" s="46"/>
      <c r="AB18" s="47"/>
      <c r="AC18" s="135">
        <v>367.69056999999992</v>
      </c>
      <c r="AD18" s="13">
        <f t="shared" si="3"/>
        <v>0</v>
      </c>
      <c r="AE18" s="14" t="str">
        <f t="shared" si="4"/>
        <v xml:space="preserve"> </v>
      </c>
      <c r="AF18" s="7"/>
      <c r="AG18" s="7"/>
      <c r="AH18" s="7"/>
    </row>
    <row r="19" spans="1:34" x14ac:dyDescent="0.25">
      <c r="A19" s="22">
        <v>6</v>
      </c>
      <c r="B19" s="9">
        <v>91.5702</v>
      </c>
      <c r="C19" s="9">
        <v>3.8873000000000002</v>
      </c>
      <c r="D19" s="9">
        <v>0.8861</v>
      </c>
      <c r="E19" s="9">
        <v>8.3400000000000002E-2</v>
      </c>
      <c r="F19" s="9">
        <v>0.12509999999999999</v>
      </c>
      <c r="G19" s="9">
        <v>5.0000000000000001E-3</v>
      </c>
      <c r="H19" s="9">
        <v>2.3900000000000001E-2</v>
      </c>
      <c r="I19" s="9">
        <v>1.9300000000000001E-2</v>
      </c>
      <c r="J19" s="9">
        <v>4.9799999999999997E-2</v>
      </c>
      <c r="K19" s="9">
        <v>9.9000000000000008E-3</v>
      </c>
      <c r="L19" s="9">
        <v>2.9586000000000001</v>
      </c>
      <c r="M19" s="49">
        <v>0.38140000000000002</v>
      </c>
      <c r="N19" s="50">
        <v>0.72689999999999999</v>
      </c>
      <c r="O19" s="15"/>
      <c r="P19" s="51">
        <v>34.06</v>
      </c>
      <c r="Q19" s="52">
        <f>P19/3.6</f>
        <v>9.4611111111111121</v>
      </c>
      <c r="R19" s="53"/>
      <c r="S19" s="54">
        <v>37.729999999999997</v>
      </c>
      <c r="T19" s="52">
        <f>S19/3.6</f>
        <v>10.480555555555554</v>
      </c>
      <c r="U19" s="55"/>
      <c r="V19" s="54">
        <v>48.57</v>
      </c>
      <c r="W19" s="52">
        <f>V19/3.6</f>
        <v>13.491666666666667</v>
      </c>
      <c r="X19" s="19"/>
      <c r="Y19" s="16"/>
      <c r="Z19" s="16">
        <v>2</v>
      </c>
      <c r="AA19" s="16">
        <v>11</v>
      </c>
      <c r="AB19" s="20" t="s">
        <v>60</v>
      </c>
      <c r="AC19" s="135">
        <v>363.69903999999997</v>
      </c>
      <c r="AD19" s="13">
        <f t="shared" si="3"/>
        <v>100</v>
      </c>
      <c r="AE19" s="14" t="str">
        <f t="shared" si="4"/>
        <v>ОК</v>
      </c>
      <c r="AF19" s="7"/>
      <c r="AG19" s="7"/>
      <c r="AH19" s="7"/>
    </row>
    <row r="20" spans="1:34" x14ac:dyDescent="0.25">
      <c r="A20" s="22">
        <v>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7"/>
      <c r="N20" s="41">
        <v>0.72689999999999999</v>
      </c>
      <c r="O20" s="30"/>
      <c r="P20" s="58">
        <v>34.06</v>
      </c>
      <c r="Q20" s="43">
        <f>P20/3.6</f>
        <v>9.4611111111111121</v>
      </c>
      <c r="R20" s="59"/>
      <c r="S20" s="42">
        <v>37.729999999999997</v>
      </c>
      <c r="T20" s="43">
        <f>S20/3.6</f>
        <v>10.480555555555554</v>
      </c>
      <c r="U20" s="60"/>
      <c r="V20" s="42">
        <v>48.57</v>
      </c>
      <c r="W20" s="43">
        <f>V20/3.6</f>
        <v>13.491666666666667</v>
      </c>
      <c r="X20" s="46"/>
      <c r="Y20" s="46"/>
      <c r="Z20" s="46"/>
      <c r="AA20" s="46"/>
      <c r="AB20" s="48"/>
      <c r="AC20" s="136">
        <v>393.73609999999996</v>
      </c>
      <c r="AD20" s="13">
        <f t="shared" si="3"/>
        <v>0</v>
      </c>
      <c r="AE20" s="14" t="str">
        <f t="shared" si="4"/>
        <v xml:space="preserve"> </v>
      </c>
      <c r="AF20" s="7"/>
      <c r="AG20" s="7"/>
      <c r="AH20" s="7"/>
    </row>
    <row r="21" spans="1:34" x14ac:dyDescent="0.25">
      <c r="A21" s="22">
        <v>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40"/>
      <c r="N21" s="41">
        <v>0.72689999999999999</v>
      </c>
      <c r="O21" s="30"/>
      <c r="P21" s="58">
        <v>34.06</v>
      </c>
      <c r="Q21" s="43">
        <f t="shared" ref="Q21:Q44" si="5">P21/3.6</f>
        <v>9.4611111111111121</v>
      </c>
      <c r="R21" s="59"/>
      <c r="S21" s="42">
        <v>37.729999999999997</v>
      </c>
      <c r="T21" s="43">
        <f t="shared" ref="T21:T44" si="6">S21/3.6</f>
        <v>10.480555555555554</v>
      </c>
      <c r="U21" s="60"/>
      <c r="V21" s="42">
        <v>48.57</v>
      </c>
      <c r="W21" s="43">
        <f t="shared" ref="W21:W44" si="7">V21/3.6</f>
        <v>13.491666666666667</v>
      </c>
      <c r="X21" s="31"/>
      <c r="Y21" s="46"/>
      <c r="Z21" s="46"/>
      <c r="AA21" s="46"/>
      <c r="AB21" s="47"/>
      <c r="AC21" s="135">
        <v>393.86208999999991</v>
      </c>
      <c r="AD21" s="13">
        <f t="shared" si="3"/>
        <v>0</v>
      </c>
      <c r="AE21" s="14" t="str">
        <f t="shared" si="4"/>
        <v xml:space="preserve"> </v>
      </c>
      <c r="AF21" s="7"/>
      <c r="AG21" s="7"/>
      <c r="AH21" s="7"/>
    </row>
    <row r="22" spans="1:34" x14ac:dyDescent="0.25">
      <c r="A22" s="22">
        <v>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40"/>
      <c r="N22" s="41">
        <v>0.72689999999999999</v>
      </c>
      <c r="O22" s="30"/>
      <c r="P22" s="58">
        <v>34.06</v>
      </c>
      <c r="Q22" s="43">
        <f t="shared" si="5"/>
        <v>9.4611111111111121</v>
      </c>
      <c r="R22" s="59"/>
      <c r="S22" s="42">
        <v>37.729999999999997</v>
      </c>
      <c r="T22" s="43">
        <f t="shared" si="6"/>
        <v>10.480555555555554</v>
      </c>
      <c r="U22" s="60"/>
      <c r="V22" s="42">
        <v>48.57</v>
      </c>
      <c r="W22" s="43">
        <f t="shared" si="7"/>
        <v>13.491666666666667</v>
      </c>
      <c r="X22" s="31"/>
      <c r="Y22" s="46"/>
      <c r="Z22" s="46"/>
      <c r="AA22" s="46"/>
      <c r="AB22" s="47"/>
      <c r="AC22" s="135">
        <v>332.53381000000002</v>
      </c>
      <c r="AD22" s="13">
        <f t="shared" si="3"/>
        <v>0</v>
      </c>
      <c r="AE22" s="14" t="str">
        <f t="shared" si="4"/>
        <v xml:space="preserve"> </v>
      </c>
      <c r="AF22" s="7"/>
      <c r="AG22" s="7"/>
      <c r="AH22" s="7"/>
    </row>
    <row r="23" spans="1:34" x14ac:dyDescent="0.25">
      <c r="A23" s="22">
        <v>10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40"/>
      <c r="N23" s="41">
        <v>0.72689999999999999</v>
      </c>
      <c r="O23" s="30"/>
      <c r="P23" s="58">
        <v>34.06</v>
      </c>
      <c r="Q23" s="43">
        <f t="shared" si="5"/>
        <v>9.4611111111111121</v>
      </c>
      <c r="R23" s="59"/>
      <c r="S23" s="42">
        <v>37.729999999999997</v>
      </c>
      <c r="T23" s="43">
        <f t="shared" si="6"/>
        <v>10.480555555555554</v>
      </c>
      <c r="U23" s="60"/>
      <c r="V23" s="42">
        <v>48.57</v>
      </c>
      <c r="W23" s="43">
        <f t="shared" si="7"/>
        <v>13.491666666666667</v>
      </c>
      <c r="X23" s="31"/>
      <c r="Y23" s="46"/>
      <c r="Z23" s="46"/>
      <c r="AA23" s="46"/>
      <c r="AB23" s="47"/>
      <c r="AC23" s="135">
        <v>300.55730000000005</v>
      </c>
      <c r="AD23" s="13">
        <f t="shared" si="3"/>
        <v>0</v>
      </c>
      <c r="AE23" s="14" t="str">
        <f t="shared" si="4"/>
        <v xml:space="preserve"> </v>
      </c>
      <c r="AF23" s="7"/>
      <c r="AG23" s="7"/>
      <c r="AH23" s="7"/>
    </row>
    <row r="24" spans="1:34" x14ac:dyDescent="0.25">
      <c r="A24" s="22">
        <v>11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40"/>
      <c r="N24" s="41">
        <v>0.72689999999999999</v>
      </c>
      <c r="O24" s="30"/>
      <c r="P24" s="58">
        <v>34.06</v>
      </c>
      <c r="Q24" s="43">
        <f t="shared" si="5"/>
        <v>9.4611111111111121</v>
      </c>
      <c r="R24" s="59"/>
      <c r="S24" s="42">
        <v>37.729999999999997</v>
      </c>
      <c r="T24" s="43">
        <f t="shared" si="6"/>
        <v>10.480555555555554</v>
      </c>
      <c r="U24" s="60"/>
      <c r="V24" s="42">
        <v>48.57</v>
      </c>
      <c r="W24" s="43">
        <f t="shared" si="7"/>
        <v>13.491666666666667</v>
      </c>
      <c r="X24" s="31"/>
      <c r="Y24" s="46"/>
      <c r="Z24" s="46"/>
      <c r="AA24" s="46"/>
      <c r="AB24" s="47"/>
      <c r="AC24" s="135">
        <v>312.05921000000001</v>
      </c>
      <c r="AD24" s="13">
        <f t="shared" si="3"/>
        <v>0</v>
      </c>
      <c r="AE24" s="14" t="str">
        <f t="shared" si="4"/>
        <v xml:space="preserve"> </v>
      </c>
      <c r="AF24" s="7"/>
      <c r="AG24" s="7"/>
      <c r="AH24" s="7"/>
    </row>
    <row r="25" spans="1:34" x14ac:dyDescent="0.25">
      <c r="A25" s="22">
        <v>12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40"/>
      <c r="N25" s="41">
        <v>0.72689999999999999</v>
      </c>
      <c r="O25" s="30"/>
      <c r="P25" s="58">
        <v>34.06</v>
      </c>
      <c r="Q25" s="43">
        <f t="shared" si="5"/>
        <v>9.4611111111111121</v>
      </c>
      <c r="R25" s="59"/>
      <c r="S25" s="42">
        <v>37.729999999999997</v>
      </c>
      <c r="T25" s="43">
        <f t="shared" si="6"/>
        <v>10.480555555555554</v>
      </c>
      <c r="U25" s="60"/>
      <c r="V25" s="42">
        <v>48.57</v>
      </c>
      <c r="W25" s="43">
        <f t="shared" si="7"/>
        <v>13.491666666666667</v>
      </c>
      <c r="X25" s="31"/>
      <c r="Y25" s="46"/>
      <c r="Z25" s="46"/>
      <c r="AA25" s="46"/>
      <c r="AB25" s="47"/>
      <c r="AC25" s="135">
        <v>335.06395000000003</v>
      </c>
      <c r="AD25" s="13">
        <f t="shared" si="3"/>
        <v>0</v>
      </c>
      <c r="AE25" s="14" t="str">
        <f t="shared" si="4"/>
        <v xml:space="preserve"> </v>
      </c>
      <c r="AF25" s="7"/>
      <c r="AG25" s="7"/>
      <c r="AH25" s="7"/>
    </row>
    <row r="26" spans="1:34" x14ac:dyDescent="0.25">
      <c r="A26" s="22">
        <v>13</v>
      </c>
      <c r="B26" s="9">
        <v>93.807299999999998</v>
      </c>
      <c r="C26" s="9">
        <v>3.0769000000000002</v>
      </c>
      <c r="D26" s="9">
        <v>0.76870000000000005</v>
      </c>
      <c r="E26" s="9">
        <v>8.72E-2</v>
      </c>
      <c r="F26" s="9">
        <v>0.1056</v>
      </c>
      <c r="G26" s="9">
        <v>4.7000000000000002E-3</v>
      </c>
      <c r="H26" s="9">
        <v>1.95E-2</v>
      </c>
      <c r="I26" s="9">
        <v>1.54E-2</v>
      </c>
      <c r="J26" s="9">
        <v>1.7000000000000001E-2</v>
      </c>
      <c r="K26" s="9">
        <v>9.7000000000000003E-3</v>
      </c>
      <c r="L26" s="9">
        <v>1.9378</v>
      </c>
      <c r="M26" s="49">
        <v>0.15029999999999999</v>
      </c>
      <c r="N26" s="50">
        <v>0.71160000000000001</v>
      </c>
      <c r="O26" s="15"/>
      <c r="P26" s="54">
        <v>34.14</v>
      </c>
      <c r="Q26" s="52">
        <f t="shared" si="5"/>
        <v>9.4833333333333325</v>
      </c>
      <c r="R26" s="61"/>
      <c r="S26" s="54">
        <v>37.83</v>
      </c>
      <c r="T26" s="52">
        <f t="shared" si="6"/>
        <v>10.508333333333333</v>
      </c>
      <c r="U26" s="62"/>
      <c r="V26" s="54">
        <v>49.22</v>
      </c>
      <c r="W26" s="52">
        <f t="shared" si="7"/>
        <v>13.672222222222221</v>
      </c>
      <c r="X26" s="19"/>
      <c r="Y26" s="16"/>
      <c r="Z26" s="16"/>
      <c r="AA26" s="16"/>
      <c r="AB26" s="20"/>
      <c r="AC26" s="135">
        <v>390.06013999999999</v>
      </c>
      <c r="AD26" s="13">
        <f t="shared" si="3"/>
        <v>100.00009999999996</v>
      </c>
      <c r="AE26" s="14" t="str">
        <f t="shared" si="4"/>
        <v xml:space="preserve"> </v>
      </c>
      <c r="AF26" s="7"/>
      <c r="AG26" s="7"/>
      <c r="AH26" s="7"/>
    </row>
    <row r="27" spans="1:34" x14ac:dyDescent="0.25">
      <c r="A27" s="22">
        <v>14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40"/>
      <c r="N27" s="41">
        <v>0.71160000000000001</v>
      </c>
      <c r="O27" s="30"/>
      <c r="P27" s="42">
        <v>34.14</v>
      </c>
      <c r="Q27" s="43">
        <f t="shared" si="5"/>
        <v>9.4833333333333325</v>
      </c>
      <c r="R27" s="44"/>
      <c r="S27" s="42">
        <v>37.83</v>
      </c>
      <c r="T27" s="43">
        <f t="shared" si="6"/>
        <v>10.508333333333333</v>
      </c>
      <c r="U27" s="45"/>
      <c r="V27" s="42">
        <v>49.22</v>
      </c>
      <c r="W27" s="43">
        <f t="shared" si="7"/>
        <v>13.672222222222221</v>
      </c>
      <c r="X27" s="31"/>
      <c r="Y27" s="46"/>
      <c r="Z27" s="46"/>
      <c r="AA27" s="46"/>
      <c r="AB27" s="47"/>
      <c r="AC27" s="135">
        <v>378.12458999999996</v>
      </c>
      <c r="AD27" s="13">
        <f t="shared" si="3"/>
        <v>0</v>
      </c>
      <c r="AE27" s="14" t="str">
        <f t="shared" si="4"/>
        <v xml:space="preserve"> </v>
      </c>
      <c r="AF27" s="7"/>
      <c r="AG27" s="7"/>
      <c r="AH27" s="7"/>
    </row>
    <row r="28" spans="1:34" x14ac:dyDescent="0.25">
      <c r="A28" s="22">
        <v>15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40"/>
      <c r="N28" s="41">
        <v>0.71160000000000001</v>
      </c>
      <c r="O28" s="30"/>
      <c r="P28" s="42">
        <v>34.14</v>
      </c>
      <c r="Q28" s="43">
        <f t="shared" si="5"/>
        <v>9.4833333333333325</v>
      </c>
      <c r="R28" s="44"/>
      <c r="S28" s="42">
        <v>37.83</v>
      </c>
      <c r="T28" s="43">
        <f t="shared" si="6"/>
        <v>10.508333333333333</v>
      </c>
      <c r="U28" s="45"/>
      <c r="V28" s="42">
        <v>49.22</v>
      </c>
      <c r="W28" s="43">
        <f t="shared" si="7"/>
        <v>13.672222222222221</v>
      </c>
      <c r="X28" s="31"/>
      <c r="Y28" s="46"/>
      <c r="Z28" s="46"/>
      <c r="AA28" s="46"/>
      <c r="AB28" s="47"/>
      <c r="AC28" s="135">
        <v>375.24959000000001</v>
      </c>
      <c r="AD28" s="13">
        <f t="shared" si="3"/>
        <v>0</v>
      </c>
      <c r="AE28" s="14" t="str">
        <f t="shared" si="4"/>
        <v xml:space="preserve"> </v>
      </c>
      <c r="AF28" s="7"/>
      <c r="AG28" s="7"/>
      <c r="AH28" s="7"/>
    </row>
    <row r="29" spans="1:34" x14ac:dyDescent="0.25">
      <c r="A29" s="22">
        <v>16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40"/>
      <c r="N29" s="41">
        <v>0.71160000000000001</v>
      </c>
      <c r="O29" s="30"/>
      <c r="P29" s="42">
        <v>34.14</v>
      </c>
      <c r="Q29" s="43">
        <f t="shared" si="5"/>
        <v>9.4833333333333325</v>
      </c>
      <c r="R29" s="44"/>
      <c r="S29" s="42">
        <v>37.83</v>
      </c>
      <c r="T29" s="43">
        <f t="shared" si="6"/>
        <v>10.508333333333333</v>
      </c>
      <c r="U29" s="45"/>
      <c r="V29" s="42">
        <v>49.22</v>
      </c>
      <c r="W29" s="43">
        <f t="shared" si="7"/>
        <v>13.672222222222221</v>
      </c>
      <c r="X29" s="31"/>
      <c r="Y29" s="46"/>
      <c r="Z29" s="46"/>
      <c r="AA29" s="46"/>
      <c r="AB29" s="47"/>
      <c r="AC29" s="135">
        <v>423.80482000000001</v>
      </c>
      <c r="AD29" s="13">
        <f t="shared" si="3"/>
        <v>0</v>
      </c>
      <c r="AE29" s="14" t="str">
        <f t="shared" si="4"/>
        <v xml:space="preserve"> </v>
      </c>
      <c r="AF29" s="7"/>
      <c r="AG29" s="7"/>
      <c r="AH29" s="7"/>
    </row>
    <row r="30" spans="1:34" x14ac:dyDescent="0.25">
      <c r="A30" s="22">
        <v>17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41">
        <v>0.71160000000000001</v>
      </c>
      <c r="O30" s="30"/>
      <c r="P30" s="42">
        <v>34.14</v>
      </c>
      <c r="Q30" s="43">
        <f t="shared" si="5"/>
        <v>9.4833333333333325</v>
      </c>
      <c r="R30" s="44"/>
      <c r="S30" s="42">
        <v>37.83</v>
      </c>
      <c r="T30" s="43">
        <f t="shared" si="6"/>
        <v>10.508333333333333</v>
      </c>
      <c r="U30" s="45"/>
      <c r="V30" s="42">
        <v>49.22</v>
      </c>
      <c r="W30" s="43">
        <f t="shared" si="7"/>
        <v>13.672222222222221</v>
      </c>
      <c r="X30" s="31"/>
      <c r="Y30" s="46"/>
      <c r="Z30" s="46"/>
      <c r="AA30" s="46"/>
      <c r="AB30" s="47"/>
      <c r="AC30" s="135">
        <v>427.26989999999995</v>
      </c>
      <c r="AD30" s="13">
        <f t="shared" si="3"/>
        <v>0</v>
      </c>
      <c r="AE30" s="14" t="str">
        <f t="shared" si="4"/>
        <v xml:space="preserve"> </v>
      </c>
      <c r="AF30" s="7"/>
      <c r="AG30" s="7"/>
      <c r="AH30" s="7"/>
    </row>
    <row r="31" spans="1:34" x14ac:dyDescent="0.25">
      <c r="A31" s="22">
        <v>18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40"/>
      <c r="N31" s="41">
        <v>0.71160000000000001</v>
      </c>
      <c r="O31" s="30"/>
      <c r="P31" s="42">
        <v>34.14</v>
      </c>
      <c r="Q31" s="43">
        <f t="shared" si="5"/>
        <v>9.4833333333333325</v>
      </c>
      <c r="R31" s="44"/>
      <c r="S31" s="42">
        <v>37.83</v>
      </c>
      <c r="T31" s="43">
        <f t="shared" si="6"/>
        <v>10.508333333333333</v>
      </c>
      <c r="U31" s="45"/>
      <c r="V31" s="42">
        <v>49.22</v>
      </c>
      <c r="W31" s="43">
        <f t="shared" si="7"/>
        <v>13.672222222222221</v>
      </c>
      <c r="X31" s="31"/>
      <c r="Y31" s="46"/>
      <c r="Z31" s="46"/>
      <c r="AA31" s="46"/>
      <c r="AB31" s="47"/>
      <c r="AC31" s="135">
        <v>381.55385999999999</v>
      </c>
      <c r="AD31" s="13">
        <f t="shared" si="3"/>
        <v>0</v>
      </c>
      <c r="AE31" s="14" t="str">
        <f t="shared" si="4"/>
        <v xml:space="preserve"> </v>
      </c>
      <c r="AF31" s="7"/>
      <c r="AG31" s="7"/>
      <c r="AH31" s="7"/>
    </row>
    <row r="32" spans="1:34" x14ac:dyDescent="0.25">
      <c r="A32" s="22">
        <v>19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40"/>
      <c r="N32" s="41">
        <v>0.71160000000000001</v>
      </c>
      <c r="O32" s="30"/>
      <c r="P32" s="42">
        <v>34.14</v>
      </c>
      <c r="Q32" s="43">
        <f t="shared" si="5"/>
        <v>9.4833333333333325</v>
      </c>
      <c r="R32" s="44"/>
      <c r="S32" s="42">
        <v>37.83</v>
      </c>
      <c r="T32" s="43">
        <f t="shared" si="6"/>
        <v>10.508333333333333</v>
      </c>
      <c r="U32" s="45"/>
      <c r="V32" s="42">
        <v>49.22</v>
      </c>
      <c r="W32" s="43">
        <f t="shared" si="7"/>
        <v>13.672222222222221</v>
      </c>
      <c r="X32" s="31"/>
      <c r="Y32" s="46"/>
      <c r="Z32" s="46"/>
      <c r="AA32" s="46"/>
      <c r="AB32" s="47"/>
      <c r="AC32" s="135">
        <v>355.45951999999994</v>
      </c>
      <c r="AD32" s="13">
        <f t="shared" si="3"/>
        <v>0</v>
      </c>
      <c r="AE32" s="14" t="str">
        <f t="shared" si="4"/>
        <v xml:space="preserve"> </v>
      </c>
      <c r="AF32" s="7"/>
      <c r="AG32" s="7"/>
      <c r="AH32" s="7"/>
    </row>
    <row r="33" spans="1:34" x14ac:dyDescent="0.25">
      <c r="A33" s="22">
        <v>20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40"/>
      <c r="N33" s="41">
        <v>0.71160000000000001</v>
      </c>
      <c r="O33" s="30"/>
      <c r="P33" s="42">
        <v>34.14</v>
      </c>
      <c r="Q33" s="43">
        <f t="shared" si="5"/>
        <v>9.4833333333333325</v>
      </c>
      <c r="R33" s="44"/>
      <c r="S33" s="42">
        <v>37.83</v>
      </c>
      <c r="T33" s="43">
        <f t="shared" si="6"/>
        <v>10.508333333333333</v>
      </c>
      <c r="U33" s="45"/>
      <c r="V33" s="42">
        <v>49.22</v>
      </c>
      <c r="W33" s="43">
        <f t="shared" si="7"/>
        <v>13.672222222222221</v>
      </c>
      <c r="X33" s="31"/>
      <c r="Y33" s="46"/>
      <c r="Z33" s="46"/>
      <c r="AA33" s="46"/>
      <c r="AB33" s="47"/>
      <c r="AC33" s="135">
        <v>383.57371000000001</v>
      </c>
      <c r="AD33" s="13">
        <f t="shared" si="3"/>
        <v>0</v>
      </c>
      <c r="AE33" s="14" t="str">
        <f t="shared" si="4"/>
        <v xml:space="preserve"> </v>
      </c>
      <c r="AF33" s="7"/>
      <c r="AG33" s="7"/>
      <c r="AH33" s="7"/>
    </row>
    <row r="34" spans="1:34" x14ac:dyDescent="0.25">
      <c r="A34" s="22">
        <v>21</v>
      </c>
      <c r="B34" s="9">
        <v>92.060599999999994</v>
      </c>
      <c r="C34" s="9">
        <v>3.6061000000000001</v>
      </c>
      <c r="D34" s="9">
        <v>0.73799999999999999</v>
      </c>
      <c r="E34" s="9">
        <v>6.5699999999999995E-2</v>
      </c>
      <c r="F34" s="9">
        <v>9.9500000000000005E-2</v>
      </c>
      <c r="G34" s="9">
        <v>6.9999999999999999E-4</v>
      </c>
      <c r="H34" s="9">
        <v>2.2800000000000001E-2</v>
      </c>
      <c r="I34" s="9">
        <v>2.01E-2</v>
      </c>
      <c r="J34" s="9">
        <v>4.0500000000000001E-2</v>
      </c>
      <c r="K34" s="9">
        <v>1.06E-2</v>
      </c>
      <c r="L34" s="9">
        <v>3.2713999999999999</v>
      </c>
      <c r="M34" s="49">
        <v>6.4000000000000001E-2</v>
      </c>
      <c r="N34" s="65">
        <v>0.72019999999999995</v>
      </c>
      <c r="O34" s="15"/>
      <c r="P34" s="66">
        <v>33.86</v>
      </c>
      <c r="Q34" s="52">
        <f t="shared" si="5"/>
        <v>9.405555555555555</v>
      </c>
      <c r="R34" s="61"/>
      <c r="S34" s="54">
        <v>37.51</v>
      </c>
      <c r="T34" s="52">
        <f t="shared" si="6"/>
        <v>10.419444444444444</v>
      </c>
      <c r="U34" s="62"/>
      <c r="V34" s="54">
        <v>48.51</v>
      </c>
      <c r="W34" s="52">
        <f t="shared" si="7"/>
        <v>13.475</v>
      </c>
      <c r="X34" s="19"/>
      <c r="Y34" s="16"/>
      <c r="Z34" s="16"/>
      <c r="AA34" s="16"/>
      <c r="AB34" s="20"/>
      <c r="AC34" s="135">
        <v>412.63529</v>
      </c>
      <c r="AD34" s="13">
        <f t="shared" si="3"/>
        <v>99.999999999999986</v>
      </c>
      <c r="AE34" s="14" t="str">
        <f t="shared" si="4"/>
        <v>ОК</v>
      </c>
      <c r="AF34" s="7"/>
      <c r="AG34" s="7"/>
      <c r="AH34" s="7"/>
    </row>
    <row r="35" spans="1:34" x14ac:dyDescent="0.25">
      <c r="A35" s="22">
        <v>22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40"/>
      <c r="N35" s="67">
        <v>0.72019999999999995</v>
      </c>
      <c r="O35" s="30"/>
      <c r="P35" s="68">
        <v>33.86</v>
      </c>
      <c r="Q35" s="43">
        <f t="shared" si="5"/>
        <v>9.405555555555555</v>
      </c>
      <c r="R35" s="44"/>
      <c r="S35" s="42">
        <v>37.51</v>
      </c>
      <c r="T35" s="43">
        <f t="shared" si="6"/>
        <v>10.419444444444444</v>
      </c>
      <c r="U35" s="45"/>
      <c r="V35" s="42">
        <v>48.51</v>
      </c>
      <c r="W35" s="43">
        <f t="shared" si="7"/>
        <v>13.475</v>
      </c>
      <c r="X35" s="31"/>
      <c r="Y35" s="46"/>
      <c r="Z35" s="46"/>
      <c r="AA35" s="46"/>
      <c r="AB35" s="47"/>
      <c r="AC35" s="135">
        <v>370.32948000000005</v>
      </c>
      <c r="AD35" s="13">
        <f t="shared" si="3"/>
        <v>0</v>
      </c>
      <c r="AE35" s="14" t="str">
        <f t="shared" si="4"/>
        <v xml:space="preserve"> </v>
      </c>
      <c r="AF35" s="7"/>
      <c r="AG35" s="7"/>
      <c r="AH35" s="7"/>
    </row>
    <row r="36" spans="1:34" x14ac:dyDescent="0.25">
      <c r="A36" s="22">
        <v>23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40"/>
      <c r="N36" s="67">
        <v>0.72019999999999995</v>
      </c>
      <c r="O36" s="30"/>
      <c r="P36" s="68">
        <v>33.86</v>
      </c>
      <c r="Q36" s="43">
        <f t="shared" si="5"/>
        <v>9.405555555555555</v>
      </c>
      <c r="R36" s="44"/>
      <c r="S36" s="42">
        <v>37.51</v>
      </c>
      <c r="T36" s="43">
        <f t="shared" si="6"/>
        <v>10.419444444444444</v>
      </c>
      <c r="U36" s="45"/>
      <c r="V36" s="42">
        <v>48.51</v>
      </c>
      <c r="W36" s="43">
        <f t="shared" si="7"/>
        <v>13.475</v>
      </c>
      <c r="X36" s="31"/>
      <c r="Y36" s="46"/>
      <c r="Z36" s="46"/>
      <c r="AA36" s="46"/>
      <c r="AB36" s="47"/>
      <c r="AC36" s="135">
        <v>361.82873999999998</v>
      </c>
      <c r="AD36" s="13">
        <f>SUM(B36:M36)+$K$45+$N$45</f>
        <v>0</v>
      </c>
      <c r="AE36" s="14" t="str">
        <f>IF(AD36=100,"ОК"," ")</f>
        <v xml:space="preserve"> </v>
      </c>
      <c r="AF36" s="7"/>
      <c r="AG36" s="7"/>
      <c r="AH36" s="7"/>
    </row>
    <row r="37" spans="1:34" x14ac:dyDescent="0.25">
      <c r="A37" s="22">
        <v>24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40"/>
      <c r="N37" s="67">
        <v>0.72019999999999995</v>
      </c>
      <c r="O37" s="30"/>
      <c r="P37" s="68">
        <v>33.86</v>
      </c>
      <c r="Q37" s="43">
        <f t="shared" si="5"/>
        <v>9.405555555555555</v>
      </c>
      <c r="R37" s="44"/>
      <c r="S37" s="42">
        <v>37.51</v>
      </c>
      <c r="T37" s="43">
        <f t="shared" si="6"/>
        <v>10.419444444444444</v>
      </c>
      <c r="U37" s="45"/>
      <c r="V37" s="42">
        <v>48.51</v>
      </c>
      <c r="W37" s="43">
        <f t="shared" si="7"/>
        <v>13.475</v>
      </c>
      <c r="X37" s="31"/>
      <c r="Y37" s="46"/>
      <c r="Z37" s="46"/>
      <c r="AA37" s="46"/>
      <c r="AB37" s="47"/>
      <c r="AC37" s="135">
        <v>349.67591000000004</v>
      </c>
      <c r="AD37" s="13">
        <f t="shared" si="3"/>
        <v>0</v>
      </c>
      <c r="AE37" s="14" t="str">
        <f t="shared" si="4"/>
        <v xml:space="preserve"> </v>
      </c>
      <c r="AF37" s="7"/>
      <c r="AG37" s="7"/>
      <c r="AH37" s="7"/>
    </row>
    <row r="38" spans="1:34" x14ac:dyDescent="0.25">
      <c r="A38" s="22">
        <v>25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40"/>
      <c r="N38" s="67">
        <v>0.72019999999999995</v>
      </c>
      <c r="O38" s="30"/>
      <c r="P38" s="68">
        <v>33.86</v>
      </c>
      <c r="Q38" s="43">
        <f t="shared" si="5"/>
        <v>9.405555555555555</v>
      </c>
      <c r="R38" s="44"/>
      <c r="S38" s="42">
        <v>37.51</v>
      </c>
      <c r="T38" s="43">
        <f t="shared" si="6"/>
        <v>10.419444444444444</v>
      </c>
      <c r="U38" s="45"/>
      <c r="V38" s="42">
        <v>48.51</v>
      </c>
      <c r="W38" s="43">
        <f t="shared" si="7"/>
        <v>13.475</v>
      </c>
      <c r="X38" s="31"/>
      <c r="Y38" s="46"/>
      <c r="Z38" s="46"/>
      <c r="AA38" s="46"/>
      <c r="AB38" s="47"/>
      <c r="AC38" s="135">
        <v>340.42739999999998</v>
      </c>
      <c r="AD38" s="13">
        <f t="shared" si="3"/>
        <v>0</v>
      </c>
      <c r="AE38" s="14" t="str">
        <f t="shared" si="4"/>
        <v xml:space="preserve"> </v>
      </c>
      <c r="AF38" s="7"/>
      <c r="AG38" s="7"/>
      <c r="AH38" s="7"/>
    </row>
    <row r="39" spans="1:34" x14ac:dyDescent="0.25">
      <c r="A39" s="22">
        <v>26</v>
      </c>
      <c r="B39" s="9">
        <v>92.593100000000007</v>
      </c>
      <c r="C39" s="9">
        <v>3.9702000000000002</v>
      </c>
      <c r="D39" s="9">
        <v>0.97260000000000002</v>
      </c>
      <c r="E39" s="9">
        <v>8.7300000000000003E-2</v>
      </c>
      <c r="F39" s="9">
        <v>0.111</v>
      </c>
      <c r="G39" s="9">
        <v>5.4000000000000003E-3</v>
      </c>
      <c r="H39" s="9">
        <v>1.7600000000000001E-2</v>
      </c>
      <c r="I39" s="9">
        <v>1.46E-2</v>
      </c>
      <c r="J39" s="9">
        <v>1.8599999999999998E-2</v>
      </c>
      <c r="K39" s="9">
        <v>9.2999999999999992E-3</v>
      </c>
      <c r="L39" s="9">
        <v>2.0221</v>
      </c>
      <c r="M39" s="49">
        <v>0.1782</v>
      </c>
      <c r="N39" s="65">
        <v>0.72</v>
      </c>
      <c r="O39" s="15"/>
      <c r="P39" s="54">
        <v>34.450000000000003</v>
      </c>
      <c r="Q39" s="52">
        <f t="shared" si="5"/>
        <v>9.5694444444444446</v>
      </c>
      <c r="R39" s="61"/>
      <c r="S39" s="54">
        <v>38.159999999999997</v>
      </c>
      <c r="T39" s="52">
        <f t="shared" si="6"/>
        <v>10.6</v>
      </c>
      <c r="U39" s="62"/>
      <c r="V39" s="54">
        <v>49.36</v>
      </c>
      <c r="W39" s="52">
        <f t="shared" si="7"/>
        <v>13.71111111111111</v>
      </c>
      <c r="X39" s="19">
        <v>-17.7</v>
      </c>
      <c r="Y39" s="16">
        <v>-16</v>
      </c>
      <c r="Z39" s="16"/>
      <c r="AA39" s="16"/>
      <c r="AB39" s="20"/>
      <c r="AC39" s="135">
        <v>336.72563999999994</v>
      </c>
      <c r="AD39" s="13">
        <f t="shared" si="3"/>
        <v>100.00000000000001</v>
      </c>
      <c r="AE39" s="14" t="str">
        <f t="shared" si="4"/>
        <v>ОК</v>
      </c>
      <c r="AF39" s="7"/>
      <c r="AG39" s="7"/>
      <c r="AH39" s="7"/>
    </row>
    <row r="40" spans="1:34" x14ac:dyDescent="0.25">
      <c r="A40" s="22">
        <v>27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40"/>
      <c r="N40" s="67">
        <v>0.72</v>
      </c>
      <c r="O40" s="30"/>
      <c r="P40" s="42">
        <v>34.450000000000003</v>
      </c>
      <c r="Q40" s="43">
        <f t="shared" si="5"/>
        <v>9.5694444444444446</v>
      </c>
      <c r="R40" s="44"/>
      <c r="S40" s="42">
        <v>38.159999999999997</v>
      </c>
      <c r="T40" s="43">
        <f t="shared" si="6"/>
        <v>10.6</v>
      </c>
      <c r="U40" s="45"/>
      <c r="V40" s="42">
        <v>49.36</v>
      </c>
      <c r="W40" s="43">
        <f t="shared" si="7"/>
        <v>13.71111111111111</v>
      </c>
      <c r="X40" s="31"/>
      <c r="Y40" s="46"/>
      <c r="Z40" s="46"/>
      <c r="AA40" s="46"/>
      <c r="AB40" s="47"/>
      <c r="AC40" s="135">
        <v>330.21924999999993</v>
      </c>
      <c r="AD40" s="13">
        <f t="shared" si="3"/>
        <v>0</v>
      </c>
      <c r="AE40" s="14" t="str">
        <f t="shared" si="4"/>
        <v xml:space="preserve"> </v>
      </c>
      <c r="AF40" s="7"/>
      <c r="AG40" s="7"/>
      <c r="AH40" s="7"/>
    </row>
    <row r="41" spans="1:34" x14ac:dyDescent="0.25">
      <c r="A41" s="22">
        <v>28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40"/>
      <c r="N41" s="67">
        <v>0.72</v>
      </c>
      <c r="O41" s="30"/>
      <c r="P41" s="42">
        <v>34.450000000000003</v>
      </c>
      <c r="Q41" s="43">
        <f t="shared" si="5"/>
        <v>9.5694444444444446</v>
      </c>
      <c r="R41" s="44"/>
      <c r="S41" s="42">
        <v>38.159999999999997</v>
      </c>
      <c r="T41" s="43">
        <f t="shared" si="6"/>
        <v>10.6</v>
      </c>
      <c r="U41" s="45"/>
      <c r="V41" s="42">
        <v>49.36</v>
      </c>
      <c r="W41" s="43">
        <f t="shared" si="7"/>
        <v>13.71111111111111</v>
      </c>
      <c r="X41" s="31"/>
      <c r="Y41" s="46"/>
      <c r="Z41" s="46"/>
      <c r="AA41" s="46"/>
      <c r="AB41" s="47"/>
      <c r="AC41" s="135">
        <v>319.88082999999995</v>
      </c>
      <c r="AD41" s="13">
        <f t="shared" si="3"/>
        <v>0</v>
      </c>
      <c r="AE41" s="14" t="str">
        <f t="shared" si="4"/>
        <v xml:space="preserve"> </v>
      </c>
      <c r="AF41" s="7"/>
      <c r="AG41" s="7"/>
      <c r="AH41" s="7"/>
    </row>
    <row r="42" spans="1:34" x14ac:dyDescent="0.25">
      <c r="A42" s="22">
        <v>29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40"/>
      <c r="N42" s="67">
        <v>0.72</v>
      </c>
      <c r="O42" s="30"/>
      <c r="P42" s="42">
        <v>34.450000000000003</v>
      </c>
      <c r="Q42" s="43">
        <f t="shared" si="5"/>
        <v>9.5694444444444446</v>
      </c>
      <c r="R42" s="44"/>
      <c r="S42" s="42">
        <v>38.159999999999997</v>
      </c>
      <c r="T42" s="43">
        <f t="shared" si="6"/>
        <v>10.6</v>
      </c>
      <c r="U42" s="45"/>
      <c r="V42" s="42">
        <v>49.36</v>
      </c>
      <c r="W42" s="43">
        <f t="shared" si="7"/>
        <v>13.71111111111111</v>
      </c>
      <c r="X42" s="31"/>
      <c r="Y42" s="46"/>
      <c r="Z42" s="46"/>
      <c r="AA42" s="46"/>
      <c r="AB42" s="47"/>
      <c r="AC42" s="135">
        <v>317.25692000000004</v>
      </c>
      <c r="AD42" s="13">
        <f t="shared" si="3"/>
        <v>0</v>
      </c>
      <c r="AE42" s="14" t="str">
        <f t="shared" si="4"/>
        <v xml:space="preserve"> </v>
      </c>
      <c r="AF42" s="7"/>
      <c r="AG42" s="7"/>
      <c r="AH42" s="7"/>
    </row>
    <row r="43" spans="1:34" x14ac:dyDescent="0.25">
      <c r="A43" s="22">
        <v>30</v>
      </c>
      <c r="B43" s="3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40"/>
      <c r="N43" s="67">
        <v>0.72</v>
      </c>
      <c r="O43" s="30"/>
      <c r="P43" s="42">
        <v>34.450000000000003</v>
      </c>
      <c r="Q43" s="43">
        <f t="shared" si="5"/>
        <v>9.5694444444444446</v>
      </c>
      <c r="R43" s="44"/>
      <c r="S43" s="42">
        <v>38.159999999999997</v>
      </c>
      <c r="T43" s="43">
        <f t="shared" si="6"/>
        <v>10.6</v>
      </c>
      <c r="U43" s="45"/>
      <c r="V43" s="42">
        <v>49.36</v>
      </c>
      <c r="W43" s="43">
        <f t="shared" si="7"/>
        <v>13.71111111111111</v>
      </c>
      <c r="X43" s="31"/>
      <c r="Y43" s="46"/>
      <c r="Z43" s="46"/>
      <c r="AA43" s="46"/>
      <c r="AB43" s="47"/>
      <c r="AC43" s="135">
        <v>343.66185999999999</v>
      </c>
      <c r="AD43" s="13">
        <f t="shared" si="3"/>
        <v>0</v>
      </c>
      <c r="AE43" s="14" t="str">
        <f t="shared" si="4"/>
        <v xml:space="preserve"> </v>
      </c>
      <c r="AF43" s="7"/>
      <c r="AG43" s="7"/>
      <c r="AH43" s="7"/>
    </row>
    <row r="44" spans="1:34" ht="15.75" thickBot="1" x14ac:dyDescent="0.3">
      <c r="A44" s="23">
        <v>31</v>
      </c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1"/>
      <c r="N44" s="67">
        <v>0.72</v>
      </c>
      <c r="O44" s="30"/>
      <c r="P44" s="42">
        <v>34.450000000000003</v>
      </c>
      <c r="Q44" s="43">
        <f t="shared" si="5"/>
        <v>9.5694444444444446</v>
      </c>
      <c r="R44" s="44"/>
      <c r="S44" s="42">
        <v>38.159999999999997</v>
      </c>
      <c r="T44" s="43">
        <f t="shared" si="6"/>
        <v>10.6</v>
      </c>
      <c r="U44" s="45"/>
      <c r="V44" s="42">
        <v>49.36</v>
      </c>
      <c r="W44" s="43">
        <f t="shared" si="7"/>
        <v>13.71111111111111</v>
      </c>
      <c r="X44" s="72"/>
      <c r="Y44" s="73"/>
      <c r="Z44" s="73"/>
      <c r="AA44" s="74"/>
      <c r="AB44" s="75"/>
      <c r="AC44" s="137">
        <v>368.09627</v>
      </c>
      <c r="AD44" s="13">
        <f t="shared" si="3"/>
        <v>0</v>
      </c>
      <c r="AE44" s="14" t="str">
        <f t="shared" si="4"/>
        <v xml:space="preserve"> </v>
      </c>
      <c r="AF44" s="7"/>
      <c r="AG44" s="7"/>
      <c r="AH44" s="7"/>
    </row>
    <row r="45" spans="1:34" ht="15" customHeight="1" thickBot="1" x14ac:dyDescent="0.3">
      <c r="A45" s="127" t="s">
        <v>24</v>
      </c>
      <c r="B45" s="127"/>
      <c r="C45" s="127"/>
      <c r="D45" s="127"/>
      <c r="E45" s="127"/>
      <c r="F45" s="127"/>
      <c r="G45" s="127"/>
      <c r="H45" s="128"/>
      <c r="I45" s="129" t="s">
        <v>22</v>
      </c>
      <c r="J45" s="130"/>
      <c r="K45" s="24">
        <v>0</v>
      </c>
      <c r="L45" s="131" t="s">
        <v>23</v>
      </c>
      <c r="M45" s="132"/>
      <c r="N45" s="25">
        <v>0</v>
      </c>
      <c r="O45" s="133">
        <f>SUMPRODUCT(O14:O44,AC14:AC44)/SUM(AC14:AC44)</f>
        <v>0</v>
      </c>
      <c r="P45" s="123">
        <f>SUMPRODUCT(P14:P44,AC14:AC44)/SUM(AC14:AC44)</f>
        <v>34.123041859554775</v>
      </c>
      <c r="Q45" s="121">
        <f>SUMPRODUCT(Q14:Q44,AC14:AC44)/SUM(AC14:AC44)</f>
        <v>9.4786227387652158</v>
      </c>
      <c r="R45" s="123">
        <f>SUMPRODUCT(R14:R44,AC14:AC44)/SUM(AC14:AC44)</f>
        <v>0</v>
      </c>
      <c r="S45" s="123">
        <f>SUMPRODUCT(S14:S44,AC14:AC44)/SUM(AC14:AC44)</f>
        <v>37.802559136831157</v>
      </c>
      <c r="T45" s="125">
        <f>SUMPRODUCT(T14:T44,AC14:AC44)/SUM(AC14:AC44)</f>
        <v>10.500710871341985</v>
      </c>
      <c r="U45" s="17"/>
      <c r="V45" s="8"/>
      <c r="W45" s="8"/>
      <c r="X45" s="8"/>
      <c r="Y45" s="8"/>
      <c r="Z45" s="8"/>
      <c r="AA45" s="114" t="s">
        <v>45</v>
      </c>
      <c r="AB45" s="115"/>
      <c r="AC45" s="138">
        <v>11161.602000000001</v>
      </c>
      <c r="AD45" s="13"/>
      <c r="AE45" s="14"/>
      <c r="AF45" s="7"/>
      <c r="AG45" s="7"/>
      <c r="AH45" s="7"/>
    </row>
    <row r="46" spans="1:34" ht="19.5" customHeight="1" thickBot="1" x14ac:dyDescent="0.3">
      <c r="A46" s="3"/>
      <c r="B46" s="4"/>
      <c r="C46" s="4"/>
      <c r="D46" s="4"/>
      <c r="E46" s="4"/>
      <c r="F46" s="4"/>
      <c r="G46" s="4"/>
      <c r="H46" s="116" t="s">
        <v>3</v>
      </c>
      <c r="I46" s="117"/>
      <c r="J46" s="117"/>
      <c r="K46" s="117"/>
      <c r="L46" s="117"/>
      <c r="M46" s="117"/>
      <c r="N46" s="118"/>
      <c r="O46" s="134"/>
      <c r="P46" s="124"/>
      <c r="Q46" s="122"/>
      <c r="R46" s="124"/>
      <c r="S46" s="124"/>
      <c r="T46" s="126"/>
      <c r="U46" s="17"/>
      <c r="V46" s="4"/>
      <c r="W46" s="4"/>
      <c r="X46" s="4"/>
      <c r="Y46" s="4"/>
      <c r="Z46" s="4"/>
      <c r="AA46" s="4"/>
      <c r="AB46" s="4"/>
      <c r="AC46" s="5"/>
    </row>
    <row r="47" spans="1:34" ht="17.25" customHeight="1" x14ac:dyDescent="0.25"/>
    <row r="48" spans="1:34" x14ac:dyDescent="0.25">
      <c r="B48" s="2" t="s">
        <v>49</v>
      </c>
      <c r="R48" s="29" t="s">
        <v>50</v>
      </c>
      <c r="S48" s="29"/>
      <c r="T48" s="29"/>
      <c r="U48" s="29"/>
      <c r="V48" s="29">
        <v>2017</v>
      </c>
    </row>
    <row r="49" spans="2:22" x14ac:dyDescent="0.25">
      <c r="D49" s="6" t="s">
        <v>5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51</v>
      </c>
      <c r="R50" s="29" t="s">
        <v>55</v>
      </c>
      <c r="S50" s="29"/>
      <c r="T50" s="29"/>
      <c r="U50" s="29"/>
      <c r="V50" s="29">
        <v>2017</v>
      </c>
    </row>
    <row r="51" spans="2:22" x14ac:dyDescent="0.25">
      <c r="B51" s="6" t="s">
        <v>52</v>
      </c>
      <c r="O51" s="6" t="s">
        <v>7</v>
      </c>
      <c r="R51" s="6" t="s">
        <v>6</v>
      </c>
      <c r="S51" s="11"/>
      <c r="T51" s="11"/>
      <c r="U51" s="11"/>
      <c r="V51" s="6" t="s">
        <v>8</v>
      </c>
    </row>
    <row r="52" spans="2:22" x14ac:dyDescent="0.25">
      <c r="B52" s="2" t="s">
        <v>53</v>
      </c>
      <c r="R52" s="29" t="s">
        <v>54</v>
      </c>
      <c r="S52" s="29"/>
      <c r="T52" s="29"/>
      <c r="U52" s="29"/>
      <c r="V52" s="29">
        <v>2017</v>
      </c>
    </row>
    <row r="53" spans="2:22" x14ac:dyDescent="0.25">
      <c r="E53" s="6" t="s">
        <v>9</v>
      </c>
      <c r="O53" s="6" t="s">
        <v>7</v>
      </c>
      <c r="R53" s="6" t="s">
        <v>6</v>
      </c>
      <c r="V53" s="6" t="s">
        <v>8</v>
      </c>
    </row>
    <row r="56" spans="2:22" x14ac:dyDescent="0.25">
      <c r="B56" s="1" t="s">
        <v>46</v>
      </c>
    </row>
  </sheetData>
  <mergeCells count="50">
    <mergeCell ref="AA45:AB45"/>
    <mergeCell ref="H46:N46"/>
    <mergeCell ref="S12:S13"/>
    <mergeCell ref="T12:T13"/>
    <mergeCell ref="U12:U13"/>
    <mergeCell ref="V12:V13"/>
    <mergeCell ref="Q45:Q46"/>
    <mergeCell ref="R45:R46"/>
    <mergeCell ref="S45:S46"/>
    <mergeCell ref="T45:T46"/>
    <mergeCell ref="W12:W13"/>
    <mergeCell ref="A45:H45"/>
    <mergeCell ref="I45:J45"/>
    <mergeCell ref="L45:M45"/>
    <mergeCell ref="O45:O46"/>
    <mergeCell ref="P45:P46"/>
    <mergeCell ref="B10:M11"/>
    <mergeCell ref="B12:B13"/>
    <mergeCell ref="C12:C13"/>
    <mergeCell ref="D12:D13"/>
    <mergeCell ref="E12:E13"/>
    <mergeCell ref="F12:F13"/>
    <mergeCell ref="H12:H13"/>
    <mergeCell ref="I12:I13"/>
    <mergeCell ref="J12:J13"/>
    <mergeCell ref="K12:K13"/>
    <mergeCell ref="L12:L13"/>
    <mergeCell ref="G12:G13"/>
    <mergeCell ref="AA10:AA13"/>
    <mergeCell ref="AB10:AB13"/>
    <mergeCell ref="M12:M13"/>
    <mergeCell ref="A10:A13"/>
    <mergeCell ref="I3:AD3"/>
    <mergeCell ref="K7:Z7"/>
    <mergeCell ref="AC10:AC13"/>
    <mergeCell ref="N11:N13"/>
    <mergeCell ref="Z10:Z13"/>
    <mergeCell ref="N10:W10"/>
    <mergeCell ref="X10:X13"/>
    <mergeCell ref="Y10:Y13"/>
    <mergeCell ref="R12:R13"/>
    <mergeCell ref="O12:O13"/>
    <mergeCell ref="P12:P13"/>
    <mergeCell ref="Q12:Q13"/>
    <mergeCell ref="K2:W2"/>
    <mergeCell ref="K5:X5"/>
    <mergeCell ref="A5:H5"/>
    <mergeCell ref="A4:F4"/>
    <mergeCell ref="A6:H6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H3" sqref="H3:H33"/>
    </sheetView>
  </sheetViews>
  <sheetFormatPr defaultRowHeight="15" x14ac:dyDescent="0.25"/>
  <cols>
    <col min="2" max="7" width="13.140625" customWidth="1"/>
  </cols>
  <sheetData>
    <row r="1" spans="1:8" x14ac:dyDescent="0.25">
      <c r="A1" t="s">
        <v>62</v>
      </c>
    </row>
    <row r="2" spans="1:8" x14ac:dyDescent="0.25">
      <c r="A2" t="s">
        <v>63</v>
      </c>
      <c r="B2" t="s">
        <v>64</v>
      </c>
      <c r="C2" t="s">
        <v>64</v>
      </c>
      <c r="D2" t="s">
        <v>64</v>
      </c>
      <c r="E2" t="s">
        <v>64</v>
      </c>
      <c r="F2" t="s">
        <v>64</v>
      </c>
      <c r="G2" t="s">
        <v>64</v>
      </c>
    </row>
    <row r="3" spans="1:8" x14ac:dyDescent="0.25">
      <c r="A3">
        <v>1</v>
      </c>
      <c r="B3">
        <v>60989.73</v>
      </c>
      <c r="C3">
        <v>7858.2</v>
      </c>
      <c r="D3">
        <v>3839.04</v>
      </c>
      <c r="E3">
        <v>272662.59000000003</v>
      </c>
      <c r="F3">
        <v>17565.080000000002</v>
      </c>
      <c r="G3">
        <v>8893.2099999999991</v>
      </c>
      <c r="H3">
        <f>SUM(B3:G3)/1000</f>
        <v>371.80785000000009</v>
      </c>
    </row>
    <row r="4" spans="1:8" x14ac:dyDescent="0.25">
      <c r="A4">
        <v>2</v>
      </c>
      <c r="B4">
        <v>56276.85</v>
      </c>
      <c r="C4">
        <v>7123.86</v>
      </c>
      <c r="D4">
        <v>4595.34</v>
      </c>
      <c r="E4">
        <v>252065.33</v>
      </c>
      <c r="F4">
        <v>15789.77</v>
      </c>
      <c r="G4">
        <v>8168.23</v>
      </c>
      <c r="H4">
        <f t="shared" ref="H4:H33" si="0">SUM(B4:G4)/1000</f>
        <v>344.01938000000001</v>
      </c>
    </row>
    <row r="5" spans="1:8" x14ac:dyDescent="0.25">
      <c r="A5">
        <v>3</v>
      </c>
      <c r="B5">
        <v>56047.9</v>
      </c>
      <c r="C5">
        <v>7213.04</v>
      </c>
      <c r="D5">
        <v>4926.08</v>
      </c>
      <c r="E5">
        <v>244001.81</v>
      </c>
      <c r="F5">
        <v>15383.11</v>
      </c>
      <c r="G5">
        <v>8026.22</v>
      </c>
      <c r="H5">
        <f t="shared" si="0"/>
        <v>335.59815999999995</v>
      </c>
    </row>
    <row r="6" spans="1:8" x14ac:dyDescent="0.25">
      <c r="A6">
        <v>4</v>
      </c>
      <c r="B6">
        <v>58237.79</v>
      </c>
      <c r="C6">
        <v>7508.15</v>
      </c>
      <c r="D6">
        <v>5165.8500000000004</v>
      </c>
      <c r="E6">
        <v>250389.23</v>
      </c>
      <c r="F6">
        <v>16261.01</v>
      </c>
      <c r="G6">
        <v>8582.85</v>
      </c>
      <c r="H6">
        <f t="shared" si="0"/>
        <v>346.14488</v>
      </c>
    </row>
    <row r="7" spans="1:8" x14ac:dyDescent="0.25">
      <c r="A7">
        <v>5</v>
      </c>
      <c r="B7">
        <v>60894.63</v>
      </c>
      <c r="C7">
        <v>7716.99</v>
      </c>
      <c r="D7">
        <v>5513.38</v>
      </c>
      <c r="E7">
        <v>267187.81</v>
      </c>
      <c r="F7">
        <v>17254.78</v>
      </c>
      <c r="G7">
        <v>9122.98</v>
      </c>
      <c r="H7">
        <f t="shared" si="0"/>
        <v>367.69056999999992</v>
      </c>
    </row>
    <row r="8" spans="1:8" x14ac:dyDescent="0.25">
      <c r="A8">
        <v>6</v>
      </c>
      <c r="B8">
        <v>59204.97</v>
      </c>
      <c r="C8">
        <v>7923.84</v>
      </c>
      <c r="D8">
        <v>5276.32</v>
      </c>
      <c r="E8">
        <v>264892.34000000003</v>
      </c>
      <c r="F8">
        <v>17191.66</v>
      </c>
      <c r="G8">
        <v>9209.91</v>
      </c>
      <c r="H8">
        <f t="shared" si="0"/>
        <v>363.69903999999997</v>
      </c>
    </row>
    <row r="9" spans="1:8" x14ac:dyDescent="0.25">
      <c r="A9">
        <v>7</v>
      </c>
      <c r="B9">
        <v>63641.33</v>
      </c>
      <c r="C9">
        <v>8156.38</v>
      </c>
      <c r="D9">
        <v>5900.96</v>
      </c>
      <c r="E9">
        <v>288115.31</v>
      </c>
      <c r="F9">
        <v>18330.759999999998</v>
      </c>
      <c r="G9">
        <v>9591.36</v>
      </c>
      <c r="H9">
        <f t="shared" si="0"/>
        <v>393.73609999999996</v>
      </c>
    </row>
    <row r="10" spans="1:8" x14ac:dyDescent="0.25">
      <c r="A10">
        <v>8</v>
      </c>
      <c r="B10">
        <v>63040.63</v>
      </c>
      <c r="C10">
        <v>8246.44</v>
      </c>
      <c r="D10">
        <v>5580.78</v>
      </c>
      <c r="E10">
        <v>290455.15999999997</v>
      </c>
      <c r="F10">
        <v>17507.599999999999</v>
      </c>
      <c r="G10">
        <v>9031.48</v>
      </c>
      <c r="H10">
        <f t="shared" si="0"/>
        <v>393.86208999999991</v>
      </c>
    </row>
    <row r="11" spans="1:8" x14ac:dyDescent="0.25">
      <c r="A11">
        <v>9</v>
      </c>
      <c r="B11">
        <v>52178.239999999998</v>
      </c>
      <c r="C11">
        <v>6765.31</v>
      </c>
      <c r="D11">
        <v>4779.9799999999996</v>
      </c>
      <c r="E11">
        <v>245847.94</v>
      </c>
      <c r="F11">
        <v>14779.31</v>
      </c>
      <c r="G11">
        <v>8183.03</v>
      </c>
      <c r="H11">
        <f t="shared" si="0"/>
        <v>332.53381000000002</v>
      </c>
    </row>
    <row r="12" spans="1:8" x14ac:dyDescent="0.25">
      <c r="A12">
        <v>10</v>
      </c>
      <c r="B12">
        <v>47609.22</v>
      </c>
      <c r="C12">
        <v>6115.83</v>
      </c>
      <c r="D12">
        <v>4282.45</v>
      </c>
      <c r="E12">
        <v>221931.7</v>
      </c>
      <c r="F12">
        <v>13353.71</v>
      </c>
      <c r="G12">
        <v>7264.39</v>
      </c>
      <c r="H12">
        <f t="shared" si="0"/>
        <v>300.55730000000005</v>
      </c>
    </row>
    <row r="13" spans="1:8" x14ac:dyDescent="0.25">
      <c r="A13">
        <v>11</v>
      </c>
      <c r="B13">
        <v>48897.43</v>
      </c>
      <c r="C13">
        <v>6500.01</v>
      </c>
      <c r="D13">
        <v>4310.9799999999996</v>
      </c>
      <c r="E13">
        <v>230457.88</v>
      </c>
      <c r="F13">
        <v>14114.4</v>
      </c>
      <c r="G13">
        <v>7778.51</v>
      </c>
      <c r="H13">
        <f t="shared" si="0"/>
        <v>312.05921000000001</v>
      </c>
    </row>
    <row r="14" spans="1:8" x14ac:dyDescent="0.25">
      <c r="A14">
        <v>12</v>
      </c>
      <c r="B14">
        <v>52303.64</v>
      </c>
      <c r="C14">
        <v>6990.61</v>
      </c>
      <c r="D14">
        <v>4722.49</v>
      </c>
      <c r="E14">
        <v>247928.88</v>
      </c>
      <c r="F14">
        <v>14996.27</v>
      </c>
      <c r="G14">
        <v>8122.06</v>
      </c>
      <c r="H14">
        <f t="shared" si="0"/>
        <v>335.06395000000003</v>
      </c>
    </row>
    <row r="15" spans="1:8" x14ac:dyDescent="0.25">
      <c r="A15">
        <v>13</v>
      </c>
      <c r="B15">
        <v>59884.05</v>
      </c>
      <c r="C15">
        <v>7922.89</v>
      </c>
      <c r="D15">
        <v>5540.14</v>
      </c>
      <c r="E15">
        <v>290125.06</v>
      </c>
      <c r="F15">
        <v>17591.54</v>
      </c>
      <c r="G15">
        <v>8996.4599999999991</v>
      </c>
      <c r="H15">
        <f t="shared" si="0"/>
        <v>390.06013999999999</v>
      </c>
    </row>
    <row r="16" spans="1:8" x14ac:dyDescent="0.25">
      <c r="A16">
        <v>14</v>
      </c>
      <c r="B16">
        <v>59403.71</v>
      </c>
      <c r="C16">
        <v>7764.36</v>
      </c>
      <c r="D16">
        <v>5425.22</v>
      </c>
      <c r="E16">
        <v>279298.90999999997</v>
      </c>
      <c r="F16">
        <v>17396.46</v>
      </c>
      <c r="G16">
        <v>8835.93</v>
      </c>
      <c r="H16">
        <f t="shared" si="0"/>
        <v>378.12458999999996</v>
      </c>
    </row>
    <row r="17" spans="1:8" x14ac:dyDescent="0.25">
      <c r="A17">
        <v>15</v>
      </c>
      <c r="B17">
        <v>58491.9</v>
      </c>
      <c r="C17">
        <v>7647.55</v>
      </c>
      <c r="D17">
        <v>5269.86</v>
      </c>
      <c r="E17">
        <v>277684</v>
      </c>
      <c r="F17">
        <v>17369.84</v>
      </c>
      <c r="G17">
        <v>8786.44</v>
      </c>
      <c r="H17">
        <f t="shared" si="0"/>
        <v>375.24959000000001</v>
      </c>
    </row>
    <row r="18" spans="1:8" x14ac:dyDescent="0.25">
      <c r="A18">
        <v>16</v>
      </c>
      <c r="B18">
        <v>65339.65</v>
      </c>
      <c r="C18">
        <v>8905.7099999999991</v>
      </c>
      <c r="D18">
        <v>6287.25</v>
      </c>
      <c r="E18">
        <v>313330.34000000003</v>
      </c>
      <c r="F18">
        <v>19906.29</v>
      </c>
      <c r="G18">
        <v>10035.58</v>
      </c>
      <c r="H18">
        <f t="shared" si="0"/>
        <v>423.80482000000001</v>
      </c>
    </row>
    <row r="19" spans="1:8" x14ac:dyDescent="0.25">
      <c r="A19">
        <v>17</v>
      </c>
      <c r="B19">
        <v>65163.7</v>
      </c>
      <c r="C19">
        <v>8625.68</v>
      </c>
      <c r="D19">
        <v>6022.03</v>
      </c>
      <c r="E19">
        <v>317807.15999999997</v>
      </c>
      <c r="F19">
        <v>19576.03</v>
      </c>
      <c r="G19">
        <v>10075.299999999999</v>
      </c>
      <c r="H19">
        <f t="shared" si="0"/>
        <v>427.26989999999995</v>
      </c>
    </row>
    <row r="20" spans="1:8" x14ac:dyDescent="0.25">
      <c r="A20">
        <v>18</v>
      </c>
      <c r="B20">
        <v>59405.56</v>
      </c>
      <c r="C20">
        <v>8038.42</v>
      </c>
      <c r="D20">
        <v>5388.23</v>
      </c>
      <c r="E20">
        <v>281686.15999999997</v>
      </c>
      <c r="F20">
        <v>17620.3</v>
      </c>
      <c r="G20">
        <v>9415.19</v>
      </c>
      <c r="H20">
        <f t="shared" si="0"/>
        <v>381.55385999999999</v>
      </c>
    </row>
    <row r="21" spans="1:8" x14ac:dyDescent="0.25">
      <c r="A21">
        <v>19</v>
      </c>
      <c r="B21">
        <v>56104.34</v>
      </c>
      <c r="C21">
        <v>7516.67</v>
      </c>
      <c r="D21">
        <v>5162.5600000000004</v>
      </c>
      <c r="E21">
        <v>261325.84</v>
      </c>
      <c r="F21">
        <v>16421.3</v>
      </c>
      <c r="G21">
        <v>8928.81</v>
      </c>
      <c r="H21">
        <f t="shared" si="0"/>
        <v>355.45951999999994</v>
      </c>
    </row>
    <row r="22" spans="1:8" x14ac:dyDescent="0.25">
      <c r="A22">
        <v>20</v>
      </c>
      <c r="B22">
        <v>58691.56</v>
      </c>
      <c r="C22">
        <v>7608.24</v>
      </c>
      <c r="D22">
        <v>5405.11</v>
      </c>
      <c r="E22">
        <v>285505.63</v>
      </c>
      <c r="F22">
        <v>17262.419999999998</v>
      </c>
      <c r="G22">
        <v>9100.75</v>
      </c>
      <c r="H22">
        <f t="shared" si="0"/>
        <v>383.57371000000001</v>
      </c>
    </row>
    <row r="23" spans="1:8" x14ac:dyDescent="0.25">
      <c r="A23">
        <v>21</v>
      </c>
      <c r="B23">
        <v>63833.41</v>
      </c>
      <c r="C23">
        <v>8563.92</v>
      </c>
      <c r="D23">
        <v>5852.9</v>
      </c>
      <c r="E23">
        <v>306342.78000000003</v>
      </c>
      <c r="F23">
        <v>18313.97</v>
      </c>
      <c r="G23">
        <v>9728.31</v>
      </c>
      <c r="H23">
        <f t="shared" si="0"/>
        <v>412.63529</v>
      </c>
    </row>
    <row r="24" spans="1:8" x14ac:dyDescent="0.25">
      <c r="A24">
        <v>22</v>
      </c>
      <c r="B24">
        <v>58678.48</v>
      </c>
      <c r="C24">
        <v>7733.2</v>
      </c>
      <c r="D24">
        <v>5271.65</v>
      </c>
      <c r="E24">
        <v>272795.69</v>
      </c>
      <c r="F24">
        <v>16834.900000000001</v>
      </c>
      <c r="G24">
        <v>9015.56</v>
      </c>
      <c r="H24">
        <f t="shared" si="0"/>
        <v>370.32948000000005</v>
      </c>
    </row>
    <row r="25" spans="1:8" x14ac:dyDescent="0.25">
      <c r="A25">
        <v>23</v>
      </c>
      <c r="B25">
        <v>57722.41</v>
      </c>
      <c r="C25">
        <v>7606.42</v>
      </c>
      <c r="D25">
        <v>5182.72</v>
      </c>
      <c r="E25">
        <v>265966</v>
      </c>
      <c r="F25">
        <v>16705.46</v>
      </c>
      <c r="G25">
        <v>8645.73</v>
      </c>
      <c r="H25">
        <f t="shared" si="0"/>
        <v>361.82873999999998</v>
      </c>
    </row>
    <row r="26" spans="1:8" x14ac:dyDescent="0.25">
      <c r="A26">
        <v>24</v>
      </c>
      <c r="B26">
        <v>55022.3</v>
      </c>
      <c r="C26">
        <v>7284.27</v>
      </c>
      <c r="D26">
        <v>4984.5</v>
      </c>
      <c r="E26">
        <v>258183.42</v>
      </c>
      <c r="F26">
        <v>15860.83</v>
      </c>
      <c r="G26">
        <v>8340.59</v>
      </c>
      <c r="H26">
        <f t="shared" si="0"/>
        <v>349.67591000000004</v>
      </c>
    </row>
    <row r="27" spans="1:8" x14ac:dyDescent="0.25">
      <c r="A27">
        <v>25</v>
      </c>
      <c r="B27">
        <v>53807.25</v>
      </c>
      <c r="C27">
        <v>7117.69</v>
      </c>
      <c r="D27">
        <v>4858.4799999999996</v>
      </c>
      <c r="E27">
        <v>250821.09</v>
      </c>
      <c r="F27">
        <v>15601.22</v>
      </c>
      <c r="G27">
        <v>8221.67</v>
      </c>
      <c r="H27">
        <f t="shared" si="0"/>
        <v>340.42739999999998</v>
      </c>
    </row>
    <row r="28" spans="1:8" x14ac:dyDescent="0.25">
      <c r="A28">
        <v>26</v>
      </c>
      <c r="B28">
        <v>53099.09</v>
      </c>
      <c r="C28">
        <v>7210.52</v>
      </c>
      <c r="D28">
        <v>4822.9799999999996</v>
      </c>
      <c r="E28">
        <v>248038.88</v>
      </c>
      <c r="F28">
        <v>15499.76</v>
      </c>
      <c r="G28">
        <v>8054.41</v>
      </c>
      <c r="H28">
        <f t="shared" si="0"/>
        <v>336.72563999999994</v>
      </c>
    </row>
    <row r="29" spans="1:8" x14ac:dyDescent="0.25">
      <c r="A29">
        <v>27</v>
      </c>
      <c r="B29">
        <v>51956.67</v>
      </c>
      <c r="C29">
        <v>7054.68</v>
      </c>
      <c r="D29">
        <v>4820.7299999999996</v>
      </c>
      <c r="E29">
        <v>243152.33</v>
      </c>
      <c r="F29">
        <v>15190.49</v>
      </c>
      <c r="G29">
        <v>8044.35</v>
      </c>
      <c r="H29">
        <f t="shared" si="0"/>
        <v>330.21924999999993</v>
      </c>
    </row>
    <row r="30" spans="1:8" x14ac:dyDescent="0.25">
      <c r="A30">
        <v>28</v>
      </c>
      <c r="B30">
        <v>50221.16</v>
      </c>
      <c r="C30">
        <v>6883.49</v>
      </c>
      <c r="D30">
        <v>4585.1499999999996</v>
      </c>
      <c r="E30">
        <v>235619.8</v>
      </c>
      <c r="F30">
        <v>14736.07</v>
      </c>
      <c r="G30">
        <v>7835.16</v>
      </c>
      <c r="H30">
        <f t="shared" si="0"/>
        <v>319.88082999999995</v>
      </c>
    </row>
    <row r="31" spans="1:8" x14ac:dyDescent="0.25">
      <c r="A31">
        <v>29</v>
      </c>
      <c r="B31">
        <v>50044.03</v>
      </c>
      <c r="C31">
        <v>6623.38</v>
      </c>
      <c r="D31">
        <v>4483.68</v>
      </c>
      <c r="E31">
        <v>233609.45</v>
      </c>
      <c r="F31">
        <v>14805.48</v>
      </c>
      <c r="G31">
        <v>7690.9</v>
      </c>
      <c r="H31">
        <f t="shared" si="0"/>
        <v>317.25692000000004</v>
      </c>
    </row>
    <row r="32" spans="1:8" x14ac:dyDescent="0.25">
      <c r="A32">
        <v>30</v>
      </c>
      <c r="B32">
        <v>53373.07</v>
      </c>
      <c r="C32">
        <v>7063.95</v>
      </c>
      <c r="D32">
        <v>4816.51</v>
      </c>
      <c r="E32">
        <v>254164.31</v>
      </c>
      <c r="F32">
        <v>16000.94</v>
      </c>
      <c r="G32">
        <v>8243.08</v>
      </c>
      <c r="H32">
        <f t="shared" si="0"/>
        <v>343.66185999999999</v>
      </c>
    </row>
    <row r="33" spans="1:8" x14ac:dyDescent="0.25">
      <c r="A33">
        <v>31</v>
      </c>
      <c r="B33">
        <v>56179.59</v>
      </c>
      <c r="C33">
        <v>7541.22</v>
      </c>
      <c r="D33">
        <v>5227.55</v>
      </c>
      <c r="E33">
        <v>272710.03000000003</v>
      </c>
      <c r="F33">
        <v>17424.96</v>
      </c>
      <c r="G33">
        <v>9012.92</v>
      </c>
      <c r="H33">
        <f t="shared" si="0"/>
        <v>368.09627</v>
      </c>
    </row>
    <row r="34" spans="1:8" x14ac:dyDescent="0.25">
      <c r="A34">
        <v>1</v>
      </c>
      <c r="B34">
        <v>56134.17</v>
      </c>
      <c r="C34">
        <v>7336.75</v>
      </c>
      <c r="D34">
        <v>5097.33</v>
      </c>
      <c r="E34">
        <v>262696.53000000003</v>
      </c>
      <c r="F34">
        <v>16711.37</v>
      </c>
      <c r="G34">
        <v>8640.73</v>
      </c>
    </row>
    <row r="35" spans="1:8" x14ac:dyDescent="0.25">
      <c r="A35" t="s">
        <v>65</v>
      </c>
      <c r="B35">
        <v>1821878.45</v>
      </c>
      <c r="C35" t="s">
        <v>66</v>
      </c>
      <c r="D35" t="s">
        <v>67</v>
      </c>
      <c r="E35" t="s">
        <v>68</v>
      </c>
      <c r="F35">
        <v>529357.07999999996</v>
      </c>
      <c r="G35">
        <v>277622.11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User</cp:lastModifiedBy>
  <cp:lastPrinted>2016-11-25T13:33:34Z</cp:lastPrinted>
  <dcterms:created xsi:type="dcterms:W3CDTF">2016-10-07T07:24:19Z</dcterms:created>
  <dcterms:modified xsi:type="dcterms:W3CDTF">2017-01-05T09:57:58Z</dcterms:modified>
</cp:coreProperties>
</file>