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4035" windowWidth="19440" windowHeight="4065"/>
  </bookViews>
  <sheets>
    <sheet name="Без  ПППВ" sheetId="4" r:id="rId1"/>
  </sheets>
  <definedNames>
    <definedName name="_xlnm.Print_Area" localSheetId="0">'Без  ПППВ'!$A$1:$AC$53</definedName>
  </definedNames>
  <calcPr calcId="145621"/>
</workbook>
</file>

<file path=xl/calcChain.xml><?xml version="1.0" encoding="utf-8"?>
<calcChain xmlns="http://schemas.openxmlformats.org/spreadsheetml/2006/main">
  <c r="S43" i="4" l="1"/>
  <c r="P43" i="4"/>
  <c r="AD42" i="4"/>
  <c r="AE42" i="4" s="1"/>
  <c r="W42" i="4"/>
  <c r="T42" i="4"/>
  <c r="Q42" i="4"/>
  <c r="AE41" i="4"/>
  <c r="AD41" i="4"/>
  <c r="W41" i="4"/>
  <c r="T41" i="4"/>
  <c r="Q41" i="4"/>
  <c r="AD40" i="4"/>
  <c r="AE40" i="4" s="1"/>
  <c r="W40" i="4"/>
  <c r="T40" i="4"/>
  <c r="Q40" i="4"/>
  <c r="AE39" i="4"/>
  <c r="AD39" i="4"/>
  <c r="W39" i="4"/>
  <c r="T39" i="4"/>
  <c r="Q39" i="4"/>
  <c r="AD38" i="4"/>
  <c r="AE38" i="4" s="1"/>
  <c r="W38" i="4"/>
  <c r="T38" i="4"/>
  <c r="Q38" i="4"/>
  <c r="AE37" i="4"/>
  <c r="AD37" i="4"/>
  <c r="W37" i="4"/>
  <c r="T37" i="4"/>
  <c r="Q37" i="4"/>
  <c r="AD36" i="4"/>
  <c r="AE36" i="4" s="1"/>
  <c r="W36" i="4"/>
  <c r="T36" i="4"/>
  <c r="Q36" i="4"/>
  <c r="AE35" i="4"/>
  <c r="AD35" i="4"/>
  <c r="W35" i="4"/>
  <c r="T35" i="4"/>
  <c r="Q35" i="4"/>
  <c r="AD34" i="4"/>
  <c r="AE34" i="4" s="1"/>
  <c r="W34" i="4"/>
  <c r="T34" i="4"/>
  <c r="Q34" i="4"/>
  <c r="AE33" i="4"/>
  <c r="AD33" i="4"/>
  <c r="W33" i="4"/>
  <c r="T33" i="4"/>
  <c r="Q33" i="4"/>
  <c r="AD32" i="4"/>
  <c r="AE32" i="4" s="1"/>
  <c r="W32" i="4"/>
  <c r="T32" i="4"/>
  <c r="Q32" i="4"/>
  <c r="AE31" i="4"/>
  <c r="AD31" i="4"/>
  <c r="W31" i="4"/>
  <c r="T31" i="4"/>
  <c r="Q31" i="4"/>
  <c r="AD30" i="4"/>
  <c r="AE30" i="4" s="1"/>
  <c r="W30" i="4"/>
  <c r="T30" i="4"/>
  <c r="Q30" i="4"/>
  <c r="AE29" i="4"/>
  <c r="AD29" i="4"/>
  <c r="W29" i="4"/>
  <c r="T29" i="4"/>
  <c r="Q29" i="4"/>
  <c r="AD28" i="4"/>
  <c r="AE28" i="4" s="1"/>
  <c r="W28" i="4"/>
  <c r="T28" i="4"/>
  <c r="Q28" i="4"/>
  <c r="AE27" i="4"/>
  <c r="AD27" i="4"/>
  <c r="W27" i="4"/>
  <c r="T27" i="4"/>
  <c r="Q27" i="4"/>
  <c r="AD26" i="4"/>
  <c r="AE26" i="4" s="1"/>
  <c r="W26" i="4"/>
  <c r="T26" i="4"/>
  <c r="Q26" i="4"/>
  <c r="AE25" i="4"/>
  <c r="AD25" i="4"/>
  <c r="W25" i="4"/>
  <c r="T25" i="4"/>
  <c r="Q25" i="4"/>
  <c r="AD24" i="4"/>
  <c r="AE24" i="4" s="1"/>
  <c r="W24" i="4"/>
  <c r="T24" i="4"/>
  <c r="Q24" i="4"/>
  <c r="AE23" i="4"/>
  <c r="AD23" i="4"/>
  <c r="W23" i="4"/>
  <c r="T23" i="4"/>
  <c r="Q23" i="4"/>
  <c r="AD22" i="4"/>
  <c r="AE22" i="4" s="1"/>
  <c r="W22" i="4"/>
  <c r="T22" i="4"/>
  <c r="Q22" i="4"/>
  <c r="AE21" i="4"/>
  <c r="AD21" i="4"/>
  <c r="W21" i="4"/>
  <c r="T21" i="4"/>
  <c r="Q21" i="4"/>
  <c r="AD20" i="4"/>
  <c r="AE20" i="4" s="1"/>
  <c r="W20" i="4"/>
  <c r="T20" i="4"/>
  <c r="Q20" i="4"/>
  <c r="AE19" i="4"/>
  <c r="AD19" i="4"/>
  <c r="W19" i="4"/>
  <c r="T19" i="4"/>
  <c r="Q19" i="4"/>
  <c r="AD18" i="4"/>
  <c r="AE18" i="4" s="1"/>
  <c r="W18" i="4"/>
  <c r="T18" i="4"/>
  <c r="Q18" i="4"/>
  <c r="AE17" i="4"/>
  <c r="AD17" i="4"/>
  <c r="W17" i="4"/>
  <c r="T17" i="4"/>
  <c r="Q17" i="4"/>
  <c r="AD16" i="4"/>
  <c r="AE16" i="4" s="1"/>
  <c r="W16" i="4"/>
  <c r="T16" i="4"/>
  <c r="Q16" i="4"/>
  <c r="AE15" i="4"/>
  <c r="AD15" i="4"/>
  <c r="W15" i="4"/>
  <c r="T15" i="4"/>
  <c r="Q15" i="4"/>
  <c r="AD14" i="4"/>
  <c r="AE14" i="4" s="1"/>
  <c r="W14" i="4"/>
  <c r="T14" i="4"/>
  <c r="Q14" i="4"/>
  <c r="AE13" i="4"/>
  <c r="AD13" i="4"/>
  <c r="W13" i="4"/>
  <c r="T13" i="4"/>
  <c r="Q13" i="4"/>
  <c r="AD12" i="4"/>
  <c r="AE12" i="4" s="1"/>
  <c r="W12" i="4"/>
  <c r="T12" i="4"/>
  <c r="T43" i="4" s="1"/>
  <c r="Q12" i="4"/>
  <c r="Q43" i="4" l="1"/>
</calcChain>
</file>

<file path=xl/sharedStrings.xml><?xml version="1.0" encoding="utf-8"?>
<sst xmlns="http://schemas.openxmlformats.org/spreadsheetml/2006/main" count="77" uniqueCount="70">
  <si>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</si>
  <si>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</si>
  <si>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</si>
  <si>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</si>
  <si>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</si>
  <si>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</si>
  <si>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</si>
  <si>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t>Гелій</t>
  </si>
  <si>
    <t>Водень</t>
  </si>
  <si>
    <t>Умовно постійні компоненти, мол. % від 01.01.2016 р.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</si>
  <si>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</si>
  <si>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</si>
  <si>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</si>
  <si>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</si>
  <si>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</si>
  <si>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</si>
  <si>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</si>
  <si>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</si>
  <si>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</si>
  <si>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</si>
  <si>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</si>
  <si>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</si>
  <si>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</si>
  <si>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Керівник</t>
  </si>
  <si>
    <t>підрозділу підприємства, якому підпорядковується лабораторія</t>
  </si>
  <si>
    <t>Керівник лабораторії</t>
  </si>
  <si>
    <t>Завідувач вимірювальної хіміко-аналітичної лабораторії</t>
  </si>
  <si>
    <t>Касьянова С.В.</t>
  </si>
  <si>
    <t>лабораторія, де здійснювались аналізи газу</t>
  </si>
  <si>
    <t>Пивовар Є.В.</t>
  </si>
  <si>
    <t>метрологічна служба, яка вимірює обсяги газу</t>
  </si>
  <si>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</si>
  <si>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</si>
  <si>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</si>
  <si>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</si>
  <si>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ПАТ "ХАРКІВГАЗ"</t>
  </si>
  <si>
    <t xml:space="preserve">з газопроводу </t>
  </si>
  <si>
    <t xml:space="preserve">по ГВС (ПВВГ, СВГ, ГРС) </t>
  </si>
  <si>
    <t>ПАТ "УКРТРАНСГАЗ" Філія УМГ "ХАРКІВТРАНСГАЗ"</t>
  </si>
  <si>
    <t>Панютинський пм Шебелинського ЛВУМГ</t>
  </si>
  <si>
    <t xml:space="preserve">Вимірювальна хіміко-аналітична лабораторія </t>
  </si>
  <si>
    <t>Температура вимірювання/згоряння при 20/25ºС</t>
  </si>
  <si>
    <t>Температура точки роси вологи 
(Р = 3.92 МПа), ºС</t>
  </si>
  <si>
    <t>Начальник служби ГВ та М</t>
  </si>
  <si>
    <t>відс.</t>
  </si>
  <si>
    <t>Свідоцтво №100-358/2015 чинне до 20.12.2018р.</t>
  </si>
  <si>
    <t>маршрут №</t>
  </si>
  <si>
    <t>Всього*:</t>
  </si>
  <si>
    <t>Керівник служби ГВіМ</t>
  </si>
  <si>
    <t>*  Обсяг природного газу за місяць з урахуванням ВТВ.</t>
  </si>
  <si>
    <t>ШДО, ШДКРІ</t>
  </si>
  <si>
    <t>ГРС Миколаївка</t>
  </si>
  <si>
    <t>Іваньков О.В.</t>
  </si>
  <si>
    <t>за період з 01.12.2016 по 31.12.2016</t>
  </si>
  <si>
    <t>Начальник Шебелинського ЛВУМГ</t>
  </si>
  <si>
    <t xml:space="preserve">ПВВГ Панютино, ГРС Браілівка, ГРС Смирнівка, ГРС Близнюки,  ГРС Панютине, ГРС Лозова,   </t>
  </si>
  <si>
    <r>
      <t>Масова концентрація 
сірководню,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</si>
  <si>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Масова концентрація 
меркаптанової сірки,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</si>
  <si>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Маса механічних домішок,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</si>
  <si>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Обсяг газу,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</si>
  <si>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Густина абсолютна, кг/м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,при 20 ºС,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</t>
    </r>
  </si>
  <si>
    <r>
      <t>Теплота згоряння нижча, ккал/м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</si>
  <si>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</si>
  <si>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Теплота згоряння нижча, кВт⋅год/м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</si>
  <si>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</si>
  <si>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</si>
  <si>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Теплота згоряння вища, кВт⋅год/м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</si>
  <si>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Число Воббе вище,
ккал/м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</si>
  <si>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Число Воббе вище,
МДж/м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</si>
  <si>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Число Воббе вище,
кВт⋅год/м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</si>
</sst>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57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/>
    <xf numFmtId="165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6" fillId="0" borderId="9" xfId="0" applyFont="1" applyBorder="1"/>
    <xf numFmtId="0" fontId="0" fillId="0" borderId="0" xfId="0" applyFont="1" applyAlignment="1" applyProtection="1">
      <alignment horizontal="right"/>
      <protection locked="0"/>
    </xf>
    <xf numFmtId="165" fontId="7" fillId="0" borderId="0" xfId="0" applyNumberFormat="1" applyFont="1" applyAlignment="1">
      <alignment vertical="center"/>
    </xf>
    <xf numFmtId="0" fontId="0" fillId="0" borderId="0" xfId="0" applyFill="1"/>
    <xf numFmtId="0" fontId="0" fillId="0" borderId="0" xfId="0" applyFont="1" applyFill="1" applyProtection="1">
      <protection locked="0"/>
    </xf>
    <xf numFmtId="0" fontId="4" fillId="0" borderId="0" xfId="0" applyFont="1" applyFill="1"/>
    <xf numFmtId="49" fontId="5" fillId="0" borderId="0" xfId="0" applyNumberFormat="1" applyFont="1" applyAlignment="1">
      <alignment horizontal="center"/>
    </xf>
    <xf numFmtId="167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9" fillId="0" borderId="0" xfId="0" applyFont="1" applyAlignment="1">
      <alignment horizontal="center"/>
    </xf>
    <xf numFmtId="0" fontId="9" fillId="0" borderId="0" xfId="0" applyFont="1" applyFill="1"/>
    <xf numFmtId="49" fontId="9" fillId="0" borderId="0" xfId="0" applyNumberFormat="1" applyFont="1" applyAlignment="1">
      <alignment horizontal="left"/>
    </xf>
    <xf numFmtId="0" fontId="5" fillId="0" borderId="9" xfId="0" applyFont="1" applyBorder="1" applyAlignment="1"/>
    <xf numFmtId="0" fontId="9" fillId="0" borderId="9" xfId="0" applyFont="1" applyBorder="1"/>
    <xf numFmtId="0" fontId="9" fillId="0" borderId="9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166" fontId="9" fillId="0" borderId="9" xfId="0" applyNumberFormat="1" applyFont="1" applyBorder="1" applyAlignment="1">
      <alignment horizontal="left"/>
    </xf>
    <xf numFmtId="0" fontId="9" fillId="0" borderId="0" xfId="0" applyFont="1" applyBorder="1" applyProtection="1">
      <protection locked="0"/>
    </xf>
    <xf numFmtId="49" fontId="10" fillId="0" borderId="9" xfId="0" applyNumberFormat="1" applyFont="1" applyBorder="1" applyAlignment="1">
      <alignment horizontal="left"/>
    </xf>
    <xf numFmtId="0" fontId="9" fillId="0" borderId="10" xfId="0" applyFont="1" applyBorder="1"/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9" xfId="0" applyFont="1" applyBorder="1" applyProtection="1">
      <protection locked="0"/>
    </xf>
    <xf numFmtId="0" fontId="9" fillId="0" borderId="0" xfId="0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0" fillId="0" borderId="9" xfId="0" applyFont="1" applyBorder="1"/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166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 applyProtection="1">
      <alignment vertical="center"/>
      <protection locked="0"/>
    </xf>
    <xf numFmtId="164" fontId="0" fillId="0" borderId="8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Protection="1">
      <protection locked="0"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/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Font="1" applyBorder="1" applyAlignment="1" applyProtection="1">
      <alignment horizontal="right" vertical="center" textRotation="90" wrapText="1"/>
      <protection locked="0"/>
    </xf>
    <xf numFmtId="0" fontId="0" fillId="0" borderId="1" xfId="0" applyFont="1" applyBorder="1" applyAlignment="1" applyProtection="1">
      <alignment horizontal="left" vertical="center" textRotation="90" wrapText="1"/>
      <protection locked="0"/>
    </xf>
    <xf numFmtId="0" fontId="0" fillId="0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7" xfId="0" applyFont="1" applyBorder="1" applyAlignment="1" applyProtection="1">
      <alignment horizontal="center" vertical="center" textRotation="90" wrapText="1"/>
      <protection locked="0"/>
    </xf>
    <xf numFmtId="0" fontId="0" fillId="0" borderId="5" xfId="0" applyFont="1" applyBorder="1" applyAlignment="1"/>
    <xf numFmtId="0" fontId="0" fillId="0" borderId="2" xfId="0" applyFont="1" applyBorder="1" applyAlignment="1"/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view="pageBreakPreview" topLeftCell="A19" zoomScale="70" zoomScaleNormal="70" zoomScaleSheetLayoutView="70" workbookViewId="0">
      <selection activeCell="E18" sqref="E18"/>
    </sheetView>
  </sheetViews>
  <sheetFormatPr defaultRowHeight="15" x14ac:dyDescent="0.25"/>
  <cols>
    <col min="1" max="1" width="4.85546875" style="1" customWidth="1"/>
    <col min="2" max="2" width="8.140625" style="1" customWidth="1"/>
    <col min="3" max="28" width="7.28515625" style="1" customWidth="1"/>
    <col min="29" max="29" width="11.85546875" style="22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s="26" customFormat="1" ht="15.75" x14ac:dyDescent="0.25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4" s="26" customFormat="1" ht="7.5" customHeight="1" x14ac:dyDescent="0.25">
      <c r="A2" s="27"/>
      <c r="B2" s="27"/>
      <c r="C2" s="27"/>
      <c r="D2" s="27"/>
      <c r="E2" s="24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9"/>
    </row>
    <row r="3" spans="1:34" s="26" customFormat="1" ht="15.75" x14ac:dyDescent="0.25">
      <c r="A3" s="26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30" t="s">
        <v>32</v>
      </c>
      <c r="M3" s="31" t="s">
        <v>33</v>
      </c>
      <c r="N3" s="32"/>
      <c r="O3" s="32"/>
      <c r="P3" s="32"/>
      <c r="Q3" s="33"/>
      <c r="R3" s="34"/>
      <c r="S3" s="35" t="s">
        <v>34</v>
      </c>
      <c r="T3" s="27"/>
      <c r="U3" s="27"/>
      <c r="V3" s="36" t="s">
        <v>35</v>
      </c>
      <c r="W3" s="37"/>
      <c r="X3" s="37"/>
      <c r="Y3" s="38"/>
      <c r="Z3" s="38"/>
      <c r="AA3" s="35"/>
      <c r="AB3" s="28"/>
      <c r="AC3" s="29"/>
    </row>
    <row r="4" spans="1:34" s="26" customFormat="1" ht="15.75" x14ac:dyDescent="0.2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 t="s">
        <v>37</v>
      </c>
      <c r="L4" s="27"/>
      <c r="M4" s="27"/>
      <c r="N4" s="39"/>
      <c r="O4" s="40" t="s">
        <v>55</v>
      </c>
      <c r="P4" s="32"/>
      <c r="Q4" s="32"/>
      <c r="R4" s="32"/>
      <c r="S4" s="32"/>
      <c r="T4" s="32"/>
      <c r="U4" s="32"/>
      <c r="V4" s="32"/>
      <c r="W4" s="32"/>
      <c r="X4" s="32"/>
      <c r="Y4" s="41"/>
      <c r="Z4" s="41"/>
      <c r="AA4" s="32"/>
      <c r="AB4" s="42"/>
      <c r="AC4" s="76"/>
      <c r="AD4" s="43"/>
    </row>
    <row r="5" spans="1:34" s="26" customFormat="1" ht="15.75" x14ac:dyDescent="0.2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44" t="s">
        <v>51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27"/>
      <c r="Z5" s="45" t="s">
        <v>46</v>
      </c>
      <c r="AA5" s="33">
        <v>661</v>
      </c>
      <c r="AB5" s="33"/>
      <c r="AC5" s="77"/>
      <c r="AD5" s="27"/>
    </row>
    <row r="6" spans="1:34" s="26" customFormat="1" ht="15.75" x14ac:dyDescent="0.25">
      <c r="A6" s="27" t="s">
        <v>45</v>
      </c>
      <c r="B6" s="27"/>
      <c r="C6" s="27"/>
      <c r="D6" s="27"/>
      <c r="E6" s="27"/>
      <c r="F6" s="27"/>
      <c r="G6" s="27"/>
      <c r="H6" s="27"/>
      <c r="I6" s="46"/>
      <c r="J6" s="47"/>
      <c r="K6" s="46" t="s">
        <v>36</v>
      </c>
      <c r="L6" s="47"/>
      <c r="M6" s="47"/>
      <c r="N6" s="48" t="s">
        <v>50</v>
      </c>
      <c r="O6" s="32"/>
      <c r="P6" s="32"/>
      <c r="Q6" s="47" t="s">
        <v>53</v>
      </c>
      <c r="S6" s="47"/>
      <c r="T6" s="47"/>
      <c r="U6" s="47"/>
      <c r="V6" s="47"/>
      <c r="W6" s="27"/>
      <c r="X6" s="43"/>
      <c r="Y6" s="43"/>
      <c r="Z6" s="43"/>
      <c r="AA6" s="43"/>
      <c r="AB6" s="43"/>
      <c r="AC6" s="29"/>
    </row>
    <row r="7" spans="1:34" customFormat="1" ht="6.75" customHeight="1" x14ac:dyDescent="0.25">
      <c r="A7" s="1"/>
      <c r="B7" s="1"/>
      <c r="C7" s="1"/>
      <c r="D7" s="1"/>
      <c r="E7" s="1"/>
      <c r="F7" s="1"/>
      <c r="G7" s="1"/>
      <c r="H7" s="1"/>
      <c r="I7" s="13"/>
      <c r="J7" s="14"/>
      <c r="K7" s="15"/>
      <c r="L7" s="18"/>
      <c r="M7" s="8"/>
      <c r="N7" s="16"/>
      <c r="O7" s="14"/>
      <c r="Q7" s="15"/>
      <c r="R7" s="14"/>
      <c r="S7" s="14"/>
      <c r="T7" s="14"/>
      <c r="U7" s="14"/>
      <c r="V7" s="17"/>
      <c r="W7" s="17"/>
      <c r="X7" s="17"/>
      <c r="Y7" s="17"/>
      <c r="Z7" s="17"/>
      <c r="AA7" s="17"/>
      <c r="AB7" s="17"/>
      <c r="AC7" s="21"/>
    </row>
    <row r="8" spans="1:34" s="2" customFormat="1" ht="26.25" customHeight="1" x14ac:dyDescent="0.2">
      <c r="A8" s="80" t="s">
        <v>0</v>
      </c>
      <c r="B8" s="81" t="s">
        <v>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 t="s">
        <v>10</v>
      </c>
      <c r="O8" s="81"/>
      <c r="P8" s="81"/>
      <c r="Q8" s="82"/>
      <c r="R8" s="82"/>
      <c r="S8" s="82"/>
      <c r="T8" s="82"/>
      <c r="U8" s="82"/>
      <c r="V8" s="82"/>
      <c r="W8" s="82"/>
      <c r="X8" s="80" t="s">
        <v>42</v>
      </c>
      <c r="Y8" s="84" t="s">
        <v>2</v>
      </c>
      <c r="Z8" s="85" t="s">
        <v>56</v>
      </c>
      <c r="AA8" s="85" t="s">
        <v>57</v>
      </c>
      <c r="AB8" s="80" t="s">
        <v>58</v>
      </c>
      <c r="AC8" s="86" t="s">
        <v>59</v>
      </c>
    </row>
    <row r="9" spans="1:34" s="2" customFormat="1" ht="16.5" customHeight="1" x14ac:dyDescent="0.2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8" t="s">
        <v>60</v>
      </c>
      <c r="O9" s="91" t="s">
        <v>41</v>
      </c>
      <c r="P9" s="92"/>
      <c r="Q9" s="92"/>
      <c r="R9" s="92"/>
      <c r="S9" s="92"/>
      <c r="T9" s="92"/>
      <c r="U9" s="92"/>
      <c r="V9" s="92"/>
      <c r="W9" s="93"/>
      <c r="X9" s="83"/>
      <c r="Y9" s="84"/>
      <c r="Z9" s="85"/>
      <c r="AA9" s="85"/>
      <c r="AB9" s="80"/>
      <c r="AC9" s="86"/>
    </row>
    <row r="10" spans="1:34" s="2" customFormat="1" ht="15" customHeight="1" x14ac:dyDescent="0.2">
      <c r="A10" s="80"/>
      <c r="B10" s="80" t="s">
        <v>11</v>
      </c>
      <c r="C10" s="80" t="s">
        <v>12</v>
      </c>
      <c r="D10" s="80" t="s">
        <v>13</v>
      </c>
      <c r="E10" s="80" t="s">
        <v>18</v>
      </c>
      <c r="F10" s="80" t="s">
        <v>19</v>
      </c>
      <c r="G10" s="80" t="s">
        <v>16</v>
      </c>
      <c r="H10" s="80" t="s">
        <v>20</v>
      </c>
      <c r="I10" s="80" t="s">
        <v>17</v>
      </c>
      <c r="J10" s="80" t="s">
        <v>15</v>
      </c>
      <c r="K10" s="80" t="s">
        <v>14</v>
      </c>
      <c r="L10" s="80" t="s">
        <v>21</v>
      </c>
      <c r="M10" s="80" t="s">
        <v>22</v>
      </c>
      <c r="N10" s="89"/>
      <c r="O10" s="80" t="s">
        <v>61</v>
      </c>
      <c r="P10" s="80" t="s">
        <v>62</v>
      </c>
      <c r="Q10" s="87" t="s">
        <v>63</v>
      </c>
      <c r="R10" s="87" t="s">
        <v>64</v>
      </c>
      <c r="S10" s="87" t="s">
        <v>65</v>
      </c>
      <c r="T10" s="87" t="s">
        <v>66</v>
      </c>
      <c r="U10" s="87" t="s">
        <v>67</v>
      </c>
      <c r="V10" s="87" t="s">
        <v>68</v>
      </c>
      <c r="W10" s="87" t="s">
        <v>69</v>
      </c>
      <c r="X10" s="80"/>
      <c r="Y10" s="84"/>
      <c r="Z10" s="85"/>
      <c r="AA10" s="85"/>
      <c r="AB10" s="80"/>
      <c r="AC10" s="86"/>
    </row>
    <row r="11" spans="1:34" s="2" customFormat="1" ht="92.25" customHeight="1" x14ac:dyDescent="0.2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9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4"/>
      <c r="Z11" s="85"/>
      <c r="AA11" s="85"/>
      <c r="AB11" s="80"/>
      <c r="AC11" s="86"/>
    </row>
    <row r="12" spans="1:34" s="12" customFormat="1" x14ac:dyDescent="0.25">
      <c r="A12" s="49">
        <v>1</v>
      </c>
      <c r="B12" s="50">
        <v>94.553200000000004</v>
      </c>
      <c r="C12" s="50">
        <v>2.8672</v>
      </c>
      <c r="D12" s="50">
        <v>0.75170000000000003</v>
      </c>
      <c r="E12" s="50">
        <v>9.2200000000000004E-2</v>
      </c>
      <c r="F12" s="50">
        <v>0.1081</v>
      </c>
      <c r="G12" s="50">
        <v>1.2999999999999999E-3</v>
      </c>
      <c r="H12" s="50">
        <v>2.1899999999999999E-2</v>
      </c>
      <c r="I12" s="50">
        <v>1.6799999999999999E-2</v>
      </c>
      <c r="J12" s="50">
        <v>2.23E-2</v>
      </c>
      <c r="K12" s="50">
        <v>7.7999999999999996E-3</v>
      </c>
      <c r="L12" s="50">
        <v>1.3731</v>
      </c>
      <c r="M12" s="50">
        <v>0.18429999999999999</v>
      </c>
      <c r="N12" s="50">
        <v>0.70799999999999996</v>
      </c>
      <c r="O12" s="51"/>
      <c r="P12" s="52">
        <v>34.271500000000003</v>
      </c>
      <c r="Q12" s="53">
        <f>P12/3.6</f>
        <v>9.519861111111112</v>
      </c>
      <c r="R12" s="54"/>
      <c r="S12" s="52">
        <v>37.977400000000003</v>
      </c>
      <c r="T12" s="53">
        <f>S12/3.6</f>
        <v>10.549277777777778</v>
      </c>
      <c r="U12" s="55"/>
      <c r="V12" s="52">
        <v>49.533999999999999</v>
      </c>
      <c r="W12" s="56">
        <f>V12/3.6</f>
        <v>13.759444444444444</v>
      </c>
      <c r="X12" s="57">
        <v>-21.8</v>
      </c>
      <c r="Y12" s="58">
        <v>-13</v>
      </c>
      <c r="Z12" s="59"/>
      <c r="AA12" s="59"/>
      <c r="AB12" s="60"/>
      <c r="AC12" s="61">
        <v>424.78174999999993</v>
      </c>
      <c r="AD12" s="9">
        <f>SUM(B12:M12)+$K$43+$N$43</f>
        <v>99.999899999999997</v>
      </c>
      <c r="AE12" s="10" t="str">
        <f t="shared" ref="AE12" si="0">IF(AD12=100,"ОК"," ")</f>
        <v xml:space="preserve"> </v>
      </c>
      <c r="AF12" s="11"/>
      <c r="AG12" s="11"/>
      <c r="AH12" s="11"/>
    </row>
    <row r="13" spans="1:34" s="12" customFormat="1" x14ac:dyDescent="0.25">
      <c r="A13" s="49">
        <v>2</v>
      </c>
      <c r="B13" s="50">
        <v>93.812899999999999</v>
      </c>
      <c r="C13" s="50">
        <v>3.2938000000000001</v>
      </c>
      <c r="D13" s="50">
        <v>0.86029999999999995</v>
      </c>
      <c r="E13" s="50">
        <v>0.1013</v>
      </c>
      <c r="F13" s="50">
        <v>0.1198</v>
      </c>
      <c r="G13" s="50">
        <v>1.2999999999999999E-3</v>
      </c>
      <c r="H13" s="50">
        <v>2.2700000000000001E-2</v>
      </c>
      <c r="I13" s="50">
        <v>1.7399999999999999E-2</v>
      </c>
      <c r="J13" s="50">
        <v>2.4299999999999999E-2</v>
      </c>
      <c r="K13" s="50">
        <v>8.8999999999999999E-3</v>
      </c>
      <c r="L13" s="50">
        <v>1.5181</v>
      </c>
      <c r="M13" s="50">
        <v>0.21909999999999999</v>
      </c>
      <c r="N13" s="50">
        <v>0.71340000000000003</v>
      </c>
      <c r="O13" s="51"/>
      <c r="P13" s="52">
        <v>34.3994</v>
      </c>
      <c r="Q13" s="53">
        <f t="shared" ref="Q13:Q42" si="1">P13/3.6</f>
        <v>9.5553888888888885</v>
      </c>
      <c r="R13" s="54"/>
      <c r="S13" s="52">
        <v>38.112000000000002</v>
      </c>
      <c r="T13" s="53">
        <f t="shared" ref="T13:T42" si="2">S13/3.6</f>
        <v>10.586666666666668</v>
      </c>
      <c r="U13" s="55"/>
      <c r="V13" s="52">
        <v>49.521999999999998</v>
      </c>
      <c r="W13" s="56">
        <f t="shared" ref="W13:W42" si="3">V13/3.6</f>
        <v>13.75611111111111</v>
      </c>
      <c r="X13" s="57">
        <v>-21.5</v>
      </c>
      <c r="Y13" s="62">
        <v>-12.7</v>
      </c>
      <c r="Z13" s="59">
        <v>0.2</v>
      </c>
      <c r="AA13" s="59">
        <v>1.2</v>
      </c>
      <c r="AB13" s="60"/>
      <c r="AC13" s="61">
        <v>389.65796000000006</v>
      </c>
      <c r="AD13" s="9">
        <f t="shared" ref="AD13:AD42" si="4">SUM(B13:M13)+$K$43+$N$43</f>
        <v>99.999899999999982</v>
      </c>
      <c r="AE13" s="10" t="str">
        <f>IF(AD13=100,"ОК"," ")</f>
        <v xml:space="preserve"> </v>
      </c>
      <c r="AF13" s="11"/>
      <c r="AG13" s="11"/>
      <c r="AH13" s="11"/>
    </row>
    <row r="14" spans="1:34" s="12" customFormat="1" x14ac:dyDescent="0.25">
      <c r="A14" s="49">
        <v>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P14" s="52">
        <v>34.3994</v>
      </c>
      <c r="Q14" s="53">
        <f t="shared" si="1"/>
        <v>9.5553888888888885</v>
      </c>
      <c r="R14" s="54"/>
      <c r="S14" s="52">
        <v>38.112000000000002</v>
      </c>
      <c r="T14" s="53">
        <f t="shared" si="2"/>
        <v>10.586666666666668</v>
      </c>
      <c r="U14" s="55"/>
      <c r="V14" s="52">
        <v>49.521999999999998</v>
      </c>
      <c r="W14" s="56">
        <f t="shared" si="3"/>
        <v>13.75611111111111</v>
      </c>
      <c r="X14" s="57"/>
      <c r="Y14" s="62"/>
      <c r="Z14" s="59"/>
      <c r="AA14" s="59"/>
      <c r="AB14" s="60"/>
      <c r="AC14" s="61">
        <v>383.59320000000002</v>
      </c>
      <c r="AD14" s="9">
        <f t="shared" si="4"/>
        <v>0</v>
      </c>
      <c r="AE14" s="10" t="str">
        <f>IF(AD14=100,"ОК"," ")</f>
        <v xml:space="preserve"> </v>
      </c>
      <c r="AF14" s="11"/>
      <c r="AG14" s="11"/>
      <c r="AH14" s="11"/>
    </row>
    <row r="15" spans="1:34" s="12" customFormat="1" x14ac:dyDescent="0.25">
      <c r="A15" s="49">
        <v>4</v>
      </c>
      <c r="B15" s="50">
        <v>94.02</v>
      </c>
      <c r="C15" s="50">
        <v>3.0632000000000001</v>
      </c>
      <c r="D15" s="50">
        <v>0.78939999999999999</v>
      </c>
      <c r="E15" s="50">
        <v>9.2999999999999999E-2</v>
      </c>
      <c r="F15" s="50">
        <v>0.1071</v>
      </c>
      <c r="G15" s="50">
        <v>1.2999999999999999E-3</v>
      </c>
      <c r="H15" s="50">
        <v>2.2499999999999999E-2</v>
      </c>
      <c r="I15" s="50">
        <v>1.7000000000000001E-2</v>
      </c>
      <c r="J15" s="50">
        <v>2.29E-2</v>
      </c>
      <c r="K15" s="50">
        <v>9.2999999999999992E-3</v>
      </c>
      <c r="L15" s="50">
        <v>1.6049</v>
      </c>
      <c r="M15" s="50">
        <v>0.25950000000000001</v>
      </c>
      <c r="N15" s="50">
        <v>0.71150000000000002</v>
      </c>
      <c r="O15" s="51"/>
      <c r="P15" s="52">
        <v>34.244</v>
      </c>
      <c r="Q15" s="53">
        <f t="shared" si="1"/>
        <v>9.5122222222222224</v>
      </c>
      <c r="R15" s="54"/>
      <c r="S15" s="52">
        <v>37.944000000000003</v>
      </c>
      <c r="T15" s="53">
        <f t="shared" si="2"/>
        <v>10.540000000000001</v>
      </c>
      <c r="U15" s="55"/>
      <c r="V15" s="52">
        <v>49.366900000000001</v>
      </c>
      <c r="W15" s="56">
        <f t="shared" si="3"/>
        <v>13.713027777777778</v>
      </c>
      <c r="X15" s="57"/>
      <c r="Y15" s="62"/>
      <c r="Z15" s="59"/>
      <c r="AA15" s="59"/>
      <c r="AB15" s="60"/>
      <c r="AC15" s="61">
        <v>404.4755100000001</v>
      </c>
      <c r="AD15" s="9">
        <f t="shared" si="4"/>
        <v>100.01009999999999</v>
      </c>
      <c r="AE15" s="10" t="str">
        <f t="shared" ref="AE15:AE42" si="5">IF(AD15=100,"ОК"," ")</f>
        <v xml:space="preserve"> </v>
      </c>
      <c r="AF15" s="11"/>
      <c r="AG15" s="11"/>
      <c r="AH15" s="11"/>
    </row>
    <row r="16" spans="1:34" s="12" customFormat="1" x14ac:dyDescent="0.25">
      <c r="A16" s="49">
        <v>5</v>
      </c>
      <c r="B16" s="50">
        <v>94.184799999999996</v>
      </c>
      <c r="C16" s="50">
        <v>2.9413</v>
      </c>
      <c r="D16" s="50">
        <v>0.75239999999999996</v>
      </c>
      <c r="E16" s="50">
        <v>8.8700000000000001E-2</v>
      </c>
      <c r="F16" s="50">
        <v>0.1022</v>
      </c>
      <c r="G16" s="50">
        <v>1.2999999999999999E-3</v>
      </c>
      <c r="H16" s="50">
        <v>2.18E-2</v>
      </c>
      <c r="I16" s="50">
        <v>1.66E-2</v>
      </c>
      <c r="J16" s="50">
        <v>2.29E-2</v>
      </c>
      <c r="K16" s="50">
        <v>8.2000000000000007E-3</v>
      </c>
      <c r="L16" s="50">
        <v>1.6072</v>
      </c>
      <c r="M16" s="50">
        <v>0.25259999999999999</v>
      </c>
      <c r="N16" s="50">
        <v>0.71020000000000005</v>
      </c>
      <c r="O16" s="51"/>
      <c r="P16" s="52">
        <v>34.183100000000003</v>
      </c>
      <c r="Q16" s="53">
        <f t="shared" si="1"/>
        <v>9.4953055555555554</v>
      </c>
      <c r="R16" s="54"/>
      <c r="S16" s="52">
        <v>37.878799999999998</v>
      </c>
      <c r="T16" s="53">
        <f t="shared" si="2"/>
        <v>10.521888888888888</v>
      </c>
      <c r="U16" s="55"/>
      <c r="V16" s="52">
        <v>49.326999999999998</v>
      </c>
      <c r="W16" s="56">
        <f t="shared" si="3"/>
        <v>13.701944444444443</v>
      </c>
      <c r="X16" s="57">
        <v>-19.399999999999999</v>
      </c>
      <c r="Y16" s="62">
        <v>-11.5</v>
      </c>
      <c r="Z16" s="59"/>
      <c r="AA16" s="59"/>
      <c r="AB16" s="60"/>
      <c r="AC16" s="61">
        <v>452.18727999999999</v>
      </c>
      <c r="AD16" s="9">
        <f t="shared" si="4"/>
        <v>100</v>
      </c>
      <c r="AE16" s="10" t="str">
        <f t="shared" si="5"/>
        <v>ОК</v>
      </c>
      <c r="AF16" s="11"/>
      <c r="AG16" s="11"/>
      <c r="AH16" s="11"/>
    </row>
    <row r="17" spans="1:34" s="12" customFormat="1" x14ac:dyDescent="0.25">
      <c r="A17" s="49">
        <v>6</v>
      </c>
      <c r="B17" s="50">
        <v>94.350399999999993</v>
      </c>
      <c r="C17" s="50">
        <v>2.8872</v>
      </c>
      <c r="D17" s="50">
        <v>0.73250000000000004</v>
      </c>
      <c r="E17" s="50">
        <v>8.4500000000000006E-2</v>
      </c>
      <c r="F17" s="50">
        <v>9.5799999999999996E-2</v>
      </c>
      <c r="G17" s="50">
        <v>1.1999999999999999E-3</v>
      </c>
      <c r="H17" s="50">
        <v>1.95E-2</v>
      </c>
      <c r="I17" s="50">
        <v>1.49E-2</v>
      </c>
      <c r="J17" s="50">
        <v>2.0299999999999999E-2</v>
      </c>
      <c r="K17" s="50">
        <v>8.8999999999999999E-3</v>
      </c>
      <c r="L17" s="50">
        <v>1.5658000000000001</v>
      </c>
      <c r="M17" s="50">
        <v>0.219</v>
      </c>
      <c r="N17" s="50">
        <v>0.7087</v>
      </c>
      <c r="O17" s="51"/>
      <c r="P17" s="52">
        <v>34.167499999999997</v>
      </c>
      <c r="Q17" s="53">
        <f t="shared" si="1"/>
        <v>9.4909722222222204</v>
      </c>
      <c r="R17" s="54"/>
      <c r="S17" s="52">
        <v>37.863100000000003</v>
      </c>
      <c r="T17" s="53">
        <f t="shared" si="2"/>
        <v>10.517527777777778</v>
      </c>
      <c r="U17" s="55"/>
      <c r="V17" s="52">
        <v>49.358899999999998</v>
      </c>
      <c r="W17" s="56">
        <f t="shared" si="3"/>
        <v>13.710805555555554</v>
      </c>
      <c r="X17" s="57">
        <v>-22.2</v>
      </c>
      <c r="Y17" s="62">
        <v>-12</v>
      </c>
      <c r="Z17" s="59"/>
      <c r="AA17" s="59"/>
      <c r="AB17" s="60"/>
      <c r="AC17" s="61">
        <v>440.93906999999996</v>
      </c>
      <c r="AD17" s="9">
        <f t="shared" si="4"/>
        <v>99.999999999999972</v>
      </c>
      <c r="AE17" s="10" t="str">
        <f t="shared" si="5"/>
        <v>ОК</v>
      </c>
      <c r="AF17" s="11"/>
      <c r="AG17" s="11"/>
      <c r="AH17" s="11"/>
    </row>
    <row r="18" spans="1:34" s="12" customFormat="1" x14ac:dyDescent="0.25">
      <c r="A18" s="49">
        <v>7</v>
      </c>
      <c r="B18" s="50">
        <v>94.8887</v>
      </c>
      <c r="C18" s="50">
        <v>2.6825999999999999</v>
      </c>
      <c r="D18" s="50">
        <v>0.71799999999999997</v>
      </c>
      <c r="E18" s="50">
        <v>9.2899999999999996E-2</v>
      </c>
      <c r="F18" s="50">
        <v>9.8599999999999993E-2</v>
      </c>
      <c r="G18" s="50">
        <v>1.2999999999999999E-3</v>
      </c>
      <c r="H18" s="50">
        <v>1.9800000000000002E-2</v>
      </c>
      <c r="I18" s="50">
        <v>1.47E-2</v>
      </c>
      <c r="J18" s="50">
        <v>2.1299999999999999E-2</v>
      </c>
      <c r="K18" s="50">
        <v>8.3000000000000001E-3</v>
      </c>
      <c r="L18" s="50">
        <v>1.2561</v>
      </c>
      <c r="M18" s="50">
        <v>0.1976</v>
      </c>
      <c r="N18" s="50">
        <v>0.70279999999999998</v>
      </c>
      <c r="O18" s="51"/>
      <c r="P18" s="52">
        <v>34.227800000000002</v>
      </c>
      <c r="Q18" s="53">
        <f t="shared" si="1"/>
        <v>9.5077222222222222</v>
      </c>
      <c r="R18" s="54"/>
      <c r="S18" s="52">
        <v>37.931899999999999</v>
      </c>
      <c r="T18" s="53">
        <f t="shared" si="2"/>
        <v>10.536638888888888</v>
      </c>
      <c r="U18" s="55"/>
      <c r="V18" s="52">
        <v>49.551200000000001</v>
      </c>
      <c r="W18" s="56">
        <f t="shared" si="3"/>
        <v>13.764222222222223</v>
      </c>
      <c r="X18" s="57">
        <v>-21.9</v>
      </c>
      <c r="Y18" s="62">
        <v>-12.7</v>
      </c>
      <c r="Z18" s="59"/>
      <c r="AA18" s="59"/>
      <c r="AB18" s="60" t="s">
        <v>44</v>
      </c>
      <c r="AC18" s="61">
        <v>524.23005000000001</v>
      </c>
      <c r="AD18" s="9">
        <f t="shared" si="4"/>
        <v>99.999900000000011</v>
      </c>
      <c r="AE18" s="10" t="str">
        <f t="shared" si="5"/>
        <v xml:space="preserve"> </v>
      </c>
      <c r="AF18" s="11"/>
      <c r="AG18" s="11"/>
      <c r="AH18" s="11"/>
    </row>
    <row r="19" spans="1:34" s="12" customFormat="1" x14ac:dyDescent="0.25">
      <c r="A19" s="49">
        <v>8</v>
      </c>
      <c r="B19" s="50">
        <v>95.016999999999996</v>
      </c>
      <c r="C19" s="50">
        <v>2.6032999999999999</v>
      </c>
      <c r="D19" s="50">
        <v>0.69299999999999995</v>
      </c>
      <c r="E19" s="50">
        <v>9.2700000000000005E-2</v>
      </c>
      <c r="F19" s="50">
        <v>9.7600000000000006E-2</v>
      </c>
      <c r="G19" s="50">
        <v>1.4E-3</v>
      </c>
      <c r="H19" s="50">
        <v>1.9900000000000001E-2</v>
      </c>
      <c r="I19" s="50">
        <v>1.46E-2</v>
      </c>
      <c r="J19" s="50">
        <v>2.0899999999999998E-2</v>
      </c>
      <c r="K19" s="50">
        <v>8.6E-3</v>
      </c>
      <c r="L19" s="50">
        <v>1.2273000000000001</v>
      </c>
      <c r="M19" s="50">
        <v>0.2036</v>
      </c>
      <c r="N19" s="50">
        <v>0.70499999999999996</v>
      </c>
      <c r="O19" s="51"/>
      <c r="P19" s="52">
        <v>34.200200000000002</v>
      </c>
      <c r="Q19" s="53">
        <f t="shared" si="1"/>
        <v>9.5000555555555568</v>
      </c>
      <c r="R19" s="54"/>
      <c r="S19" s="52">
        <v>37.9026</v>
      </c>
      <c r="T19" s="53">
        <f t="shared" si="2"/>
        <v>10.528499999999999</v>
      </c>
      <c r="U19" s="55"/>
      <c r="V19" s="52">
        <v>49.543100000000003</v>
      </c>
      <c r="W19" s="56">
        <f t="shared" si="3"/>
        <v>13.761972222222223</v>
      </c>
      <c r="X19" s="57">
        <v>-21.3</v>
      </c>
      <c r="Y19" s="62">
        <v>-11.4</v>
      </c>
      <c r="Z19" s="59"/>
      <c r="AA19" s="59"/>
      <c r="AB19" s="60"/>
      <c r="AC19" s="61">
        <v>451.61524000000003</v>
      </c>
      <c r="AD19" s="9">
        <f t="shared" si="4"/>
        <v>99.999899999999997</v>
      </c>
      <c r="AE19" s="10" t="str">
        <f t="shared" si="5"/>
        <v xml:space="preserve"> </v>
      </c>
      <c r="AF19" s="11"/>
      <c r="AG19" s="11"/>
      <c r="AH19" s="11"/>
    </row>
    <row r="20" spans="1:34" s="12" customFormat="1" x14ac:dyDescent="0.25">
      <c r="A20" s="49">
        <v>9</v>
      </c>
      <c r="B20" s="50">
        <v>95.102599999999995</v>
      </c>
      <c r="C20" s="50">
        <v>2.5323000000000002</v>
      </c>
      <c r="D20" s="50">
        <v>0.68520000000000003</v>
      </c>
      <c r="E20" s="50">
        <v>9.4100000000000003E-2</v>
      </c>
      <c r="F20" s="50">
        <v>9.8900000000000002E-2</v>
      </c>
      <c r="G20" s="50">
        <v>1.4E-3</v>
      </c>
      <c r="H20" s="50">
        <v>2.0400000000000001E-2</v>
      </c>
      <c r="I20" s="50">
        <v>1.4999999999999999E-2</v>
      </c>
      <c r="J20" s="50">
        <v>2.0799999999999999E-2</v>
      </c>
      <c r="K20" s="50">
        <v>8.6999999999999994E-3</v>
      </c>
      <c r="L20" s="50">
        <v>1.2188000000000001</v>
      </c>
      <c r="M20" s="50">
        <v>0.20180000000000001</v>
      </c>
      <c r="N20" s="50">
        <v>0.70440000000000003</v>
      </c>
      <c r="O20" s="51"/>
      <c r="P20" s="52">
        <v>34.183700000000002</v>
      </c>
      <c r="Q20" s="53">
        <f t="shared" si="1"/>
        <v>9.4954722222222223</v>
      </c>
      <c r="R20" s="54"/>
      <c r="S20" s="52">
        <v>37.885199999999998</v>
      </c>
      <c r="T20" s="53">
        <f t="shared" si="2"/>
        <v>10.523666666666665</v>
      </c>
      <c r="U20" s="55"/>
      <c r="V20" s="52">
        <v>49.538200000000003</v>
      </c>
      <c r="W20" s="56">
        <f t="shared" si="3"/>
        <v>13.760611111111112</v>
      </c>
      <c r="X20" s="57">
        <v>-21.7</v>
      </c>
      <c r="Y20" s="62">
        <v>-11.8</v>
      </c>
      <c r="Z20" s="59"/>
      <c r="AA20" s="59"/>
      <c r="AB20" s="60"/>
      <c r="AC20" s="61">
        <v>347.27077000000003</v>
      </c>
      <c r="AD20" s="9">
        <f t="shared" si="4"/>
        <v>100</v>
      </c>
      <c r="AE20" s="10" t="str">
        <f t="shared" si="5"/>
        <v>ОК</v>
      </c>
      <c r="AF20" s="11"/>
      <c r="AG20" s="11"/>
      <c r="AH20" s="11"/>
    </row>
    <row r="21" spans="1:34" s="12" customFormat="1" x14ac:dyDescent="0.25">
      <c r="A21" s="49">
        <v>10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52">
        <v>34.183700000000002</v>
      </c>
      <c r="Q21" s="53">
        <f t="shared" si="1"/>
        <v>9.4954722222222223</v>
      </c>
      <c r="R21" s="54"/>
      <c r="S21" s="52">
        <v>37.885199999999998</v>
      </c>
      <c r="T21" s="53">
        <f t="shared" si="2"/>
        <v>10.523666666666665</v>
      </c>
      <c r="U21" s="55"/>
      <c r="V21" s="52">
        <v>49.538200000000003</v>
      </c>
      <c r="W21" s="56">
        <f t="shared" si="3"/>
        <v>13.760611111111112</v>
      </c>
      <c r="X21" s="57"/>
      <c r="Y21" s="62"/>
      <c r="Z21" s="59"/>
      <c r="AA21" s="59"/>
      <c r="AB21" s="63"/>
      <c r="AC21" s="61">
        <v>313.17787999999996</v>
      </c>
      <c r="AD21" s="9">
        <f>SUM(B21:M21)+$K$43+$N$43</f>
        <v>0</v>
      </c>
      <c r="AE21" s="10" t="str">
        <f t="shared" si="5"/>
        <v xml:space="preserve"> </v>
      </c>
      <c r="AF21" s="11"/>
      <c r="AG21" s="11"/>
      <c r="AH21" s="11"/>
    </row>
    <row r="22" spans="1:34" s="12" customFormat="1" x14ac:dyDescent="0.25">
      <c r="A22" s="49">
        <v>11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52">
        <v>34.183700000000002</v>
      </c>
      <c r="Q22" s="53">
        <f t="shared" si="1"/>
        <v>9.4954722222222223</v>
      </c>
      <c r="R22" s="54"/>
      <c r="S22" s="52">
        <v>37.885199999999998</v>
      </c>
      <c r="T22" s="53">
        <f t="shared" si="2"/>
        <v>10.523666666666665</v>
      </c>
      <c r="U22" s="55"/>
      <c r="V22" s="52">
        <v>49.538200000000003</v>
      </c>
      <c r="W22" s="56">
        <f t="shared" si="3"/>
        <v>13.760611111111112</v>
      </c>
      <c r="X22" s="57"/>
      <c r="Y22" s="62"/>
      <c r="Z22" s="59"/>
      <c r="AA22" s="59"/>
      <c r="AB22" s="60"/>
      <c r="AC22" s="61">
        <v>322.46674000000007</v>
      </c>
      <c r="AD22" s="9">
        <f t="shared" si="4"/>
        <v>0</v>
      </c>
      <c r="AE22" s="10" t="str">
        <f t="shared" si="5"/>
        <v xml:space="preserve"> </v>
      </c>
      <c r="AF22" s="11"/>
      <c r="AG22" s="11"/>
      <c r="AH22" s="11"/>
    </row>
    <row r="23" spans="1:34" s="12" customFormat="1" x14ac:dyDescent="0.25">
      <c r="A23" s="49">
        <v>12</v>
      </c>
      <c r="B23" s="50">
        <v>95.962800000000001</v>
      </c>
      <c r="C23" s="50">
        <v>2.1614</v>
      </c>
      <c r="D23" s="50">
        <v>0.65529999999999999</v>
      </c>
      <c r="E23" s="50">
        <v>0.1023</v>
      </c>
      <c r="F23" s="50">
        <v>0.10199999999999999</v>
      </c>
      <c r="G23" s="50">
        <v>1.5E-3</v>
      </c>
      <c r="H23" s="50">
        <v>2.0400000000000001E-2</v>
      </c>
      <c r="I23" s="50">
        <v>1.4800000000000001E-2</v>
      </c>
      <c r="J23" s="50">
        <v>1.7100000000000001E-2</v>
      </c>
      <c r="K23" s="50">
        <v>7.1000000000000004E-3</v>
      </c>
      <c r="L23" s="50">
        <v>0.78700000000000003</v>
      </c>
      <c r="M23" s="50">
        <v>0.16830000000000001</v>
      </c>
      <c r="N23" s="50">
        <v>0.69950000000000001</v>
      </c>
      <c r="O23" s="51"/>
      <c r="P23" s="52">
        <v>34.231200000000001</v>
      </c>
      <c r="Q23" s="53">
        <f t="shared" si="1"/>
        <v>9.5086666666666666</v>
      </c>
      <c r="R23" s="54"/>
      <c r="S23" s="52">
        <v>37.9422</v>
      </c>
      <c r="T23" s="53">
        <f t="shared" si="2"/>
        <v>10.5395</v>
      </c>
      <c r="U23" s="55"/>
      <c r="V23" s="52">
        <v>49.789299999999997</v>
      </c>
      <c r="W23" s="56">
        <f t="shared" si="3"/>
        <v>13.83036111111111</v>
      </c>
      <c r="X23" s="57">
        <v>-19.8</v>
      </c>
      <c r="Y23" s="62">
        <v>-9.6999999999999993</v>
      </c>
      <c r="Z23" s="59"/>
      <c r="AA23" s="59"/>
      <c r="AB23" s="60"/>
      <c r="AC23" s="61">
        <v>379.91205999999994</v>
      </c>
      <c r="AD23" s="9">
        <f t="shared" si="4"/>
        <v>99.999999999999986</v>
      </c>
      <c r="AE23" s="10" t="str">
        <f t="shared" si="5"/>
        <v>ОК</v>
      </c>
      <c r="AF23" s="11"/>
      <c r="AG23" s="11"/>
      <c r="AH23" s="11"/>
    </row>
    <row r="24" spans="1:34" s="12" customFormat="1" x14ac:dyDescent="0.25">
      <c r="A24" s="49">
        <v>13</v>
      </c>
      <c r="B24" s="50">
        <v>95.579800000000006</v>
      </c>
      <c r="C24" s="50">
        <v>2.375</v>
      </c>
      <c r="D24" s="50">
        <v>0.69059999999999999</v>
      </c>
      <c r="E24" s="50">
        <v>0.1008</v>
      </c>
      <c r="F24" s="50">
        <v>0.1024</v>
      </c>
      <c r="G24" s="50">
        <v>1.5E-3</v>
      </c>
      <c r="H24" s="50">
        <v>2.0400000000000001E-2</v>
      </c>
      <c r="I24" s="50">
        <v>1.4800000000000001E-2</v>
      </c>
      <c r="J24" s="50">
        <v>1.9E-2</v>
      </c>
      <c r="K24" s="50">
        <v>7.1999999999999998E-3</v>
      </c>
      <c r="L24" s="50">
        <v>0.91959999999999997</v>
      </c>
      <c r="M24" s="50">
        <v>0.16900000000000001</v>
      </c>
      <c r="N24" s="50">
        <v>0.70179999999999998</v>
      </c>
      <c r="O24" s="51"/>
      <c r="P24" s="52">
        <v>34.262500000000003</v>
      </c>
      <c r="Q24" s="53">
        <f t="shared" si="1"/>
        <v>9.5173611111111125</v>
      </c>
      <c r="R24" s="54"/>
      <c r="S24" s="52">
        <v>37.9739</v>
      </c>
      <c r="T24" s="53">
        <f t="shared" si="2"/>
        <v>10.548305555555556</v>
      </c>
      <c r="U24" s="55"/>
      <c r="V24" s="52">
        <v>49.746699999999997</v>
      </c>
      <c r="W24" s="56">
        <f t="shared" si="3"/>
        <v>13.818527777777776</v>
      </c>
      <c r="X24" s="57">
        <v>-20.9</v>
      </c>
      <c r="Y24" s="62">
        <v>-11</v>
      </c>
      <c r="Z24" s="59"/>
      <c r="AA24" s="59"/>
      <c r="AB24" s="60"/>
      <c r="AC24" s="61">
        <v>444.69148000000001</v>
      </c>
      <c r="AD24" s="9">
        <f t="shared" si="4"/>
        <v>100.0001</v>
      </c>
      <c r="AE24" s="10" t="str">
        <f t="shared" si="5"/>
        <v xml:space="preserve"> </v>
      </c>
      <c r="AF24" s="11"/>
      <c r="AG24" s="11"/>
      <c r="AH24" s="11"/>
    </row>
    <row r="25" spans="1:34" s="12" customFormat="1" x14ac:dyDescent="0.25">
      <c r="A25" s="49">
        <v>14</v>
      </c>
      <c r="B25" s="50">
        <v>95.126499999999993</v>
      </c>
      <c r="C25" s="50">
        <v>2.7435999999999998</v>
      </c>
      <c r="D25" s="50">
        <v>0.73519999999999996</v>
      </c>
      <c r="E25" s="50">
        <v>9.8799999999999999E-2</v>
      </c>
      <c r="F25" s="50">
        <v>0.1031</v>
      </c>
      <c r="G25" s="50">
        <v>1.4E-3</v>
      </c>
      <c r="H25" s="50">
        <v>2.0299999999999999E-2</v>
      </c>
      <c r="I25" s="50">
        <v>1.49E-2</v>
      </c>
      <c r="J25" s="50">
        <v>1.8499999999999999E-2</v>
      </c>
      <c r="K25" s="50">
        <v>7.7000000000000002E-3</v>
      </c>
      <c r="L25" s="50">
        <v>0.96879999999999999</v>
      </c>
      <c r="M25" s="50">
        <v>0.16120000000000001</v>
      </c>
      <c r="N25" s="50">
        <v>0.7046</v>
      </c>
      <c r="O25" s="51"/>
      <c r="P25" s="52">
        <v>34.366500000000002</v>
      </c>
      <c r="Q25" s="53">
        <f t="shared" si="1"/>
        <v>9.5462500000000006</v>
      </c>
      <c r="R25" s="54"/>
      <c r="S25" s="52">
        <v>38.084699999999998</v>
      </c>
      <c r="T25" s="53">
        <f t="shared" si="2"/>
        <v>10.579083333333333</v>
      </c>
      <c r="U25" s="55"/>
      <c r="V25" s="52">
        <v>49.792299999999997</v>
      </c>
      <c r="W25" s="56">
        <f t="shared" si="3"/>
        <v>13.831194444444444</v>
      </c>
      <c r="X25" s="57">
        <v>-21.1</v>
      </c>
      <c r="Y25" s="62">
        <v>-11.3</v>
      </c>
      <c r="Z25" s="59"/>
      <c r="AA25" s="59"/>
      <c r="AB25" s="60"/>
      <c r="AC25" s="61">
        <v>414.31253000000004</v>
      </c>
      <c r="AD25" s="9">
        <f t="shared" si="4"/>
        <v>100</v>
      </c>
      <c r="AE25" s="10" t="str">
        <f t="shared" si="5"/>
        <v>ОК</v>
      </c>
      <c r="AF25" s="11"/>
      <c r="AG25" s="11"/>
      <c r="AH25" s="11"/>
    </row>
    <row r="26" spans="1:34" s="12" customFormat="1" x14ac:dyDescent="0.25">
      <c r="A26" s="49">
        <v>15</v>
      </c>
      <c r="B26" s="50">
        <v>95.085300000000004</v>
      </c>
      <c r="C26" s="50">
        <v>2.7917000000000001</v>
      </c>
      <c r="D26" s="50">
        <v>0.75570000000000004</v>
      </c>
      <c r="E26" s="50">
        <v>0.10199999999999999</v>
      </c>
      <c r="F26" s="50">
        <v>0.1047</v>
      </c>
      <c r="G26" s="50">
        <v>1.5E-3</v>
      </c>
      <c r="H26" s="50">
        <v>2.06E-2</v>
      </c>
      <c r="I26" s="50">
        <v>1.5100000000000001E-2</v>
      </c>
      <c r="J26" s="50">
        <v>1.8599999999999998E-2</v>
      </c>
      <c r="K26" s="50">
        <v>8.2000000000000007E-3</v>
      </c>
      <c r="L26" s="50">
        <v>0.93440000000000001</v>
      </c>
      <c r="M26" s="50">
        <v>0.16200000000000001</v>
      </c>
      <c r="N26" s="50">
        <v>0.70509999999999995</v>
      </c>
      <c r="O26" s="51"/>
      <c r="P26" s="52">
        <v>34.405500000000004</v>
      </c>
      <c r="Q26" s="53">
        <f t="shared" si="1"/>
        <v>9.5570833333333347</v>
      </c>
      <c r="R26" s="54"/>
      <c r="S26" s="52">
        <v>38.1068</v>
      </c>
      <c r="T26" s="53">
        <f t="shared" si="2"/>
        <v>10.585222222222223</v>
      </c>
      <c r="U26" s="55"/>
      <c r="V26" s="52">
        <v>49.8309</v>
      </c>
      <c r="W26" s="56">
        <f t="shared" si="3"/>
        <v>13.841916666666666</v>
      </c>
      <c r="X26" s="57">
        <v>-21.5</v>
      </c>
      <c r="Y26" s="62">
        <v>-11.8</v>
      </c>
      <c r="Z26" s="59"/>
      <c r="AA26" s="59"/>
      <c r="AB26" s="60"/>
      <c r="AC26" s="61">
        <v>441.92237000000006</v>
      </c>
      <c r="AD26" s="9">
        <f t="shared" si="4"/>
        <v>99.999800000000022</v>
      </c>
      <c r="AE26" s="10" t="str">
        <f t="shared" si="5"/>
        <v xml:space="preserve"> </v>
      </c>
      <c r="AF26" s="11"/>
      <c r="AG26" s="11"/>
      <c r="AH26" s="11"/>
    </row>
    <row r="27" spans="1:34" s="12" customFormat="1" x14ac:dyDescent="0.25">
      <c r="A27" s="49">
        <v>16</v>
      </c>
      <c r="B27" s="50">
        <v>93.760300000000001</v>
      </c>
      <c r="C27" s="50">
        <v>3.5190999999999999</v>
      </c>
      <c r="D27" s="50">
        <v>0.86929999999999996</v>
      </c>
      <c r="E27" s="50">
        <v>0.10050000000000001</v>
      </c>
      <c r="F27" s="50">
        <v>0.1108</v>
      </c>
      <c r="G27" s="50">
        <v>1.2999999999999999E-3</v>
      </c>
      <c r="H27" s="50">
        <v>2.0899999999999998E-2</v>
      </c>
      <c r="I27" s="50">
        <v>1.5599999999999999E-2</v>
      </c>
      <c r="J27" s="50">
        <v>2.1399999999999999E-2</v>
      </c>
      <c r="K27" s="50">
        <v>8.6999999999999994E-3</v>
      </c>
      <c r="L27" s="50">
        <v>1.4160999999999999</v>
      </c>
      <c r="M27" s="50">
        <v>0.15609999999999999</v>
      </c>
      <c r="N27" s="50">
        <v>0.71319999999999995</v>
      </c>
      <c r="O27" s="51"/>
      <c r="P27" s="52">
        <v>34.503300000000003</v>
      </c>
      <c r="Q27" s="53">
        <f t="shared" si="1"/>
        <v>9.5842500000000008</v>
      </c>
      <c r="R27" s="54"/>
      <c r="S27" s="52">
        <v>38.2254</v>
      </c>
      <c r="T27" s="53">
        <f t="shared" si="2"/>
        <v>10.618166666666667</v>
      </c>
      <c r="U27" s="55"/>
      <c r="V27" s="52">
        <v>49.674799999999998</v>
      </c>
      <c r="W27" s="56">
        <f t="shared" si="3"/>
        <v>13.798555555555554</v>
      </c>
      <c r="X27" s="57">
        <v>-21.9</v>
      </c>
      <c r="Y27" s="62">
        <v>-12.3</v>
      </c>
      <c r="Z27" s="59"/>
      <c r="AA27" s="59"/>
      <c r="AB27" s="60"/>
      <c r="AC27" s="61">
        <v>498.15111000000002</v>
      </c>
      <c r="AD27" s="9">
        <f t="shared" si="4"/>
        <v>100.00009999999999</v>
      </c>
      <c r="AE27" s="10" t="str">
        <f t="shared" si="5"/>
        <v xml:space="preserve"> </v>
      </c>
      <c r="AF27" s="11"/>
      <c r="AG27" s="11"/>
      <c r="AH27" s="11"/>
    </row>
    <row r="28" spans="1:34" s="12" customFormat="1" x14ac:dyDescent="0.25">
      <c r="A28" s="49">
        <v>17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  <c r="P28" s="52">
        <v>34.503300000000003</v>
      </c>
      <c r="Q28" s="53">
        <f t="shared" si="1"/>
        <v>9.5842500000000008</v>
      </c>
      <c r="R28" s="54"/>
      <c r="S28" s="52">
        <v>38.2254</v>
      </c>
      <c r="T28" s="53">
        <f t="shared" si="2"/>
        <v>10.618166666666667</v>
      </c>
      <c r="U28" s="55"/>
      <c r="V28" s="52">
        <v>49.674799999999998</v>
      </c>
      <c r="W28" s="56">
        <f t="shared" si="3"/>
        <v>13.798555555555554</v>
      </c>
      <c r="X28" s="57"/>
      <c r="Y28" s="62"/>
      <c r="Z28" s="59"/>
      <c r="AA28" s="59"/>
      <c r="AB28" s="60"/>
      <c r="AC28" s="61">
        <v>453.93219000000005</v>
      </c>
      <c r="AD28" s="9">
        <f t="shared" si="4"/>
        <v>0</v>
      </c>
      <c r="AE28" s="10" t="str">
        <f t="shared" si="5"/>
        <v xml:space="preserve"> </v>
      </c>
      <c r="AF28" s="11"/>
      <c r="AG28" s="11"/>
      <c r="AH28" s="11"/>
    </row>
    <row r="29" spans="1:34" s="12" customFormat="1" x14ac:dyDescent="0.25">
      <c r="A29" s="49">
        <v>18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2">
        <v>34.503300000000003</v>
      </c>
      <c r="Q29" s="53">
        <f t="shared" si="1"/>
        <v>9.5842500000000008</v>
      </c>
      <c r="R29" s="54"/>
      <c r="S29" s="52">
        <v>38.2254</v>
      </c>
      <c r="T29" s="53">
        <f t="shared" si="2"/>
        <v>10.618166666666667</v>
      </c>
      <c r="U29" s="55"/>
      <c r="V29" s="52">
        <v>49.674799999999998</v>
      </c>
      <c r="W29" s="56">
        <f t="shared" si="3"/>
        <v>13.798555555555554</v>
      </c>
      <c r="X29" s="57"/>
      <c r="Y29" s="62"/>
      <c r="Z29" s="59"/>
      <c r="AA29" s="59"/>
      <c r="AB29" s="60"/>
      <c r="AC29" s="61">
        <v>412.36349999999999</v>
      </c>
      <c r="AD29" s="9">
        <f t="shared" si="4"/>
        <v>0</v>
      </c>
      <c r="AE29" s="10" t="str">
        <f t="shared" si="5"/>
        <v xml:space="preserve"> </v>
      </c>
      <c r="AF29" s="11"/>
      <c r="AG29" s="11"/>
      <c r="AH29" s="11"/>
    </row>
    <row r="30" spans="1:34" s="12" customFormat="1" x14ac:dyDescent="0.25">
      <c r="A30" s="49">
        <v>19</v>
      </c>
      <c r="B30" s="50">
        <v>93.937600000000003</v>
      </c>
      <c r="C30" s="50">
        <v>2.8997999999999999</v>
      </c>
      <c r="D30" s="50">
        <v>0.71240000000000003</v>
      </c>
      <c r="E30" s="50">
        <v>8.6300000000000002E-2</v>
      </c>
      <c r="F30" s="50">
        <v>0.1079</v>
      </c>
      <c r="G30" s="50">
        <v>1.1000000000000001E-3</v>
      </c>
      <c r="H30" s="50">
        <v>2.2700000000000001E-2</v>
      </c>
      <c r="I30" s="50">
        <v>1.7999999999999999E-2</v>
      </c>
      <c r="J30" s="50">
        <v>3.04E-2</v>
      </c>
      <c r="K30" s="50">
        <v>8.6999999999999994E-3</v>
      </c>
      <c r="L30" s="50">
        <v>2.0476999999999999</v>
      </c>
      <c r="M30" s="50">
        <v>0.12740000000000001</v>
      </c>
      <c r="N30" s="50">
        <v>0.71060000000000001</v>
      </c>
      <c r="O30" s="51"/>
      <c r="P30" s="52">
        <v>34.059899999999999</v>
      </c>
      <c r="Q30" s="53">
        <f t="shared" si="1"/>
        <v>9.4610833333333328</v>
      </c>
      <c r="R30" s="54"/>
      <c r="S30" s="52">
        <v>37.742800000000003</v>
      </c>
      <c r="T30" s="53">
        <f t="shared" si="2"/>
        <v>10.484111111111112</v>
      </c>
      <c r="U30" s="55"/>
      <c r="V30" s="52">
        <v>49.137799999999999</v>
      </c>
      <c r="W30" s="56">
        <f t="shared" si="3"/>
        <v>13.649388888888888</v>
      </c>
      <c r="X30" s="57">
        <v>-19</v>
      </c>
      <c r="Y30" s="62">
        <v>-7.2</v>
      </c>
      <c r="Z30" s="64"/>
      <c r="AA30" s="59"/>
      <c r="AB30" s="60"/>
      <c r="AC30" s="61">
        <v>401.18008000000003</v>
      </c>
      <c r="AD30" s="9">
        <f t="shared" si="4"/>
        <v>100</v>
      </c>
      <c r="AE30" s="10" t="str">
        <f t="shared" si="5"/>
        <v>ОК</v>
      </c>
      <c r="AF30" s="11"/>
      <c r="AG30" s="11"/>
      <c r="AH30" s="11"/>
    </row>
    <row r="31" spans="1:34" s="12" customFormat="1" x14ac:dyDescent="0.25">
      <c r="A31" s="49">
        <v>20</v>
      </c>
      <c r="B31" s="50">
        <v>94.116100000000003</v>
      </c>
      <c r="C31" s="50">
        <v>2.8422999999999998</v>
      </c>
      <c r="D31" s="50">
        <v>0.7107</v>
      </c>
      <c r="E31" s="50">
        <v>8.8400000000000006E-2</v>
      </c>
      <c r="F31" s="50">
        <v>0.1089</v>
      </c>
      <c r="G31" s="50">
        <v>1.1999999999999999E-3</v>
      </c>
      <c r="H31" s="50">
        <v>2.3699999999999999E-2</v>
      </c>
      <c r="I31" s="50">
        <v>1.83E-2</v>
      </c>
      <c r="J31" s="50">
        <v>3.15E-2</v>
      </c>
      <c r="K31" s="50">
        <v>8.6E-3</v>
      </c>
      <c r="L31" s="50">
        <v>1.9179999999999999</v>
      </c>
      <c r="M31" s="50">
        <v>0.13220000000000001</v>
      </c>
      <c r="N31" s="50">
        <v>0.70979999999999999</v>
      </c>
      <c r="O31" s="51"/>
      <c r="P31" s="52">
        <v>34.091000000000001</v>
      </c>
      <c r="Q31" s="53">
        <f t="shared" si="1"/>
        <v>9.4697222222222219</v>
      </c>
      <c r="R31" s="54"/>
      <c r="S31" s="52">
        <v>37.7776</v>
      </c>
      <c r="T31" s="53">
        <f t="shared" si="2"/>
        <v>10.493777777777778</v>
      </c>
      <c r="U31" s="55"/>
      <c r="V31" s="52">
        <v>49.212000000000003</v>
      </c>
      <c r="W31" s="56">
        <f t="shared" si="3"/>
        <v>13.67</v>
      </c>
      <c r="X31" s="57">
        <v>-19.3</v>
      </c>
      <c r="Y31" s="62">
        <v>-7.5</v>
      </c>
      <c r="Z31" s="65"/>
      <c r="AA31" s="57"/>
      <c r="AB31" s="60"/>
      <c r="AC31" s="61">
        <v>429.57652000000007</v>
      </c>
      <c r="AD31" s="9">
        <f t="shared" si="4"/>
        <v>99.999899999999997</v>
      </c>
      <c r="AE31" s="10" t="str">
        <f t="shared" si="5"/>
        <v xml:space="preserve"> </v>
      </c>
      <c r="AF31" s="11"/>
      <c r="AG31" s="11"/>
      <c r="AH31" s="11"/>
    </row>
    <row r="32" spans="1:34" s="12" customFormat="1" x14ac:dyDescent="0.25">
      <c r="A32" s="49">
        <v>21</v>
      </c>
      <c r="B32" s="50">
        <v>94.181700000000006</v>
      </c>
      <c r="C32" s="50">
        <v>2.9359000000000002</v>
      </c>
      <c r="D32" s="50">
        <v>0.72960000000000003</v>
      </c>
      <c r="E32" s="50">
        <v>8.8700000000000001E-2</v>
      </c>
      <c r="F32" s="50">
        <v>0.1062</v>
      </c>
      <c r="G32" s="50">
        <v>1.1999999999999999E-3</v>
      </c>
      <c r="H32" s="50">
        <v>2.2200000000000001E-2</v>
      </c>
      <c r="I32" s="50">
        <v>1.7100000000000001E-2</v>
      </c>
      <c r="J32" s="50">
        <v>2.87E-2</v>
      </c>
      <c r="K32" s="50">
        <v>9.7000000000000003E-3</v>
      </c>
      <c r="L32" s="50">
        <v>1.7342</v>
      </c>
      <c r="M32" s="50">
        <v>0.14480000000000001</v>
      </c>
      <c r="N32" s="50">
        <v>0.70960000000000001</v>
      </c>
      <c r="O32" s="51"/>
      <c r="P32" s="52">
        <v>34.174199999999999</v>
      </c>
      <c r="Q32" s="53">
        <f t="shared" si="1"/>
        <v>9.4928333333333335</v>
      </c>
      <c r="R32" s="54"/>
      <c r="S32" s="52">
        <v>37.868899999999996</v>
      </c>
      <c r="T32" s="53">
        <f t="shared" si="2"/>
        <v>10.519138888888888</v>
      </c>
      <c r="U32" s="55"/>
      <c r="V32" s="52">
        <v>49.337000000000003</v>
      </c>
      <c r="W32" s="56">
        <f t="shared" si="3"/>
        <v>13.704722222222223</v>
      </c>
      <c r="X32" s="57">
        <v>-17.899999999999999</v>
      </c>
      <c r="Y32" s="62">
        <v>-7.4</v>
      </c>
      <c r="Z32" s="59"/>
      <c r="AA32" s="59"/>
      <c r="AB32" s="60"/>
      <c r="AC32" s="61">
        <v>452.68556000000001</v>
      </c>
      <c r="AD32" s="9">
        <f t="shared" si="4"/>
        <v>100.00000000000001</v>
      </c>
      <c r="AE32" s="10" t="str">
        <f t="shared" si="5"/>
        <v>ОК</v>
      </c>
      <c r="AF32" s="11"/>
      <c r="AG32" s="11"/>
      <c r="AH32" s="11"/>
    </row>
    <row r="33" spans="1:34" s="12" customFormat="1" x14ac:dyDescent="0.25">
      <c r="A33" s="49">
        <v>22</v>
      </c>
      <c r="B33" s="50">
        <v>94.249700000000004</v>
      </c>
      <c r="C33" s="50">
        <v>2.9230999999999998</v>
      </c>
      <c r="D33" s="50">
        <v>0.71409999999999996</v>
      </c>
      <c r="E33" s="50">
        <v>8.6300000000000002E-2</v>
      </c>
      <c r="F33" s="50">
        <v>0.1018</v>
      </c>
      <c r="G33" s="50">
        <v>1.1999999999999999E-3</v>
      </c>
      <c r="H33" s="50">
        <v>2.1499999999999998E-2</v>
      </c>
      <c r="I33" s="50">
        <v>1.6799999999999999E-2</v>
      </c>
      <c r="J33" s="50">
        <v>2.7300000000000001E-2</v>
      </c>
      <c r="K33" s="50">
        <v>1.01E-2</v>
      </c>
      <c r="L33" s="50">
        <v>1.7116</v>
      </c>
      <c r="M33" s="50">
        <v>0.1366</v>
      </c>
      <c r="N33" s="50">
        <v>0.70889999999999997</v>
      </c>
      <c r="O33" s="51"/>
      <c r="P33" s="52">
        <v>34.164700000000003</v>
      </c>
      <c r="Q33" s="53">
        <f t="shared" si="1"/>
        <v>9.4901944444444446</v>
      </c>
      <c r="R33" s="54"/>
      <c r="S33" s="52">
        <v>37.859200000000001</v>
      </c>
      <c r="T33" s="53">
        <f t="shared" si="2"/>
        <v>10.516444444444444</v>
      </c>
      <c r="U33" s="55"/>
      <c r="V33" s="52">
        <v>49.356900000000003</v>
      </c>
      <c r="W33" s="56">
        <f t="shared" si="3"/>
        <v>13.71025</v>
      </c>
      <c r="X33" s="57">
        <v>-17.8</v>
      </c>
      <c r="Y33" s="62">
        <v>-7.5</v>
      </c>
      <c r="Z33" s="59">
        <v>0.2</v>
      </c>
      <c r="AA33" s="59">
        <v>1.7</v>
      </c>
      <c r="AB33" s="60"/>
      <c r="AC33" s="61">
        <v>402.81683000000004</v>
      </c>
      <c r="AD33" s="9">
        <f t="shared" si="4"/>
        <v>100.0001</v>
      </c>
      <c r="AE33" s="10" t="str">
        <f t="shared" si="5"/>
        <v xml:space="preserve"> </v>
      </c>
      <c r="AF33" s="11"/>
      <c r="AG33" s="11"/>
      <c r="AH33" s="11"/>
    </row>
    <row r="34" spans="1:34" s="12" customFormat="1" x14ac:dyDescent="0.25">
      <c r="A34" s="49">
        <v>23</v>
      </c>
      <c r="B34" s="50">
        <v>94.184399999999997</v>
      </c>
      <c r="C34" s="50">
        <v>2.8906000000000001</v>
      </c>
      <c r="D34" s="50">
        <v>0.77310000000000001</v>
      </c>
      <c r="E34" s="50">
        <v>0.10009999999999999</v>
      </c>
      <c r="F34" s="50">
        <v>0.12189999999999999</v>
      </c>
      <c r="G34" s="50">
        <v>1.1999999999999999E-3</v>
      </c>
      <c r="H34" s="50">
        <v>2.1899999999999999E-2</v>
      </c>
      <c r="I34" s="50">
        <v>1.6899999999999998E-2</v>
      </c>
      <c r="J34" s="50">
        <v>2.9100000000000001E-2</v>
      </c>
      <c r="K34" s="50">
        <v>8.5000000000000006E-3</v>
      </c>
      <c r="L34" s="50">
        <v>1.6609</v>
      </c>
      <c r="M34" s="50">
        <v>0.19139999999999999</v>
      </c>
      <c r="N34" s="50">
        <v>0.71050000000000002</v>
      </c>
      <c r="O34" s="51"/>
      <c r="P34" s="52">
        <v>34.215200000000003</v>
      </c>
      <c r="Q34" s="53">
        <f t="shared" si="1"/>
        <v>9.5042222222222232</v>
      </c>
      <c r="R34" s="54"/>
      <c r="S34" s="52">
        <v>37.9133</v>
      </c>
      <c r="T34" s="53">
        <f t="shared" si="2"/>
        <v>10.531472222222222</v>
      </c>
      <c r="U34" s="55"/>
      <c r="V34" s="52">
        <v>49.363700000000001</v>
      </c>
      <c r="W34" s="56">
        <f t="shared" si="3"/>
        <v>13.712138888888889</v>
      </c>
      <c r="X34" s="57">
        <v>-19.8</v>
      </c>
      <c r="Y34" s="62">
        <v>-9</v>
      </c>
      <c r="Z34" s="59"/>
      <c r="AA34" s="59"/>
      <c r="AB34" s="60"/>
      <c r="AC34" s="61">
        <v>408.34439000000003</v>
      </c>
      <c r="AD34" s="9">
        <f>SUM(B34:M34)+$K$43+$N$43</f>
        <v>100</v>
      </c>
      <c r="AE34" s="10" t="str">
        <f>IF(AD34=100,"ОК"," ")</f>
        <v>ОК</v>
      </c>
      <c r="AF34" s="11"/>
      <c r="AG34" s="11"/>
      <c r="AH34" s="11"/>
    </row>
    <row r="35" spans="1:34" s="12" customFormat="1" x14ac:dyDescent="0.25">
      <c r="A35" s="49">
        <v>24</v>
      </c>
      <c r="B35" s="50">
        <v>95.153000000000006</v>
      </c>
      <c r="C35" s="50">
        <v>2.6301999999999999</v>
      </c>
      <c r="D35" s="50">
        <v>0.72989999999999999</v>
      </c>
      <c r="E35" s="50">
        <v>0.1013</v>
      </c>
      <c r="F35" s="50">
        <v>0.1076</v>
      </c>
      <c r="G35" s="50">
        <v>1.4E-3</v>
      </c>
      <c r="H35" s="50">
        <v>2.12E-2</v>
      </c>
      <c r="I35" s="50">
        <v>1.5699999999999999E-2</v>
      </c>
      <c r="J35" s="50">
        <v>2.3099999999999999E-2</v>
      </c>
      <c r="K35" s="50">
        <v>8.0000000000000002E-3</v>
      </c>
      <c r="L35" s="50">
        <v>1.0305</v>
      </c>
      <c r="M35" s="50">
        <v>0.1782</v>
      </c>
      <c r="N35" s="50">
        <v>0.70469999999999999</v>
      </c>
      <c r="O35" s="51"/>
      <c r="P35" s="52">
        <v>34.320799999999998</v>
      </c>
      <c r="Q35" s="53">
        <f t="shared" si="1"/>
        <v>9.5335555555555551</v>
      </c>
      <c r="R35" s="54"/>
      <c r="S35" s="52">
        <v>38.034700000000001</v>
      </c>
      <c r="T35" s="53">
        <f t="shared" si="2"/>
        <v>10.565194444444444</v>
      </c>
      <c r="U35" s="55"/>
      <c r="V35" s="52">
        <v>49.724299999999999</v>
      </c>
      <c r="W35" s="56">
        <f t="shared" si="3"/>
        <v>13.812305555555556</v>
      </c>
      <c r="X35" s="57"/>
      <c r="Y35" s="62"/>
      <c r="Z35" s="59"/>
      <c r="AA35" s="59"/>
      <c r="AB35" s="63"/>
      <c r="AC35" s="61">
        <v>388.18738000000002</v>
      </c>
      <c r="AD35" s="9">
        <f t="shared" si="4"/>
        <v>100.0001</v>
      </c>
      <c r="AE35" s="10" t="str">
        <f t="shared" si="5"/>
        <v xml:space="preserve"> </v>
      </c>
      <c r="AF35" s="11"/>
      <c r="AG35" s="11"/>
      <c r="AH35" s="11"/>
    </row>
    <row r="36" spans="1:34" s="12" customFormat="1" x14ac:dyDescent="0.25">
      <c r="A36" s="49">
        <v>25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  <c r="P36" s="52">
        <v>34.320799999999998</v>
      </c>
      <c r="Q36" s="53">
        <f t="shared" si="1"/>
        <v>9.5335555555555551</v>
      </c>
      <c r="R36" s="54"/>
      <c r="S36" s="52">
        <v>38.034700000000001</v>
      </c>
      <c r="T36" s="53">
        <f t="shared" si="2"/>
        <v>10.565194444444444</v>
      </c>
      <c r="U36" s="55"/>
      <c r="V36" s="52">
        <v>49.724299999999999</v>
      </c>
      <c r="W36" s="56">
        <f t="shared" si="3"/>
        <v>13.812305555555556</v>
      </c>
      <c r="X36" s="57"/>
      <c r="Y36" s="62"/>
      <c r="Z36" s="59"/>
      <c r="AA36" s="59"/>
      <c r="AB36" s="60"/>
      <c r="AC36" s="61">
        <v>382.33818999999994</v>
      </c>
      <c r="AD36" s="9">
        <f t="shared" si="4"/>
        <v>0</v>
      </c>
      <c r="AE36" s="10" t="str">
        <f t="shared" si="5"/>
        <v xml:space="preserve"> </v>
      </c>
      <c r="AF36" s="11"/>
      <c r="AG36" s="11"/>
      <c r="AH36" s="11"/>
    </row>
    <row r="37" spans="1:34" s="12" customFormat="1" x14ac:dyDescent="0.25">
      <c r="A37" s="49">
        <v>26</v>
      </c>
      <c r="B37" s="50">
        <v>96.173100000000005</v>
      </c>
      <c r="C37" s="50">
        <v>2.0421</v>
      </c>
      <c r="D37" s="50">
        <v>0.65200000000000002</v>
      </c>
      <c r="E37" s="50">
        <v>0.1065</v>
      </c>
      <c r="F37" s="50">
        <v>0.1055</v>
      </c>
      <c r="G37" s="50">
        <v>1.6000000000000001E-3</v>
      </c>
      <c r="H37" s="50">
        <v>2.1999999999999999E-2</v>
      </c>
      <c r="I37" s="50">
        <v>1.5299999999999999E-2</v>
      </c>
      <c r="J37" s="50">
        <v>1.78E-2</v>
      </c>
      <c r="K37" s="50">
        <v>7.6E-3</v>
      </c>
      <c r="L37" s="50">
        <v>0.69499999999999995</v>
      </c>
      <c r="M37" s="50">
        <v>0.16139999999999999</v>
      </c>
      <c r="N37" s="50">
        <v>0.69840000000000002</v>
      </c>
      <c r="O37" s="51"/>
      <c r="P37" s="52">
        <v>34.240400000000001</v>
      </c>
      <c r="Q37" s="53">
        <f t="shared" si="1"/>
        <v>9.5112222222222229</v>
      </c>
      <c r="R37" s="54"/>
      <c r="S37" s="52">
        <v>37.953299999999999</v>
      </c>
      <c r="T37" s="53">
        <f t="shared" si="2"/>
        <v>10.542583333333333</v>
      </c>
      <c r="U37" s="55"/>
      <c r="V37" s="52">
        <v>49.841799999999999</v>
      </c>
      <c r="W37" s="56">
        <f t="shared" si="3"/>
        <v>13.844944444444444</v>
      </c>
      <c r="X37" s="57">
        <v>-16.7</v>
      </c>
      <c r="Y37" s="62">
        <v>-8.4</v>
      </c>
      <c r="Z37" s="59"/>
      <c r="AA37" s="59"/>
      <c r="AB37" s="60"/>
      <c r="AC37" s="61">
        <v>382.04937999999993</v>
      </c>
      <c r="AD37" s="9">
        <f t="shared" si="4"/>
        <v>99.999899999999997</v>
      </c>
      <c r="AE37" s="10" t="str">
        <f t="shared" si="5"/>
        <v xml:space="preserve"> </v>
      </c>
      <c r="AF37" s="11"/>
      <c r="AG37" s="11"/>
      <c r="AH37" s="11"/>
    </row>
    <row r="38" spans="1:34" s="12" customFormat="1" x14ac:dyDescent="0.25">
      <c r="A38" s="49">
        <v>27</v>
      </c>
      <c r="B38" s="50">
        <v>96.253100000000003</v>
      </c>
      <c r="C38" s="50">
        <v>1.9917</v>
      </c>
      <c r="D38" s="50">
        <v>0.64070000000000005</v>
      </c>
      <c r="E38" s="50">
        <v>0.10489999999999999</v>
      </c>
      <c r="F38" s="50">
        <v>0.1037</v>
      </c>
      <c r="G38" s="50">
        <v>1.6000000000000001E-3</v>
      </c>
      <c r="H38" s="50">
        <v>2.0799999999999999E-2</v>
      </c>
      <c r="I38" s="50">
        <v>1.49E-2</v>
      </c>
      <c r="J38" s="50">
        <v>1.5699999999999999E-2</v>
      </c>
      <c r="K38" s="50">
        <v>7.7999999999999996E-3</v>
      </c>
      <c r="L38" s="50">
        <v>0.6875</v>
      </c>
      <c r="M38" s="50">
        <v>0.1578</v>
      </c>
      <c r="N38" s="50">
        <v>0.69769999999999999</v>
      </c>
      <c r="O38" s="51"/>
      <c r="P38" s="52">
        <v>34.2179</v>
      </c>
      <c r="Q38" s="53">
        <f t="shared" si="1"/>
        <v>9.5049722222222215</v>
      </c>
      <c r="R38" s="54"/>
      <c r="S38" s="52">
        <v>37.929299999999998</v>
      </c>
      <c r="T38" s="53">
        <f t="shared" si="2"/>
        <v>10.535916666666665</v>
      </c>
      <c r="U38" s="55"/>
      <c r="V38" s="52">
        <v>49.834200000000003</v>
      </c>
      <c r="W38" s="56">
        <f t="shared" si="3"/>
        <v>13.842833333333333</v>
      </c>
      <c r="X38" s="57">
        <v>-18.600000000000001</v>
      </c>
      <c r="Y38" s="62">
        <v>-9.5</v>
      </c>
      <c r="Z38" s="59"/>
      <c r="AA38" s="59"/>
      <c r="AB38" s="60" t="s">
        <v>44</v>
      </c>
      <c r="AC38" s="61">
        <v>365.00337000000002</v>
      </c>
      <c r="AD38" s="9">
        <f t="shared" si="4"/>
        <v>100.00019999999998</v>
      </c>
      <c r="AE38" s="10" t="str">
        <f t="shared" si="5"/>
        <v xml:space="preserve"> </v>
      </c>
      <c r="AF38" s="11"/>
      <c r="AG38" s="11"/>
      <c r="AH38" s="11"/>
    </row>
    <row r="39" spans="1:34" s="12" customFormat="1" x14ac:dyDescent="0.25">
      <c r="A39" s="49">
        <v>28</v>
      </c>
      <c r="B39" s="50">
        <v>96.111000000000004</v>
      </c>
      <c r="C39" s="50">
        <v>2.0691999999999999</v>
      </c>
      <c r="D39" s="50">
        <v>0.66149999999999998</v>
      </c>
      <c r="E39" s="50">
        <v>0.1085</v>
      </c>
      <c r="F39" s="50">
        <v>0.1074</v>
      </c>
      <c r="G39" s="50">
        <v>1.6000000000000001E-3</v>
      </c>
      <c r="H39" s="50">
        <v>2.1399999999999999E-2</v>
      </c>
      <c r="I39" s="50">
        <v>1.5100000000000001E-2</v>
      </c>
      <c r="J39" s="50">
        <v>1.7000000000000001E-2</v>
      </c>
      <c r="K39" s="50">
        <v>6.6E-3</v>
      </c>
      <c r="L39" s="50">
        <v>0.71579999999999999</v>
      </c>
      <c r="M39" s="50">
        <v>0.1648</v>
      </c>
      <c r="N39" s="50">
        <v>0.69879999999999998</v>
      </c>
      <c r="O39" s="66"/>
      <c r="P39" s="52">
        <v>34.245899999999999</v>
      </c>
      <c r="Q39" s="53">
        <f t="shared" si="1"/>
        <v>9.5127499999999987</v>
      </c>
      <c r="R39" s="54"/>
      <c r="S39" s="52">
        <v>37.958799999999997</v>
      </c>
      <c r="T39" s="53">
        <f t="shared" si="2"/>
        <v>10.544111111111111</v>
      </c>
      <c r="U39" s="55"/>
      <c r="V39" s="52">
        <v>49.833599999999997</v>
      </c>
      <c r="W39" s="56">
        <f t="shared" si="3"/>
        <v>13.842666666666666</v>
      </c>
      <c r="X39" s="57">
        <v>-18.399999999999999</v>
      </c>
      <c r="Y39" s="62">
        <v>-9.3000000000000007</v>
      </c>
      <c r="Z39" s="59"/>
      <c r="AA39" s="59"/>
      <c r="AB39" s="60"/>
      <c r="AC39" s="61">
        <v>359.08555000000001</v>
      </c>
      <c r="AD39" s="9">
        <f t="shared" si="4"/>
        <v>99.999900000000011</v>
      </c>
      <c r="AE39" s="10" t="str">
        <f t="shared" si="5"/>
        <v xml:space="preserve"> </v>
      </c>
      <c r="AF39" s="11"/>
      <c r="AG39" s="11"/>
      <c r="AH39" s="11"/>
    </row>
    <row r="40" spans="1:34" s="12" customFormat="1" x14ac:dyDescent="0.25">
      <c r="A40" s="49">
        <v>29</v>
      </c>
      <c r="B40" s="50">
        <v>96.084900000000005</v>
      </c>
      <c r="C40" s="50">
        <v>2.0827</v>
      </c>
      <c r="D40" s="50">
        <v>0.65759999999999996</v>
      </c>
      <c r="E40" s="50">
        <v>0.1082</v>
      </c>
      <c r="F40" s="50">
        <v>0.1067</v>
      </c>
      <c r="G40" s="50">
        <v>1.6999999999999999E-3</v>
      </c>
      <c r="H40" s="50">
        <v>2.12E-2</v>
      </c>
      <c r="I40" s="50">
        <v>1.4800000000000001E-2</v>
      </c>
      <c r="J40" s="50">
        <v>1.6500000000000001E-2</v>
      </c>
      <c r="K40" s="50">
        <v>6.7999999999999996E-3</v>
      </c>
      <c r="L40" s="50">
        <v>0.73129999999999995</v>
      </c>
      <c r="M40" s="50">
        <v>0.1676</v>
      </c>
      <c r="N40" s="50">
        <v>0.69889999999999997</v>
      </c>
      <c r="O40" s="66"/>
      <c r="P40" s="52">
        <v>34.239400000000003</v>
      </c>
      <c r="Q40" s="53">
        <f t="shared" si="1"/>
        <v>9.510944444444446</v>
      </c>
      <c r="R40" s="54"/>
      <c r="S40" s="52">
        <v>37.951599999999999</v>
      </c>
      <c r="T40" s="53">
        <f t="shared" si="2"/>
        <v>10.54211111111111</v>
      </c>
      <c r="U40" s="55"/>
      <c r="V40" s="52">
        <v>49.820500000000003</v>
      </c>
      <c r="W40" s="56">
        <f t="shared" si="3"/>
        <v>13.839027777777778</v>
      </c>
      <c r="X40" s="57">
        <v>-19.2</v>
      </c>
      <c r="Y40" s="62">
        <v>-10</v>
      </c>
      <c r="Z40" s="59"/>
      <c r="AA40" s="59"/>
      <c r="AB40" s="60"/>
      <c r="AC40" s="61">
        <v>365.09523999999999</v>
      </c>
      <c r="AD40" s="9">
        <f t="shared" si="4"/>
        <v>99.999999999999986</v>
      </c>
      <c r="AE40" s="10" t="str">
        <f t="shared" si="5"/>
        <v>ОК</v>
      </c>
      <c r="AF40" s="11"/>
      <c r="AG40" s="11"/>
      <c r="AH40" s="11"/>
    </row>
    <row r="41" spans="1:34" s="12" customFormat="1" x14ac:dyDescent="0.25">
      <c r="A41" s="49">
        <v>30</v>
      </c>
      <c r="B41" s="50">
        <v>96.118200000000002</v>
      </c>
      <c r="C41" s="50">
        <v>2.0627</v>
      </c>
      <c r="D41" s="50">
        <v>0.65329999999999999</v>
      </c>
      <c r="E41" s="50">
        <v>0.1075</v>
      </c>
      <c r="F41" s="50">
        <v>0.1057</v>
      </c>
      <c r="G41" s="50">
        <v>1.6000000000000001E-3</v>
      </c>
      <c r="H41" s="50">
        <v>2.0799999999999999E-2</v>
      </c>
      <c r="I41" s="50">
        <v>1.4800000000000001E-2</v>
      </c>
      <c r="J41" s="50">
        <v>1.5800000000000002E-2</v>
      </c>
      <c r="K41" s="50">
        <v>6.7000000000000002E-3</v>
      </c>
      <c r="L41" s="50">
        <v>0.72560000000000002</v>
      </c>
      <c r="M41" s="50">
        <v>0.16739999999999999</v>
      </c>
      <c r="N41" s="50">
        <v>0.69869999999999999</v>
      </c>
      <c r="O41" s="66"/>
      <c r="P41" s="52">
        <v>34.231200000000001</v>
      </c>
      <c r="Q41" s="53">
        <f t="shared" si="1"/>
        <v>9.5086666666666666</v>
      </c>
      <c r="R41" s="54"/>
      <c r="S41" s="52">
        <v>37.942900000000002</v>
      </c>
      <c r="T41" s="53">
        <f t="shared" si="2"/>
        <v>10.539694444444445</v>
      </c>
      <c r="U41" s="55"/>
      <c r="V41" s="52">
        <v>49.818399999999997</v>
      </c>
      <c r="W41" s="56">
        <f t="shared" si="3"/>
        <v>13.838444444444443</v>
      </c>
      <c r="X41" s="57">
        <v>-19.7</v>
      </c>
      <c r="Y41" s="62">
        <v>-9.9</v>
      </c>
      <c r="Z41" s="59"/>
      <c r="AA41" s="59"/>
      <c r="AB41" s="60"/>
      <c r="AC41" s="61">
        <v>392.95014000000003</v>
      </c>
      <c r="AD41" s="9">
        <f t="shared" si="4"/>
        <v>100.00009999999999</v>
      </c>
      <c r="AE41" s="10" t="str">
        <f t="shared" si="5"/>
        <v xml:space="preserve"> </v>
      </c>
      <c r="AF41" s="11"/>
      <c r="AG41" s="11"/>
      <c r="AH41" s="11"/>
    </row>
    <row r="42" spans="1:34" s="12" customFormat="1" x14ac:dyDescent="0.25">
      <c r="A42" s="67">
        <v>31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52">
        <v>34.231200000000001</v>
      </c>
      <c r="Q42" s="53">
        <f t="shared" si="1"/>
        <v>9.5086666666666666</v>
      </c>
      <c r="R42" s="54"/>
      <c r="S42" s="52">
        <v>37.942900000000002</v>
      </c>
      <c r="T42" s="53">
        <f t="shared" si="2"/>
        <v>10.539694444444445</v>
      </c>
      <c r="U42" s="55"/>
      <c r="V42" s="52">
        <v>49.818399999999997</v>
      </c>
      <c r="W42" s="56">
        <f t="shared" si="3"/>
        <v>13.838444444444443</v>
      </c>
      <c r="X42" s="57"/>
      <c r="Y42" s="62"/>
      <c r="Z42" s="64"/>
      <c r="AA42" s="64"/>
      <c r="AB42" s="67"/>
      <c r="AC42" s="61">
        <v>406.60014999999999</v>
      </c>
      <c r="AD42" s="20">
        <f t="shared" si="4"/>
        <v>0</v>
      </c>
      <c r="AE42" s="10" t="str">
        <f t="shared" si="5"/>
        <v xml:space="preserve"> </v>
      </c>
      <c r="AF42" s="11"/>
      <c r="AG42" s="11"/>
      <c r="AH42" s="11"/>
    </row>
    <row r="43" spans="1:34" s="12" customFormat="1" ht="15" customHeight="1" x14ac:dyDescent="0.25">
      <c r="A43" s="95" t="s">
        <v>9</v>
      </c>
      <c r="B43" s="95"/>
      <c r="C43" s="95"/>
      <c r="D43" s="95"/>
      <c r="E43" s="95"/>
      <c r="F43" s="95"/>
      <c r="G43" s="95"/>
      <c r="H43" s="96"/>
      <c r="I43" s="82" t="s">
        <v>7</v>
      </c>
      <c r="J43" s="82"/>
      <c r="K43" s="70">
        <v>0</v>
      </c>
      <c r="L43" s="82" t="s">
        <v>8</v>
      </c>
      <c r="M43" s="82"/>
      <c r="N43" s="71">
        <v>0</v>
      </c>
      <c r="O43" s="81"/>
      <c r="P43" s="81">
        <f>SUMPRODUCT(P12:P42,AC12:AC42)/SUM(AC12:AC42)</f>
        <v>34.266514154701426</v>
      </c>
      <c r="Q43" s="81">
        <f>SUMPRODUCT(Q12:Q42,AC12:AC42)/SUM(AC12:AC42)</f>
        <v>9.5184761540837304</v>
      </c>
      <c r="R43" s="81"/>
      <c r="S43" s="81">
        <f>SUMPRODUCT(S12:S42,AC12:AC42)/SUM(AC12:AC42)</f>
        <v>37.972910673343378</v>
      </c>
      <c r="T43" s="81">
        <f>SUMPRODUCT(T12:T42,AC12:AC42)/SUM(AC12:AC42)</f>
        <v>10.548030742595385</v>
      </c>
      <c r="U43" s="72"/>
      <c r="V43" s="72"/>
      <c r="W43" s="72"/>
      <c r="X43" s="72"/>
      <c r="Y43" s="72"/>
      <c r="Z43" s="72"/>
      <c r="AA43" s="72"/>
      <c r="AB43" s="19" t="s">
        <v>47</v>
      </c>
      <c r="AC43" s="25">
        <v>12635.58347</v>
      </c>
      <c r="AD43" s="9"/>
      <c r="AE43" s="10"/>
      <c r="AF43" s="11"/>
      <c r="AG43" s="11"/>
      <c r="AH43" s="11"/>
    </row>
    <row r="44" spans="1:34" s="12" customFormat="1" ht="19.5" customHeight="1" x14ac:dyDescent="0.25">
      <c r="A44" s="73"/>
      <c r="B44" s="74"/>
      <c r="C44" s="74"/>
      <c r="D44" s="74"/>
      <c r="E44" s="74"/>
      <c r="F44" s="74"/>
      <c r="G44" s="74"/>
      <c r="H44" s="94" t="s">
        <v>3</v>
      </c>
      <c r="I44" s="94"/>
      <c r="J44" s="94"/>
      <c r="K44" s="94"/>
      <c r="L44" s="94"/>
      <c r="M44" s="94"/>
      <c r="N44" s="94"/>
      <c r="O44" s="81"/>
      <c r="P44" s="81"/>
      <c r="Q44" s="81"/>
      <c r="R44" s="81"/>
      <c r="S44" s="81"/>
      <c r="T44" s="81"/>
      <c r="U44" s="72"/>
      <c r="V44" s="74"/>
      <c r="W44" s="74"/>
      <c r="X44" s="74"/>
      <c r="Y44" s="74"/>
      <c r="Z44" s="74"/>
      <c r="AA44" s="74"/>
      <c r="AB44" s="74"/>
      <c r="AC44" s="75"/>
    </row>
    <row r="45" spans="1:34" ht="13.5" customHeight="1" x14ac:dyDescent="0.25"/>
    <row r="46" spans="1:34" s="26" customFormat="1" ht="15.75" x14ac:dyDescent="0.25">
      <c r="A46" s="30" t="s">
        <v>23</v>
      </c>
      <c r="E46" s="32" t="s">
        <v>54</v>
      </c>
      <c r="F46" s="32"/>
      <c r="G46" s="32"/>
      <c r="H46" s="32"/>
      <c r="I46" s="32"/>
      <c r="J46" s="32"/>
      <c r="K46" s="32"/>
      <c r="L46" s="32"/>
      <c r="M46" s="32"/>
      <c r="N46" s="33"/>
      <c r="O46" s="33"/>
      <c r="P46" s="32" t="s">
        <v>52</v>
      </c>
      <c r="Q46" s="42"/>
      <c r="R46" s="42"/>
      <c r="S46" s="42"/>
      <c r="T46" s="42"/>
      <c r="U46" s="42"/>
      <c r="V46" s="42"/>
      <c r="W46" s="42"/>
      <c r="X46" s="32"/>
      <c r="Y46" s="32"/>
      <c r="Z46" s="32"/>
      <c r="AA46" s="33"/>
      <c r="AB46" s="33"/>
      <c r="AC46" s="29"/>
    </row>
    <row r="47" spans="1:34" s="4" customFormat="1" ht="12.75" x14ac:dyDescent="0.2">
      <c r="A47" s="3"/>
      <c r="E47" s="5" t="s">
        <v>24</v>
      </c>
      <c r="P47" s="4" t="s">
        <v>4</v>
      </c>
      <c r="Q47" s="6"/>
      <c r="R47" s="6"/>
      <c r="S47" s="7"/>
      <c r="T47" s="7"/>
      <c r="U47" s="7" t="s">
        <v>5</v>
      </c>
      <c r="V47" s="7"/>
      <c r="W47" s="7"/>
      <c r="X47" s="5"/>
      <c r="Y47" s="5" t="s">
        <v>6</v>
      </c>
      <c r="AC47" s="23"/>
    </row>
    <row r="48" spans="1:34" s="26" customFormat="1" ht="15.75" x14ac:dyDescent="0.25">
      <c r="A48" s="30" t="s">
        <v>25</v>
      </c>
      <c r="E48" s="32" t="s">
        <v>26</v>
      </c>
      <c r="F48" s="32"/>
      <c r="G48" s="32"/>
      <c r="H48" s="32"/>
      <c r="I48" s="32"/>
      <c r="J48" s="32"/>
      <c r="K48" s="32"/>
      <c r="L48" s="32"/>
      <c r="M48" s="32"/>
      <c r="N48" s="33"/>
      <c r="O48" s="33"/>
      <c r="P48" s="32" t="s">
        <v>27</v>
      </c>
      <c r="Q48" s="42"/>
      <c r="R48" s="42"/>
      <c r="S48" s="42"/>
      <c r="T48" s="42"/>
      <c r="U48" s="42"/>
      <c r="V48" s="42"/>
      <c r="W48" s="42"/>
      <c r="X48" s="32"/>
      <c r="Y48" s="32"/>
      <c r="Z48" s="32"/>
      <c r="AA48" s="33"/>
      <c r="AB48" s="33"/>
      <c r="AC48" s="29"/>
    </row>
    <row r="49" spans="1:29" s="4" customFormat="1" ht="12.75" x14ac:dyDescent="0.2">
      <c r="A49" s="3"/>
      <c r="E49" s="5" t="s">
        <v>28</v>
      </c>
      <c r="P49" s="4" t="s">
        <v>4</v>
      </c>
      <c r="Q49" s="6"/>
      <c r="R49" s="6"/>
      <c r="S49" s="7"/>
      <c r="T49" s="7"/>
      <c r="U49" s="7" t="s">
        <v>5</v>
      </c>
      <c r="V49" s="7"/>
      <c r="W49" s="7"/>
      <c r="X49" s="5"/>
      <c r="Y49" s="5" t="s">
        <v>6</v>
      </c>
      <c r="AC49" s="23"/>
    </row>
    <row r="50" spans="1:29" s="26" customFormat="1" ht="15.75" x14ac:dyDescent="0.25">
      <c r="A50" s="30" t="s">
        <v>48</v>
      </c>
      <c r="E50" s="32" t="s">
        <v>43</v>
      </c>
      <c r="F50" s="32"/>
      <c r="G50" s="32"/>
      <c r="H50" s="32"/>
      <c r="I50" s="32"/>
      <c r="J50" s="32"/>
      <c r="K50" s="32"/>
      <c r="L50" s="32"/>
      <c r="M50" s="32"/>
      <c r="N50" s="33"/>
      <c r="O50" s="33"/>
      <c r="P50" s="32" t="s">
        <v>29</v>
      </c>
      <c r="Q50" s="42"/>
      <c r="R50" s="42"/>
      <c r="S50" s="42"/>
      <c r="T50" s="42"/>
      <c r="U50" s="42"/>
      <c r="V50" s="42"/>
      <c r="W50" s="42"/>
      <c r="X50" s="32"/>
      <c r="Y50" s="32"/>
      <c r="Z50" s="32"/>
      <c r="AA50" s="33"/>
      <c r="AB50" s="33"/>
      <c r="AC50" s="29"/>
    </row>
    <row r="51" spans="1:29" s="4" customFormat="1" ht="12.75" x14ac:dyDescent="0.2">
      <c r="A51" s="3"/>
      <c r="E51" s="5" t="s">
        <v>30</v>
      </c>
      <c r="P51" s="4" t="s">
        <v>4</v>
      </c>
      <c r="Q51" s="6"/>
      <c r="R51" s="6"/>
      <c r="S51" s="7"/>
      <c r="T51" s="7"/>
      <c r="U51" s="7" t="s">
        <v>5</v>
      </c>
      <c r="V51" s="7"/>
      <c r="W51" s="7"/>
      <c r="X51" s="5"/>
      <c r="Y51" s="5" t="s">
        <v>6</v>
      </c>
      <c r="AC51" s="23"/>
    </row>
    <row r="52" spans="1:29" ht="8.25" customHeight="1" x14ac:dyDescent="0.25"/>
    <row r="53" spans="1:29" x14ac:dyDescent="0.25">
      <c r="B53" s="1" t="s">
        <v>49</v>
      </c>
    </row>
  </sheetData>
  <mergeCells count="43">
    <mergeCell ref="H44:N44"/>
    <mergeCell ref="W10:W11"/>
    <mergeCell ref="A43:H43"/>
    <mergeCell ref="I43:J43"/>
    <mergeCell ref="L43:M43"/>
    <mergeCell ref="O43:O44"/>
    <mergeCell ref="P43:P44"/>
    <mergeCell ref="Q43:Q44"/>
    <mergeCell ref="R43:R44"/>
    <mergeCell ref="S43:S44"/>
    <mergeCell ref="T43:T44"/>
    <mergeCell ref="Q10:Q11"/>
    <mergeCell ref="R10:R11"/>
    <mergeCell ref="S10:S11"/>
    <mergeCell ref="T10:T11"/>
    <mergeCell ref="U10:U11"/>
    <mergeCell ref="P10:P11"/>
    <mergeCell ref="N9:N11"/>
    <mergeCell ref="O9:W9"/>
    <mergeCell ref="G10:G11"/>
    <mergeCell ref="H10:H11"/>
    <mergeCell ref="I10:I11"/>
    <mergeCell ref="J10:J11"/>
    <mergeCell ref="K10:K11"/>
    <mergeCell ref="L10:L11"/>
    <mergeCell ref="M10:M11"/>
    <mergeCell ref="O10:O11"/>
    <mergeCell ref="A1:AC1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B10:B11"/>
    <mergeCell ref="C10:C11"/>
    <mergeCell ref="D10:D11"/>
    <mergeCell ref="E10:E11"/>
    <mergeCell ref="F10:F11"/>
    <mergeCell ref="V10:V11"/>
  </mergeCells>
  <printOptions horizontalCentered="1"/>
  <pageMargins left="0.39370078740157483" right="0.39370078740157483" top="0.39370078740157483" bottom="0.19685039370078741" header="0" footer="0"/>
  <pageSetup paperSize="9" scale="65" orientation="landscape" r:id="rId1"/>
  <ignoredErrors>
    <ignoredError sqref="P12:P42" formulaRange="1"/>
    <ignoredError sqref="Q12:Q42 P43:Q44 S43" formulaRange="1" unlockedFormula="1"/>
    <ignoredError sqref="R12:R42 R44:S44 T43:T44 T12:T42 R43 W12:W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 ПППВ</vt:lpstr>
      <vt:lpstr>'Без  ПППВ'!Область_печати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Касьянова Светлана Васильевна</cp:lastModifiedBy>
  <cp:lastPrinted>2017-01-03T13:41:11Z</cp:lastPrinted>
  <dcterms:created xsi:type="dcterms:W3CDTF">2016-10-07T07:24:19Z</dcterms:created>
  <dcterms:modified xsi:type="dcterms:W3CDTF">2017-01-04T11:41:06Z</dcterms:modified>
</cp:coreProperties>
</file>