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T12" i="1"/>
  <c r="T13" i="1"/>
  <c r="T42" i="1" s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AD11" i="1"/>
  <c r="AE11" i="1"/>
  <c r="Q11" i="1"/>
  <c r="T11" i="1"/>
  <c r="W11" i="1"/>
  <c r="Q12" i="1"/>
  <c r="W12" i="1"/>
  <c r="AD12" i="1"/>
  <c r="AE12" i="1"/>
  <c r="Q13" i="1"/>
  <c r="W13" i="1"/>
  <c r="AD13" i="1"/>
  <c r="AE13" i="1"/>
  <c r="Q14" i="1"/>
  <c r="W14" i="1"/>
  <c r="AD14" i="1"/>
  <c r="AE14" i="1"/>
  <c r="Q15" i="1"/>
  <c r="W15" i="1"/>
  <c r="AD15" i="1"/>
  <c r="AE15" i="1"/>
  <c r="Q16" i="1"/>
  <c r="W16" i="1"/>
  <c r="AD16" i="1"/>
  <c r="AE16" i="1"/>
  <c r="Q17" i="1"/>
  <c r="W17" i="1"/>
  <c r="AD17" i="1"/>
  <c r="AE17" i="1"/>
  <c r="Q18" i="1"/>
  <c r="W18" i="1"/>
  <c r="AD18" i="1"/>
  <c r="AE18" i="1"/>
  <c r="Q19" i="1"/>
  <c r="W19" i="1"/>
  <c r="AD19" i="1"/>
  <c r="AE19" i="1"/>
  <c r="Q20" i="1"/>
  <c r="W20" i="1"/>
  <c r="AD20" i="1"/>
  <c r="AE20" i="1"/>
  <c r="Q21" i="1"/>
  <c r="W21" i="1"/>
  <c r="AD21" i="1"/>
  <c r="AE21" i="1"/>
  <c r="Q22" i="1"/>
  <c r="W22" i="1"/>
  <c r="AD22" i="1"/>
  <c r="AE22" i="1"/>
  <c r="Q23" i="1"/>
  <c r="W23" i="1"/>
  <c r="AD23" i="1"/>
  <c r="AE23" i="1"/>
  <c r="Q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Q42" i="1"/>
</calcChain>
</file>

<file path=xl/sharedStrings.xml><?xml version="1.0" encoding="utf-8"?>
<sst xmlns="http://schemas.openxmlformats.org/spreadsheetml/2006/main" count="132" uniqueCount="73">
  <si>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</si>
  <si>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</si>
  <si>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</si>
  <si>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</si>
  <si>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</si>
  <si>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</si>
  <si>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</si>
  <si>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</si>
  <si>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</si>
  <si>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</si>
  <si>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</si>
  <si>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</si>
  <si>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</si>
  <si>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</si>
  <si>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</si>
  <si>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</si>
  <si>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</si>
  <si>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</si>
  <si>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</si>
  <si>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</si>
  <si>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</si>
  <si>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</si>
  <si>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</si>
  <si>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</si>
  <si>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</si>
  <si>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</si>
  <si>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</si>
  <si>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</si>
  <si>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</si>
  <si>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</si>
  <si>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</si>
  <si>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</si>
  <si>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</si>
  <si>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</si>
  <si>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</si>
  <si>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</si>
  <si>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</si>
  <si>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</si>
  <si>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</si>
  <si>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</si>
  <si>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</si>
  <si>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</si>
  <si>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</si>
  <si>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</si>
  <si>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</si>
  <si>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</si>
  <si>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</si>
  <si>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</si>
  <si>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</si>
  <si>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</si>
  <si>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</si>
  <si>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</si>
  <si>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</si>
  <si>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</si>
  <si>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</si>
  <si>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</si>
  <si>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/>
  </si>
  <si>
    <t xml:space="preserve"> V, м3</t>
  </si>
  <si>
    <t>Маршрут №          670</t>
  </si>
  <si>
    <t>з газопроводу  ШБКБ  за період з 01.12.2016 по 31.12.2016</t>
  </si>
  <si>
    <t>&lt; 0,2</t>
  </si>
  <si>
    <t>відсутні</t>
  </si>
  <si>
    <t>переданого Харківським ЛВУМГ  та прийнятого ПАТ "Харківміськгаз"  по ГРС-5 м.Харків</t>
  </si>
  <si>
    <t>* Обсяг природного газу за місяць без урахування ВТВ</t>
  </si>
  <si>
    <t>Данные по объекту ХГРС-5_2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</si>
  <si>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</si>
  <si>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</si>
  <si>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</si>
  <si>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</si>
  <si>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</si>
  <si>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</si>
  <si>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</si>
  <si>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Всього*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</si>
</sst>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5" xfId="0" applyNumberFormat="1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0" fillId="0" borderId="2" xfId="0" applyFont="1" applyBorder="1" applyProtection="1">
      <protection locked="0"/>
    </xf>
    <xf numFmtId="164" fontId="3" fillId="0" borderId="5" xfId="0" applyNumberFormat="1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5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>
      <alignment horizontal="center" vertical="top"/>
    </xf>
    <xf numFmtId="2" fontId="3" fillId="4" borderId="26" xfId="0" applyNumberFormat="1" applyFont="1" applyFill="1" applyBorder="1" applyAlignment="1" applyProtection="1">
      <alignment horizontal="center" vertical="center" wrapText="1"/>
    </xf>
    <xf numFmtId="2" fontId="3" fillId="5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6" xfId="0" applyNumberFormat="1" applyFont="1" applyFill="1" applyBorder="1" applyAlignment="1" applyProtection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 wrapText="1"/>
    </xf>
    <xf numFmtId="166" fontId="28" fillId="0" borderId="26" xfId="0" applyNumberFormat="1" applyFont="1" applyBorder="1" applyAlignment="1" applyProtection="1">
      <alignment horizont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6" fontId="28" fillId="0" borderId="26" xfId="0" applyNumberFormat="1" applyFont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2" fontId="3" fillId="0" borderId="36" xfId="0" applyNumberFormat="1" applyFont="1" applyBorder="1" applyAlignment="1">
      <alignment horizontal="center" vertical="top"/>
    </xf>
    <xf numFmtId="2" fontId="3" fillId="4" borderId="36" xfId="0" applyNumberFormat="1" applyFont="1" applyFill="1" applyBorder="1" applyAlignment="1" applyProtection="1">
      <alignment horizontal="center" vertical="center" wrapText="1"/>
    </xf>
    <xf numFmtId="2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6" xfId="0" applyNumberFormat="1" applyFont="1" applyFill="1" applyBorder="1" applyAlignment="1" applyProtection="1">
      <alignment horizontal="center" vertical="center" wrapText="1"/>
    </xf>
    <xf numFmtId="2" fontId="3" fillId="2" borderId="37" xfId="0" applyNumberFormat="1" applyFont="1" applyFill="1" applyBorder="1" applyAlignment="1" applyProtection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166" fontId="28" fillId="0" borderId="36" xfId="0" applyNumberFormat="1" applyFont="1" applyBorder="1" applyAlignment="1" applyProtection="1">
      <alignment horizontal="center" vertical="center" wrapText="1"/>
      <protection locked="0"/>
    </xf>
    <xf numFmtId="164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3" fillId="0" borderId="26" xfId="0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6" fontId="28" fillId="0" borderId="39" xfId="0" applyNumberFormat="1" applyFont="1" applyBorder="1" applyAlignment="1" applyProtection="1">
      <alignment horizontal="center" wrapText="1"/>
      <protection locked="0"/>
    </xf>
    <xf numFmtId="166" fontId="28" fillId="0" borderId="40" xfId="0" applyNumberFormat="1" applyFont="1" applyBorder="1" applyAlignment="1" applyProtection="1">
      <alignment horizontal="center" wrapText="1"/>
      <protection locked="0"/>
    </xf>
    <xf numFmtId="166" fontId="28" fillId="0" borderId="4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textRotation="90" wrapText="1"/>
      <protection locked="0"/>
    </xf>
    <xf numFmtId="0" fontId="27" fillId="0" borderId="14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3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7" fillId="3" borderId="14" xfId="0" applyFont="1" applyFill="1" applyBorder="1" applyAlignment="1" applyProtection="1">
      <alignment horizontal="center" wrapText="1"/>
    </xf>
    <xf numFmtId="0" fontId="27" fillId="3" borderId="15" xfId="0" applyFont="1" applyFill="1" applyBorder="1" applyAlignment="1" applyProtection="1">
      <alignment horizontal="center" wrapText="1"/>
    </xf>
    <xf numFmtId="0" fontId="27" fillId="4" borderId="14" xfId="0" applyFont="1" applyFill="1" applyBorder="1" applyAlignment="1" applyProtection="1">
      <alignment horizontal="center" wrapText="1"/>
    </xf>
    <xf numFmtId="0" fontId="27" fillId="4" borderId="15" xfId="0" applyFont="1" applyFill="1" applyBorder="1" applyAlignment="1" applyProtection="1">
      <alignment horizont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5" fontId="5" fillId="0" borderId="33" xfId="0" applyNumberFormat="1" applyFont="1" applyBorder="1" applyAlignment="1" applyProtection="1">
      <alignment horizontal="center" vertical="center" wrapText="1"/>
    </xf>
    <xf numFmtId="165" fontId="2" fillId="0" borderId="37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0" fillId="0" borderId="27" xfId="0" applyNumberFormat="1" applyFont="1" applyBorder="1" applyAlignment="1" applyProtection="1">
      <alignment horizontal="center" vertical="center"/>
      <protection locked="0"/>
    </xf>
    <xf numFmtId="165" fontId="30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3" zoomScale="90" zoomScaleNormal="90" zoomScaleSheetLayoutView="100" workbookViewId="0">
      <selection activeCell="AA43" sqref="AA43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1.140625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46" t="s">
        <v>58</v>
      </c>
      <c r="AB1" s="46"/>
      <c r="AC1" s="44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02" t="s">
        <v>50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03" t="s">
        <v>62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04" t="s">
        <v>59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6.25" customHeight="1" x14ac:dyDescent="0.25">
      <c r="A7" s="95" t="s">
        <v>0</v>
      </c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4" t="s">
        <v>21</v>
      </c>
      <c r="O7" s="115"/>
      <c r="P7" s="115"/>
      <c r="Q7" s="115"/>
      <c r="R7" s="115"/>
      <c r="S7" s="115"/>
      <c r="T7" s="115"/>
      <c r="U7" s="115"/>
      <c r="V7" s="115"/>
      <c r="W7" s="116"/>
      <c r="X7" s="139" t="s">
        <v>54</v>
      </c>
      <c r="Y7" s="135" t="s">
        <v>55</v>
      </c>
      <c r="Z7" s="129" t="s">
        <v>13</v>
      </c>
      <c r="AA7" s="129" t="s">
        <v>14</v>
      </c>
      <c r="AB7" s="132" t="s">
        <v>15</v>
      </c>
      <c r="AC7" s="126" t="s">
        <v>38</v>
      </c>
    </row>
    <row r="8" spans="1:34" ht="16.5" customHeight="1" thickBot="1" x14ac:dyDescent="0.3">
      <c r="A8" s="96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22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40"/>
      <c r="Y8" s="136"/>
      <c r="Z8" s="130"/>
      <c r="AA8" s="130"/>
      <c r="AB8" s="133"/>
      <c r="AC8" s="127"/>
    </row>
    <row r="9" spans="1:34" ht="15" customHeight="1" x14ac:dyDescent="0.25">
      <c r="A9" s="96"/>
      <c r="B9" s="98" t="s">
        <v>24</v>
      </c>
      <c r="C9" s="100" t="s">
        <v>25</v>
      </c>
      <c r="D9" s="100" t="s">
        <v>26</v>
      </c>
      <c r="E9" s="100" t="s">
        <v>27</v>
      </c>
      <c r="F9" s="100" t="s">
        <v>28</v>
      </c>
      <c r="G9" s="100" t="s">
        <v>29</v>
      </c>
      <c r="H9" s="100" t="s">
        <v>30</v>
      </c>
      <c r="I9" s="100" t="s">
        <v>31</v>
      </c>
      <c r="J9" s="100" t="s">
        <v>32</v>
      </c>
      <c r="K9" s="100" t="s">
        <v>33</v>
      </c>
      <c r="L9" s="100" t="s">
        <v>34</v>
      </c>
      <c r="M9" s="111" t="s">
        <v>35</v>
      </c>
      <c r="N9" s="99"/>
      <c r="O9" s="101" t="s">
        <v>22</v>
      </c>
      <c r="P9" s="101" t="s">
        <v>7</v>
      </c>
      <c r="Q9" s="117" t="s">
        <v>8</v>
      </c>
      <c r="R9" s="101" t="s">
        <v>23</v>
      </c>
      <c r="S9" s="101" t="s">
        <v>9</v>
      </c>
      <c r="T9" s="123" t="s">
        <v>10</v>
      </c>
      <c r="U9" s="101" t="s">
        <v>19</v>
      </c>
      <c r="V9" s="101" t="s">
        <v>11</v>
      </c>
      <c r="W9" s="113" t="s">
        <v>12</v>
      </c>
      <c r="X9" s="140"/>
      <c r="Y9" s="136"/>
      <c r="Z9" s="130"/>
      <c r="AA9" s="130"/>
      <c r="AB9" s="133"/>
      <c r="AC9" s="127"/>
    </row>
    <row r="10" spans="1:34" ht="119.25" customHeight="1" thickBot="1" x14ac:dyDescent="0.3">
      <c r="A10" s="97"/>
      <c r="B10" s="9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12"/>
      <c r="N10" s="99"/>
      <c r="O10" s="101"/>
      <c r="P10" s="101"/>
      <c r="Q10" s="117"/>
      <c r="R10" s="101"/>
      <c r="S10" s="101"/>
      <c r="T10" s="123"/>
      <c r="U10" s="101"/>
      <c r="V10" s="101"/>
      <c r="W10" s="113"/>
      <c r="X10" s="122"/>
      <c r="Y10" s="137"/>
      <c r="Z10" s="131"/>
      <c r="AA10" s="131"/>
      <c r="AB10" s="134"/>
      <c r="AC10" s="128"/>
    </row>
    <row r="11" spans="1:34" x14ac:dyDescent="0.25">
      <c r="A11" s="88">
        <v>1</v>
      </c>
      <c r="B11" s="58">
        <v>90.371700000000004</v>
      </c>
      <c r="C11" s="59">
        <v>5.3360000000000003</v>
      </c>
      <c r="D11" s="59">
        <v>1.2659</v>
      </c>
      <c r="E11" s="59">
        <v>0.1079</v>
      </c>
      <c r="F11" s="59">
        <v>0.17</v>
      </c>
      <c r="G11" s="59">
        <v>4.7000000000000002E-3</v>
      </c>
      <c r="H11" s="59">
        <v>3.8800000000000001E-2</v>
      </c>
      <c r="I11" s="59">
        <v>2.92E-2</v>
      </c>
      <c r="J11" s="59">
        <v>4.4200000000000003E-2</v>
      </c>
      <c r="K11" s="59" t="s">
        <v>56</v>
      </c>
      <c r="L11" s="59">
        <v>2.0011000000000001</v>
      </c>
      <c r="M11" s="69">
        <v>0.63039999999999996</v>
      </c>
      <c r="N11" s="58">
        <v>0.73960000000000004</v>
      </c>
      <c r="O11" s="60"/>
      <c r="P11" s="61">
        <v>34.950000000000003</v>
      </c>
      <c r="Q11" s="62">
        <f>P11/3.6</f>
        <v>9.7083333333333339</v>
      </c>
      <c r="R11" s="63"/>
      <c r="S11" s="61">
        <v>38.71</v>
      </c>
      <c r="T11" s="64">
        <f>S11/3.6</f>
        <v>10.752777777777778</v>
      </c>
      <c r="U11" s="63"/>
      <c r="V11" s="61">
        <v>49.4</v>
      </c>
      <c r="W11" s="65">
        <f>V11/3.6</f>
        <v>13.722222222222221</v>
      </c>
      <c r="X11" s="89">
        <v>-9.1999999999999993</v>
      </c>
      <c r="Y11" s="66">
        <v>-3.6</v>
      </c>
      <c r="Z11" s="71">
        <v>1.1000000000000001</v>
      </c>
      <c r="AA11" s="86" t="s">
        <v>60</v>
      </c>
      <c r="AB11" s="67" t="s">
        <v>61</v>
      </c>
      <c r="AC11" s="153">
        <v>2090.0027500000001</v>
      </c>
      <c r="AD11" s="10">
        <f>SUM(B11:M11)+$K$42+$N$42</f>
        <v>99.999899999999997</v>
      </c>
      <c r="AE11" s="43" t="str">
        <f>IF(AD11=100,"ОК"," ")</f>
        <v xml:space="preserve"> </v>
      </c>
      <c r="AF11" s="6"/>
      <c r="AG11" s="6"/>
      <c r="AH11" s="6"/>
    </row>
    <row r="12" spans="1:34" x14ac:dyDescent="0.25">
      <c r="A12" s="48">
        <v>2</v>
      </c>
      <c r="B12" s="6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70"/>
      <c r="N12" s="68"/>
      <c r="O12" s="38"/>
      <c r="P12" s="57">
        <v>34.950000000000003</v>
      </c>
      <c r="Q12" s="53">
        <f t="shared" ref="Q12:Q41" si="0">P12/3.6</f>
        <v>9.7083333333333339</v>
      </c>
      <c r="R12" s="55"/>
      <c r="S12" s="57">
        <v>38.71</v>
      </c>
      <c r="T12" s="56">
        <f t="shared" ref="T12:T41" si="1">S12/3.6</f>
        <v>10.752777777777778</v>
      </c>
      <c r="U12" s="55"/>
      <c r="V12" s="57">
        <v>49.4</v>
      </c>
      <c r="W12" s="54">
        <f t="shared" ref="W12:W41" si="2">V12/3.6</f>
        <v>13.722222222222221</v>
      </c>
      <c r="X12" s="90"/>
      <c r="Y12" s="41"/>
      <c r="Z12" s="72"/>
      <c r="AA12" s="72"/>
      <c r="AB12" s="42"/>
      <c r="AC12" s="154">
        <v>2067.15625</v>
      </c>
      <c r="AD12" s="10">
        <f t="shared" ref="AD12:AD41" si="3">SUM(B12:M12)+$K$42+$N$42</f>
        <v>0</v>
      </c>
      <c r="AE12" s="43" t="str">
        <f>IF(AD12=100,"ОК"," ")</f>
        <v xml:space="preserve"> </v>
      </c>
      <c r="AF12" s="6"/>
      <c r="AG12" s="6"/>
      <c r="AH12" s="6"/>
    </row>
    <row r="13" spans="1:34" x14ac:dyDescent="0.25">
      <c r="A13" s="48">
        <v>3</v>
      </c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0"/>
      <c r="N13" s="68"/>
      <c r="O13" s="38"/>
      <c r="P13" s="57">
        <v>34.950000000000003</v>
      </c>
      <c r="Q13" s="53">
        <f t="shared" si="0"/>
        <v>9.7083333333333339</v>
      </c>
      <c r="R13" s="55"/>
      <c r="S13" s="57">
        <v>38.71</v>
      </c>
      <c r="T13" s="56">
        <f t="shared" si="1"/>
        <v>10.752777777777778</v>
      </c>
      <c r="U13" s="55"/>
      <c r="V13" s="57">
        <v>49.4</v>
      </c>
      <c r="W13" s="54">
        <f t="shared" si="2"/>
        <v>13.722222222222221</v>
      </c>
      <c r="X13" s="90"/>
      <c r="Y13" s="41"/>
      <c r="Z13" s="72"/>
      <c r="AA13" s="72"/>
      <c r="AB13" s="42"/>
      <c r="AC13" s="154">
        <v>2089.7064999999998</v>
      </c>
      <c r="AD13" s="10">
        <f t="shared" si="3"/>
        <v>0</v>
      </c>
      <c r="AE13" s="43" t="str">
        <f>IF(AD13=100,"ОК"," ")</f>
        <v xml:space="preserve"> </v>
      </c>
      <c r="AF13" s="6"/>
      <c r="AG13" s="6"/>
      <c r="AH13" s="6"/>
    </row>
    <row r="14" spans="1:34" x14ac:dyDescent="0.25">
      <c r="A14" s="48">
        <v>4</v>
      </c>
      <c r="B14" s="68">
        <v>90.328999999999994</v>
      </c>
      <c r="C14" s="47">
        <v>5.3574000000000002</v>
      </c>
      <c r="D14" s="47">
        <v>1.3226</v>
      </c>
      <c r="E14" s="47">
        <v>0.1124</v>
      </c>
      <c r="F14" s="47">
        <v>0.1736</v>
      </c>
      <c r="G14" s="47">
        <v>4.7000000000000002E-3</v>
      </c>
      <c r="H14" s="47">
        <v>4.1000000000000002E-2</v>
      </c>
      <c r="I14" s="47">
        <v>3.0499999999999999E-2</v>
      </c>
      <c r="J14" s="47">
        <v>4.4699999999999997E-2</v>
      </c>
      <c r="K14" s="47" t="s">
        <v>56</v>
      </c>
      <c r="L14" s="47">
        <v>1.9711000000000001</v>
      </c>
      <c r="M14" s="70">
        <v>0.61299999999999999</v>
      </c>
      <c r="N14" s="68">
        <v>0.74029999999999996</v>
      </c>
      <c r="O14" s="38"/>
      <c r="P14" s="57">
        <v>35.020000000000003</v>
      </c>
      <c r="Q14" s="53">
        <f t="shared" si="0"/>
        <v>9.7277777777777779</v>
      </c>
      <c r="R14" s="55"/>
      <c r="S14" s="57">
        <v>38.71</v>
      </c>
      <c r="T14" s="56">
        <f t="shared" si="1"/>
        <v>10.752777777777778</v>
      </c>
      <c r="U14" s="55"/>
      <c r="V14" s="57">
        <v>49.46</v>
      </c>
      <c r="W14" s="54">
        <f t="shared" si="2"/>
        <v>13.738888888888889</v>
      </c>
      <c r="X14" s="90"/>
      <c r="Y14" s="41"/>
      <c r="Z14" s="72"/>
      <c r="AA14" s="72"/>
      <c r="AB14" s="42"/>
      <c r="AC14" s="154">
        <v>2105.2642500000002</v>
      </c>
      <c r="AD14" s="10">
        <f t="shared" si="3"/>
        <v>99.999999999999986</v>
      </c>
      <c r="AE14" s="43" t="str">
        <f t="shared" ref="AE14:AE41" si="4">IF(AD14=100,"ОК"," ")</f>
        <v>ОК</v>
      </c>
      <c r="AF14" s="6"/>
      <c r="AG14" s="6"/>
      <c r="AH14" s="6"/>
    </row>
    <row r="15" spans="1:34" x14ac:dyDescent="0.25">
      <c r="A15" s="48">
        <v>5</v>
      </c>
      <c r="B15" s="68">
        <v>90.5227</v>
      </c>
      <c r="C15" s="47">
        <v>5.2675000000000001</v>
      </c>
      <c r="D15" s="47">
        <v>1.2505999999999999</v>
      </c>
      <c r="E15" s="47">
        <v>0.10929999999999999</v>
      </c>
      <c r="F15" s="47">
        <v>0.17469999999999999</v>
      </c>
      <c r="G15" s="47">
        <v>5.1000000000000004E-3</v>
      </c>
      <c r="H15" s="47">
        <v>3.9699999999999999E-2</v>
      </c>
      <c r="I15" s="47">
        <v>2.9499999999999998E-2</v>
      </c>
      <c r="J15" s="47">
        <v>4.4299999999999999E-2</v>
      </c>
      <c r="K15" s="47" t="s">
        <v>56</v>
      </c>
      <c r="L15" s="47">
        <v>1.9529000000000001</v>
      </c>
      <c r="M15" s="70">
        <v>0.60389999999999999</v>
      </c>
      <c r="N15" s="68">
        <v>0.73860000000000003</v>
      </c>
      <c r="O15" s="38"/>
      <c r="P15" s="57">
        <v>34.96</v>
      </c>
      <c r="Q15" s="53">
        <f t="shared" si="0"/>
        <v>9.7111111111111104</v>
      </c>
      <c r="R15" s="55"/>
      <c r="S15" s="57">
        <v>38.72</v>
      </c>
      <c r="T15" s="56">
        <f t="shared" si="1"/>
        <v>10.755555555555555</v>
      </c>
      <c r="U15" s="55"/>
      <c r="V15" s="57">
        <v>49.44</v>
      </c>
      <c r="W15" s="54">
        <f t="shared" si="2"/>
        <v>13.733333333333333</v>
      </c>
      <c r="X15" s="90"/>
      <c r="Y15" s="41"/>
      <c r="Z15" s="72"/>
      <c r="AA15" s="72"/>
      <c r="AB15" s="42"/>
      <c r="AC15" s="154">
        <v>2161.4302499999999</v>
      </c>
      <c r="AD15" s="10">
        <f t="shared" si="3"/>
        <v>100.00020000000001</v>
      </c>
      <c r="AE15" s="43" t="str">
        <f t="shared" si="4"/>
        <v xml:space="preserve"> </v>
      </c>
      <c r="AF15" s="6"/>
      <c r="AG15" s="6"/>
      <c r="AH15" s="6"/>
    </row>
    <row r="16" spans="1:34" x14ac:dyDescent="0.25">
      <c r="A16" s="48">
        <v>6</v>
      </c>
      <c r="B16" s="68">
        <v>90.806899999999999</v>
      </c>
      <c r="C16" s="47">
        <v>5.1820000000000004</v>
      </c>
      <c r="D16" s="47">
        <v>1.2144999999999999</v>
      </c>
      <c r="E16" s="47">
        <v>0.1038</v>
      </c>
      <c r="F16" s="47">
        <v>0.1628</v>
      </c>
      <c r="G16" s="47">
        <v>4.4999999999999997E-3</v>
      </c>
      <c r="H16" s="47">
        <v>3.78E-2</v>
      </c>
      <c r="I16" s="47">
        <v>2.8199999999999999E-2</v>
      </c>
      <c r="J16" s="47">
        <v>4.2999999999999997E-2</v>
      </c>
      <c r="K16" s="47" t="s">
        <v>56</v>
      </c>
      <c r="L16" s="47">
        <v>1.8234999999999999</v>
      </c>
      <c r="M16" s="70">
        <v>0.59309999999999996</v>
      </c>
      <c r="N16" s="68">
        <v>0.73650000000000004</v>
      </c>
      <c r="O16" s="38"/>
      <c r="P16" s="57">
        <v>34.950000000000003</v>
      </c>
      <c r="Q16" s="53">
        <f t="shared" si="0"/>
        <v>9.7083333333333339</v>
      </c>
      <c r="R16" s="55"/>
      <c r="S16" s="57">
        <v>38.71</v>
      </c>
      <c r="T16" s="56">
        <f t="shared" si="1"/>
        <v>10.752777777777778</v>
      </c>
      <c r="U16" s="55"/>
      <c r="V16" s="57">
        <v>49.5</v>
      </c>
      <c r="W16" s="54">
        <f t="shared" si="2"/>
        <v>13.75</v>
      </c>
      <c r="X16" s="90">
        <v>-8.8000000000000007</v>
      </c>
      <c r="Y16" s="41">
        <v>-3.7</v>
      </c>
      <c r="Z16" s="72"/>
      <c r="AA16" s="72"/>
      <c r="AB16" s="42"/>
      <c r="AC16" s="154">
        <v>2167.8427499999998</v>
      </c>
      <c r="AD16" s="10">
        <f t="shared" si="3"/>
        <v>100.00010000000002</v>
      </c>
      <c r="AE16" s="43" t="str">
        <f t="shared" si="4"/>
        <v xml:space="preserve"> </v>
      </c>
      <c r="AF16" s="6"/>
      <c r="AG16" s="6"/>
      <c r="AH16" s="6"/>
    </row>
    <row r="17" spans="1:34" x14ac:dyDescent="0.25">
      <c r="A17" s="48">
        <v>7</v>
      </c>
      <c r="B17" s="68">
        <v>91.070400000000006</v>
      </c>
      <c r="C17" s="47">
        <v>5.0506000000000002</v>
      </c>
      <c r="D17" s="47">
        <v>1.1812</v>
      </c>
      <c r="E17" s="47">
        <v>0.1021</v>
      </c>
      <c r="F17" s="47">
        <v>0.15590000000000001</v>
      </c>
      <c r="G17" s="47">
        <v>4.4999999999999997E-3</v>
      </c>
      <c r="H17" s="47">
        <v>3.5900000000000001E-2</v>
      </c>
      <c r="I17" s="47">
        <v>2.6800000000000001E-2</v>
      </c>
      <c r="J17" s="47">
        <v>4.4200000000000003E-2</v>
      </c>
      <c r="K17" s="47" t="s">
        <v>56</v>
      </c>
      <c r="L17" s="47">
        <v>1.7685</v>
      </c>
      <c r="M17" s="70">
        <v>0.55979999999999996</v>
      </c>
      <c r="N17" s="68">
        <v>0.73450000000000004</v>
      </c>
      <c r="O17" s="38"/>
      <c r="P17" s="57">
        <v>34.92</v>
      </c>
      <c r="Q17" s="53">
        <f t="shared" si="0"/>
        <v>9.7000000000000011</v>
      </c>
      <c r="R17" s="55"/>
      <c r="S17" s="57">
        <v>38.67</v>
      </c>
      <c r="T17" s="56">
        <f t="shared" si="1"/>
        <v>10.741666666666667</v>
      </c>
      <c r="U17" s="55"/>
      <c r="V17" s="57">
        <v>49.53</v>
      </c>
      <c r="W17" s="54">
        <f t="shared" si="2"/>
        <v>13.758333333333333</v>
      </c>
      <c r="X17" s="90"/>
      <c r="Y17" s="41"/>
      <c r="Z17" s="72"/>
      <c r="AA17" s="72"/>
      <c r="AB17" s="42"/>
      <c r="AC17" s="154">
        <v>2357.6512499999999</v>
      </c>
      <c r="AD17" s="10">
        <f t="shared" si="3"/>
        <v>99.999899999999997</v>
      </c>
      <c r="AE17" s="43" t="str">
        <f t="shared" si="4"/>
        <v xml:space="preserve"> </v>
      </c>
      <c r="AF17" s="6"/>
      <c r="AG17" s="6"/>
      <c r="AH17" s="6"/>
    </row>
    <row r="18" spans="1:34" x14ac:dyDescent="0.25">
      <c r="A18" s="48">
        <v>8</v>
      </c>
      <c r="B18" s="68">
        <v>90.965699999999998</v>
      </c>
      <c r="C18" s="47">
        <v>5.0853000000000002</v>
      </c>
      <c r="D18" s="47">
        <v>1.2270000000000001</v>
      </c>
      <c r="E18" s="47">
        <v>0.1031</v>
      </c>
      <c r="F18" s="47">
        <v>0.15559999999999999</v>
      </c>
      <c r="G18" s="47">
        <v>4.3E-3</v>
      </c>
      <c r="H18" s="47">
        <v>3.6799999999999999E-2</v>
      </c>
      <c r="I18" s="47">
        <v>2.7E-2</v>
      </c>
      <c r="J18" s="47">
        <v>4.0599999999999997E-2</v>
      </c>
      <c r="K18" s="47" t="s">
        <v>56</v>
      </c>
      <c r="L18" s="47">
        <v>1.7705</v>
      </c>
      <c r="M18" s="70">
        <v>0.58399999999999996</v>
      </c>
      <c r="N18" s="68">
        <v>0.73540000000000005</v>
      </c>
      <c r="O18" s="38"/>
      <c r="P18" s="57">
        <v>34.94</v>
      </c>
      <c r="Q18" s="53">
        <f t="shared" si="0"/>
        <v>9.7055555555555539</v>
      </c>
      <c r="R18" s="55"/>
      <c r="S18" s="57">
        <v>38.700000000000003</v>
      </c>
      <c r="T18" s="56">
        <f t="shared" si="1"/>
        <v>10.75</v>
      </c>
      <c r="U18" s="55"/>
      <c r="V18" s="57">
        <v>49.52</v>
      </c>
      <c r="W18" s="54">
        <f t="shared" si="2"/>
        <v>13.755555555555556</v>
      </c>
      <c r="X18" s="90"/>
      <c r="Y18" s="41"/>
      <c r="Z18" s="72"/>
      <c r="AA18" s="72"/>
      <c r="AB18" s="42"/>
      <c r="AC18" s="154">
        <v>2141.1590000000001</v>
      </c>
      <c r="AD18" s="10">
        <f t="shared" si="3"/>
        <v>99.999900000000011</v>
      </c>
      <c r="AE18" s="43" t="str">
        <f t="shared" si="4"/>
        <v xml:space="preserve"> </v>
      </c>
      <c r="AF18" s="6"/>
      <c r="AG18" s="6"/>
      <c r="AH18" s="6"/>
    </row>
    <row r="19" spans="1:34" x14ac:dyDescent="0.25">
      <c r="A19" s="48">
        <v>9</v>
      </c>
      <c r="B19" s="6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0"/>
      <c r="N19" s="68"/>
      <c r="O19" s="38"/>
      <c r="P19" s="57">
        <v>34.94</v>
      </c>
      <c r="Q19" s="53">
        <f t="shared" si="0"/>
        <v>9.7055555555555539</v>
      </c>
      <c r="R19" s="55"/>
      <c r="S19" s="57">
        <v>38.700000000000003</v>
      </c>
      <c r="T19" s="56">
        <f t="shared" si="1"/>
        <v>10.75</v>
      </c>
      <c r="U19" s="55"/>
      <c r="V19" s="57">
        <v>49.52</v>
      </c>
      <c r="W19" s="54">
        <f t="shared" si="2"/>
        <v>13.755555555555556</v>
      </c>
      <c r="X19" s="90"/>
      <c r="Y19" s="41"/>
      <c r="Z19" s="72"/>
      <c r="AA19" s="72"/>
      <c r="AB19" s="42"/>
      <c r="AC19" s="154">
        <v>1998.0166299999999</v>
      </c>
      <c r="AD19" s="10">
        <f t="shared" si="3"/>
        <v>0</v>
      </c>
      <c r="AE19" s="43" t="str">
        <f t="shared" si="4"/>
        <v xml:space="preserve"> </v>
      </c>
      <c r="AF19" s="6"/>
      <c r="AG19" s="6"/>
      <c r="AH19" s="6"/>
    </row>
    <row r="20" spans="1:34" x14ac:dyDescent="0.25">
      <c r="A20" s="48">
        <v>10</v>
      </c>
      <c r="B20" s="6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0"/>
      <c r="N20" s="68"/>
      <c r="O20" s="38"/>
      <c r="P20" s="57">
        <v>34.94</v>
      </c>
      <c r="Q20" s="53">
        <f t="shared" si="0"/>
        <v>9.7055555555555539</v>
      </c>
      <c r="R20" s="55"/>
      <c r="S20" s="57">
        <v>38.700000000000003</v>
      </c>
      <c r="T20" s="56">
        <f t="shared" si="1"/>
        <v>10.75</v>
      </c>
      <c r="U20" s="55"/>
      <c r="V20" s="57">
        <v>49.52</v>
      </c>
      <c r="W20" s="54">
        <f t="shared" si="2"/>
        <v>13.755555555555556</v>
      </c>
      <c r="X20" s="90"/>
      <c r="Y20" s="41"/>
      <c r="Z20" s="72"/>
      <c r="AA20" s="72"/>
      <c r="AB20" s="42"/>
      <c r="AC20" s="154">
        <v>2059.8267500000002</v>
      </c>
      <c r="AD20" s="10">
        <f t="shared" si="3"/>
        <v>0</v>
      </c>
      <c r="AE20" s="43" t="str">
        <f t="shared" si="4"/>
        <v xml:space="preserve"> </v>
      </c>
      <c r="AF20" s="6"/>
      <c r="AG20" s="6"/>
      <c r="AH20" s="6"/>
    </row>
    <row r="21" spans="1:34" x14ac:dyDescent="0.25">
      <c r="A21" s="48">
        <v>11</v>
      </c>
      <c r="B21" s="68">
        <v>90.737099999999998</v>
      </c>
      <c r="C21" s="47">
        <v>5.2397999999999998</v>
      </c>
      <c r="D21" s="47">
        <v>1.2431000000000001</v>
      </c>
      <c r="E21" s="47">
        <v>0.10639999999999999</v>
      </c>
      <c r="F21" s="47">
        <v>0.16320000000000001</v>
      </c>
      <c r="G21" s="47">
        <v>4.1999999999999997E-3</v>
      </c>
      <c r="H21" s="47">
        <v>3.95E-2</v>
      </c>
      <c r="I21" s="47">
        <v>2.9100000000000001E-2</v>
      </c>
      <c r="J21" s="47">
        <v>3.8800000000000001E-2</v>
      </c>
      <c r="K21" s="47" t="s">
        <v>56</v>
      </c>
      <c r="L21" s="47">
        <v>1.7931999999999999</v>
      </c>
      <c r="M21" s="70">
        <v>0.60540000000000005</v>
      </c>
      <c r="N21" s="68">
        <v>0.73709999999999998</v>
      </c>
      <c r="O21" s="38"/>
      <c r="P21" s="57">
        <v>34.979999999999997</v>
      </c>
      <c r="Q21" s="53">
        <f t="shared" si="0"/>
        <v>9.716666666666665</v>
      </c>
      <c r="R21" s="55"/>
      <c r="S21" s="57">
        <v>38.74</v>
      </c>
      <c r="T21" s="56">
        <f t="shared" si="1"/>
        <v>10.761111111111111</v>
      </c>
      <c r="U21" s="55"/>
      <c r="V21" s="57">
        <v>49.53</v>
      </c>
      <c r="W21" s="54">
        <f t="shared" si="2"/>
        <v>13.758333333333333</v>
      </c>
      <c r="X21" s="90"/>
      <c r="Y21" s="41"/>
      <c r="Z21" s="72"/>
      <c r="AA21" s="72"/>
      <c r="AB21" s="42"/>
      <c r="AC21" s="154">
        <v>2155.3305</v>
      </c>
      <c r="AD21" s="10">
        <f t="shared" si="3"/>
        <v>99.999799999999993</v>
      </c>
      <c r="AE21" s="43" t="str">
        <f t="shared" si="4"/>
        <v xml:space="preserve"> </v>
      </c>
      <c r="AF21" s="6"/>
      <c r="AG21" s="6"/>
      <c r="AH21" s="6"/>
    </row>
    <row r="22" spans="1:34" x14ac:dyDescent="0.25">
      <c r="A22" s="48">
        <v>12</v>
      </c>
      <c r="B22" s="68">
        <v>90.941900000000004</v>
      </c>
      <c r="C22" s="47">
        <v>5.1288999999999998</v>
      </c>
      <c r="D22" s="47">
        <v>1.2211000000000001</v>
      </c>
      <c r="E22" s="47">
        <v>0.1067</v>
      </c>
      <c r="F22" s="47">
        <v>0.16250000000000001</v>
      </c>
      <c r="G22" s="47">
        <v>4.5999999999999999E-3</v>
      </c>
      <c r="H22" s="47">
        <v>3.9100000000000003E-2</v>
      </c>
      <c r="I22" s="47">
        <v>2.9100000000000001E-2</v>
      </c>
      <c r="J22" s="47">
        <v>4.1399999999999999E-2</v>
      </c>
      <c r="K22" s="47" t="s">
        <v>56</v>
      </c>
      <c r="L22" s="47">
        <v>1.7412000000000001</v>
      </c>
      <c r="M22" s="70">
        <v>0.58360000000000001</v>
      </c>
      <c r="N22" s="68">
        <v>0.73580000000000001</v>
      </c>
      <c r="O22" s="38"/>
      <c r="P22" s="57">
        <v>34.97</v>
      </c>
      <c r="Q22" s="53">
        <f t="shared" si="0"/>
        <v>9.7138888888888886</v>
      </c>
      <c r="R22" s="55"/>
      <c r="S22" s="57">
        <v>38.729999999999997</v>
      </c>
      <c r="T22" s="56">
        <f t="shared" si="1"/>
        <v>10.758333333333333</v>
      </c>
      <c r="U22" s="55"/>
      <c r="V22" s="57">
        <v>49.56</v>
      </c>
      <c r="W22" s="54">
        <f t="shared" si="2"/>
        <v>13.766666666666667</v>
      </c>
      <c r="X22" s="90">
        <v>-8.6999999999999993</v>
      </c>
      <c r="Y22" s="41">
        <v>-3.3</v>
      </c>
      <c r="Z22" s="72"/>
      <c r="AA22" s="72"/>
      <c r="AB22" s="42"/>
      <c r="AC22" s="154">
        <v>2258.85025</v>
      </c>
      <c r="AD22" s="10">
        <f t="shared" si="3"/>
        <v>100.00010000000002</v>
      </c>
      <c r="AE22" s="43" t="str">
        <f t="shared" si="4"/>
        <v xml:space="preserve"> </v>
      </c>
      <c r="AF22" s="6"/>
      <c r="AG22" s="6"/>
      <c r="AH22" s="6"/>
    </row>
    <row r="23" spans="1:34" x14ac:dyDescent="0.25">
      <c r="A23" s="48">
        <v>13</v>
      </c>
      <c r="B23" s="68">
        <v>91.190100000000001</v>
      </c>
      <c r="C23" s="47">
        <v>4.9683999999999999</v>
      </c>
      <c r="D23" s="47">
        <v>1.2032</v>
      </c>
      <c r="E23" s="47">
        <v>0.1072</v>
      </c>
      <c r="F23" s="47">
        <v>0.15959999999999999</v>
      </c>
      <c r="G23" s="47">
        <v>4.5999999999999999E-3</v>
      </c>
      <c r="H23" s="47">
        <v>3.9199999999999999E-2</v>
      </c>
      <c r="I23" s="47">
        <v>2.9499999999999998E-2</v>
      </c>
      <c r="J23" s="47">
        <v>4.4200000000000003E-2</v>
      </c>
      <c r="K23" s="47" t="s">
        <v>56</v>
      </c>
      <c r="L23" s="47">
        <v>1.6978</v>
      </c>
      <c r="M23" s="70">
        <v>0.55630000000000002</v>
      </c>
      <c r="N23" s="68">
        <v>0.73409999999999997</v>
      </c>
      <c r="O23" s="38"/>
      <c r="P23" s="57">
        <v>34.94</v>
      </c>
      <c r="Q23" s="53">
        <f t="shared" si="0"/>
        <v>9.7055555555555539</v>
      </c>
      <c r="R23" s="55"/>
      <c r="S23" s="57">
        <v>38.71</v>
      </c>
      <c r="T23" s="56">
        <f t="shared" si="1"/>
        <v>10.752777777777778</v>
      </c>
      <c r="U23" s="55"/>
      <c r="V23" s="57">
        <v>49.58</v>
      </c>
      <c r="W23" s="54">
        <f t="shared" si="2"/>
        <v>13.772222222222222</v>
      </c>
      <c r="X23" s="90"/>
      <c r="Y23" s="41"/>
      <c r="Z23" s="72"/>
      <c r="AA23" s="72"/>
      <c r="AB23" s="42"/>
      <c r="AC23" s="154">
        <v>2359.7215000000001</v>
      </c>
      <c r="AD23" s="10">
        <f t="shared" si="3"/>
        <v>100.00009999999999</v>
      </c>
      <c r="AE23" s="43" t="str">
        <f t="shared" si="4"/>
        <v xml:space="preserve"> </v>
      </c>
      <c r="AF23" s="6"/>
      <c r="AG23" s="6"/>
      <c r="AH23" s="6"/>
    </row>
    <row r="24" spans="1:34" x14ac:dyDescent="0.25">
      <c r="A24" s="48">
        <v>14</v>
      </c>
      <c r="B24" s="68">
        <v>91.090699999999998</v>
      </c>
      <c r="C24" s="47">
        <v>5.0351999999999997</v>
      </c>
      <c r="D24" s="47">
        <v>1.2225999999999999</v>
      </c>
      <c r="E24" s="47">
        <v>0.1066</v>
      </c>
      <c r="F24" s="47">
        <v>0.15920000000000001</v>
      </c>
      <c r="G24" s="47">
        <v>5.3E-3</v>
      </c>
      <c r="H24" s="47">
        <v>3.7400000000000003E-2</v>
      </c>
      <c r="I24" s="47">
        <v>2.7699999999999999E-2</v>
      </c>
      <c r="J24" s="47">
        <v>3.95E-2</v>
      </c>
      <c r="K24" s="47" t="s">
        <v>56</v>
      </c>
      <c r="L24" s="47">
        <v>1.7098</v>
      </c>
      <c r="M24" s="70">
        <v>0.56610000000000005</v>
      </c>
      <c r="N24" s="68">
        <v>0.73470000000000002</v>
      </c>
      <c r="O24" s="38"/>
      <c r="P24" s="57">
        <v>34.950000000000003</v>
      </c>
      <c r="Q24" s="53">
        <f t="shared" si="0"/>
        <v>9.7083333333333339</v>
      </c>
      <c r="R24" s="55"/>
      <c r="S24" s="57">
        <v>38.72</v>
      </c>
      <c r="T24" s="56">
        <f t="shared" si="1"/>
        <v>10.755555555555555</v>
      </c>
      <c r="U24" s="55"/>
      <c r="V24" s="57">
        <v>49.57</v>
      </c>
      <c r="W24" s="54">
        <f t="shared" si="2"/>
        <v>13.769444444444444</v>
      </c>
      <c r="X24" s="90"/>
      <c r="Y24" s="41"/>
      <c r="Z24" s="72"/>
      <c r="AA24" s="72"/>
      <c r="AB24" s="42"/>
      <c r="AC24" s="154">
        <v>2222.7802499999998</v>
      </c>
      <c r="AD24" s="10">
        <f t="shared" si="3"/>
        <v>100.00010000000002</v>
      </c>
      <c r="AE24" s="43" t="str">
        <f t="shared" si="4"/>
        <v xml:space="preserve"> </v>
      </c>
      <c r="AF24" s="6"/>
      <c r="AG24" s="6"/>
      <c r="AH24" s="6"/>
    </row>
    <row r="25" spans="1:34" x14ac:dyDescent="0.25">
      <c r="A25" s="48">
        <v>15</v>
      </c>
      <c r="B25" s="68">
        <v>91.018500000000003</v>
      </c>
      <c r="C25" s="47">
        <v>5.0743</v>
      </c>
      <c r="D25" s="47">
        <v>1.2481</v>
      </c>
      <c r="E25" s="47">
        <v>0.1096</v>
      </c>
      <c r="F25" s="47">
        <v>0.16300000000000001</v>
      </c>
      <c r="G25" s="47">
        <v>5.4000000000000003E-3</v>
      </c>
      <c r="H25" s="47">
        <v>3.7499999999999999E-2</v>
      </c>
      <c r="I25" s="47">
        <v>2.7300000000000001E-2</v>
      </c>
      <c r="J25" s="47">
        <v>3.8600000000000002E-2</v>
      </c>
      <c r="K25" s="47" t="s">
        <v>56</v>
      </c>
      <c r="L25" s="47">
        <v>1.7099</v>
      </c>
      <c r="M25" s="70">
        <v>0.5675</v>
      </c>
      <c r="N25" s="68">
        <v>0.73529999999999995</v>
      </c>
      <c r="O25" s="38"/>
      <c r="P25" s="57">
        <v>34.979999999999997</v>
      </c>
      <c r="Q25" s="53">
        <f t="shared" si="0"/>
        <v>9.716666666666665</v>
      </c>
      <c r="R25" s="55"/>
      <c r="S25" s="57">
        <v>38.75</v>
      </c>
      <c r="T25" s="56">
        <f t="shared" si="1"/>
        <v>10.763888888888889</v>
      </c>
      <c r="U25" s="55"/>
      <c r="V25" s="57">
        <v>49.59</v>
      </c>
      <c r="W25" s="54">
        <f t="shared" si="2"/>
        <v>13.775</v>
      </c>
      <c r="X25" s="90"/>
      <c r="Y25" s="41"/>
      <c r="Z25" s="72"/>
      <c r="AA25" s="72"/>
      <c r="AB25" s="42"/>
      <c r="AC25" s="154">
        <v>2321.1882500000002</v>
      </c>
      <c r="AD25" s="10">
        <f t="shared" si="3"/>
        <v>99.999699999999976</v>
      </c>
      <c r="AE25" s="43" t="str">
        <f t="shared" si="4"/>
        <v xml:space="preserve"> </v>
      </c>
      <c r="AF25" s="6"/>
      <c r="AG25" s="6"/>
      <c r="AH25" s="6"/>
    </row>
    <row r="26" spans="1:34" x14ac:dyDescent="0.25">
      <c r="A26" s="48">
        <v>16</v>
      </c>
      <c r="B26" s="6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70"/>
      <c r="N26" s="68"/>
      <c r="O26" s="38"/>
      <c r="P26" s="57">
        <v>34.979999999999997</v>
      </c>
      <c r="Q26" s="53">
        <f t="shared" si="0"/>
        <v>9.716666666666665</v>
      </c>
      <c r="R26" s="55"/>
      <c r="S26" s="57">
        <v>38.75</v>
      </c>
      <c r="T26" s="56">
        <f t="shared" si="1"/>
        <v>10.763888888888889</v>
      </c>
      <c r="U26" s="55"/>
      <c r="V26" s="57">
        <v>49.59</v>
      </c>
      <c r="W26" s="54">
        <f t="shared" si="2"/>
        <v>13.775</v>
      </c>
      <c r="X26" s="90"/>
      <c r="Y26" s="41"/>
      <c r="Z26" s="72"/>
      <c r="AA26" s="72"/>
      <c r="AB26" s="42"/>
      <c r="AC26" s="154">
        <v>2476.6815000000001</v>
      </c>
      <c r="AD26" s="10">
        <f t="shared" si="3"/>
        <v>0</v>
      </c>
      <c r="AE26" s="43" t="str">
        <f t="shared" si="4"/>
        <v xml:space="preserve"> </v>
      </c>
      <c r="AF26" s="6"/>
      <c r="AG26" s="6"/>
      <c r="AH26" s="6"/>
    </row>
    <row r="27" spans="1:34" x14ac:dyDescent="0.25">
      <c r="A27" s="48">
        <v>17</v>
      </c>
      <c r="B27" s="6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70"/>
      <c r="N27" s="68"/>
      <c r="O27" s="38"/>
      <c r="P27" s="57">
        <v>34.979999999999997</v>
      </c>
      <c r="Q27" s="53">
        <f t="shared" si="0"/>
        <v>9.716666666666665</v>
      </c>
      <c r="R27" s="55"/>
      <c r="S27" s="57">
        <v>38.75</v>
      </c>
      <c r="T27" s="56">
        <f t="shared" si="1"/>
        <v>10.763888888888889</v>
      </c>
      <c r="U27" s="55"/>
      <c r="V27" s="57">
        <v>49.59</v>
      </c>
      <c r="W27" s="54">
        <f t="shared" si="2"/>
        <v>13.775</v>
      </c>
      <c r="X27" s="90"/>
      <c r="Y27" s="41"/>
      <c r="Z27" s="72"/>
      <c r="AA27" s="72"/>
      <c r="AB27" s="42"/>
      <c r="AC27" s="154">
        <v>2278.4395</v>
      </c>
      <c r="AD27" s="10">
        <f t="shared" si="3"/>
        <v>0</v>
      </c>
      <c r="AE27" s="43" t="str">
        <f t="shared" si="4"/>
        <v xml:space="preserve"> </v>
      </c>
      <c r="AF27" s="6"/>
      <c r="AG27" s="6"/>
      <c r="AH27" s="6"/>
    </row>
    <row r="28" spans="1:34" x14ac:dyDescent="0.25">
      <c r="A28" s="48">
        <v>18</v>
      </c>
      <c r="B28" s="68">
        <v>90.640900000000002</v>
      </c>
      <c r="C28" s="47">
        <v>5.2845000000000004</v>
      </c>
      <c r="D28" s="47">
        <v>1.2473000000000001</v>
      </c>
      <c r="E28" s="47">
        <v>0.1032</v>
      </c>
      <c r="F28" s="47">
        <v>0.15709999999999999</v>
      </c>
      <c r="G28" s="47">
        <v>4.4000000000000003E-3</v>
      </c>
      <c r="H28" s="47">
        <v>3.6700000000000003E-2</v>
      </c>
      <c r="I28" s="47">
        <v>2.6599999999999999E-2</v>
      </c>
      <c r="J28" s="47">
        <v>3.4099999999999998E-2</v>
      </c>
      <c r="K28" s="47" t="s">
        <v>56</v>
      </c>
      <c r="L28" s="47">
        <v>1.8533999999999999</v>
      </c>
      <c r="M28" s="70">
        <v>0.61170000000000002</v>
      </c>
      <c r="N28" s="68">
        <v>0.73740000000000006</v>
      </c>
      <c r="O28" s="38"/>
      <c r="P28" s="57">
        <v>34.950000000000003</v>
      </c>
      <c r="Q28" s="53">
        <f t="shared" si="0"/>
        <v>9.7083333333333339</v>
      </c>
      <c r="R28" s="55"/>
      <c r="S28" s="57">
        <v>38.72</v>
      </c>
      <c r="T28" s="56">
        <f t="shared" si="1"/>
        <v>10.755555555555555</v>
      </c>
      <c r="U28" s="55"/>
      <c r="V28" s="57">
        <v>49.48</v>
      </c>
      <c r="W28" s="54">
        <f t="shared" si="2"/>
        <v>13.744444444444444</v>
      </c>
      <c r="X28" s="90"/>
      <c r="Y28" s="41"/>
      <c r="Z28" s="72"/>
      <c r="AA28" s="72"/>
      <c r="AB28" s="42"/>
      <c r="AC28" s="154">
        <v>2057.4859999999999</v>
      </c>
      <c r="AD28" s="10">
        <f t="shared" si="3"/>
        <v>99.999899999999982</v>
      </c>
      <c r="AE28" s="43" t="str">
        <f t="shared" si="4"/>
        <v xml:space="preserve"> </v>
      </c>
      <c r="AF28" s="6"/>
      <c r="AG28" s="6"/>
      <c r="AH28" s="6"/>
    </row>
    <row r="29" spans="1:34" ht="15" customHeight="1" x14ac:dyDescent="0.25">
      <c r="A29" s="48">
        <v>19</v>
      </c>
      <c r="B29" s="68">
        <v>90.674499999999995</v>
      </c>
      <c r="C29" s="47">
        <v>5.2237</v>
      </c>
      <c r="D29" s="47">
        <v>1.2523</v>
      </c>
      <c r="E29" s="47">
        <v>0.105</v>
      </c>
      <c r="F29" s="47">
        <v>0.16089999999999999</v>
      </c>
      <c r="G29" s="47">
        <v>5.0000000000000001E-3</v>
      </c>
      <c r="H29" s="47">
        <v>3.8199999999999998E-2</v>
      </c>
      <c r="I29" s="47">
        <v>2.7699999999999999E-2</v>
      </c>
      <c r="J29" s="47">
        <v>3.4000000000000002E-2</v>
      </c>
      <c r="K29" s="47" t="s">
        <v>56</v>
      </c>
      <c r="L29" s="47">
        <v>1.8815</v>
      </c>
      <c r="M29" s="70">
        <v>0.59730000000000005</v>
      </c>
      <c r="N29" s="68">
        <v>0.73719999999999997</v>
      </c>
      <c r="O29" s="38"/>
      <c r="P29" s="57">
        <v>34.94</v>
      </c>
      <c r="Q29" s="53">
        <f t="shared" si="0"/>
        <v>9.7055555555555539</v>
      </c>
      <c r="R29" s="55"/>
      <c r="S29" s="57">
        <v>38.700000000000003</v>
      </c>
      <c r="T29" s="56">
        <f t="shared" si="1"/>
        <v>10.75</v>
      </c>
      <c r="U29" s="55"/>
      <c r="V29" s="57">
        <v>49.47</v>
      </c>
      <c r="W29" s="54">
        <f t="shared" si="2"/>
        <v>13.741666666666665</v>
      </c>
      <c r="X29" s="90">
        <v>-8.4</v>
      </c>
      <c r="Y29" s="41">
        <v>-3.9</v>
      </c>
      <c r="Z29" s="72">
        <v>0.9</v>
      </c>
      <c r="AA29" s="73" t="s">
        <v>60</v>
      </c>
      <c r="AB29" s="42" t="s">
        <v>61</v>
      </c>
      <c r="AC29" s="154">
        <v>2151.43975</v>
      </c>
      <c r="AD29" s="10">
        <f t="shared" si="3"/>
        <v>100.0001</v>
      </c>
      <c r="AE29" s="43" t="str">
        <f t="shared" si="4"/>
        <v xml:space="preserve"> </v>
      </c>
      <c r="AF29" s="6"/>
      <c r="AG29" s="6"/>
      <c r="AH29" s="6"/>
    </row>
    <row r="30" spans="1:34" x14ac:dyDescent="0.25">
      <c r="A30" s="48">
        <v>20</v>
      </c>
      <c r="B30" s="68">
        <v>91.095600000000005</v>
      </c>
      <c r="C30" s="47">
        <v>4.9593999999999996</v>
      </c>
      <c r="D30" s="47">
        <v>1.1904999999999999</v>
      </c>
      <c r="E30" s="47">
        <v>0.1077</v>
      </c>
      <c r="F30" s="47">
        <v>0.1658</v>
      </c>
      <c r="G30" s="47">
        <v>5.4999999999999997E-3</v>
      </c>
      <c r="H30" s="47">
        <v>3.85E-2</v>
      </c>
      <c r="I30" s="47">
        <v>2.8500000000000001E-2</v>
      </c>
      <c r="J30" s="47">
        <v>4.0099999999999997E-2</v>
      </c>
      <c r="K30" s="47" t="s">
        <v>56</v>
      </c>
      <c r="L30" s="47">
        <v>1.8398000000000001</v>
      </c>
      <c r="M30" s="70">
        <v>0.52869999999999995</v>
      </c>
      <c r="N30" s="68">
        <v>0.73429999999999995</v>
      </c>
      <c r="O30" s="38"/>
      <c r="P30" s="57">
        <v>34.89</v>
      </c>
      <c r="Q30" s="53">
        <f t="shared" si="0"/>
        <v>9.6916666666666664</v>
      </c>
      <c r="R30" s="55"/>
      <c r="S30" s="57">
        <v>38.65</v>
      </c>
      <c r="T30" s="56">
        <f t="shared" si="1"/>
        <v>10.736111111111111</v>
      </c>
      <c r="U30" s="55"/>
      <c r="V30" s="57">
        <v>49.5</v>
      </c>
      <c r="W30" s="54">
        <f t="shared" si="2"/>
        <v>13.75</v>
      </c>
      <c r="X30" s="90"/>
      <c r="Y30" s="41"/>
      <c r="Z30" s="72"/>
      <c r="AA30" s="72"/>
      <c r="AB30" s="42"/>
      <c r="AC30" s="154">
        <v>2587.91075</v>
      </c>
      <c r="AD30" s="10">
        <f t="shared" si="3"/>
        <v>100.00009999999999</v>
      </c>
      <c r="AE30" s="43" t="str">
        <f>IF(AD30=100,"ОК"," ")</f>
        <v xml:space="preserve"> </v>
      </c>
      <c r="AF30" s="6"/>
      <c r="AG30" s="6"/>
      <c r="AH30" s="6"/>
    </row>
    <row r="31" spans="1:34" x14ac:dyDescent="0.25">
      <c r="A31" s="48">
        <v>21</v>
      </c>
      <c r="B31" s="68">
        <v>91.111800000000002</v>
      </c>
      <c r="C31" s="47">
        <v>4.9149000000000003</v>
      </c>
      <c r="D31" s="47">
        <v>1.2265999999999999</v>
      </c>
      <c r="E31" s="47">
        <v>0.1114</v>
      </c>
      <c r="F31" s="47">
        <v>0.1668</v>
      </c>
      <c r="G31" s="47">
        <v>5.4999999999999997E-3</v>
      </c>
      <c r="H31" s="47">
        <v>3.9800000000000002E-2</v>
      </c>
      <c r="I31" s="47">
        <v>2.9399999999999999E-2</v>
      </c>
      <c r="J31" s="47">
        <v>4.2900000000000001E-2</v>
      </c>
      <c r="K31" s="47" t="s">
        <v>56</v>
      </c>
      <c r="L31" s="47">
        <v>1.8210999999999999</v>
      </c>
      <c r="M31" s="70">
        <v>0.52980000000000005</v>
      </c>
      <c r="N31" s="68">
        <v>0.73460000000000003</v>
      </c>
      <c r="O31" s="38"/>
      <c r="P31" s="57">
        <v>34.92</v>
      </c>
      <c r="Q31" s="53">
        <f t="shared" si="0"/>
        <v>9.7000000000000011</v>
      </c>
      <c r="R31" s="55"/>
      <c r="S31" s="57">
        <v>38.68</v>
      </c>
      <c r="T31" s="56">
        <f t="shared" si="1"/>
        <v>10.744444444444444</v>
      </c>
      <c r="U31" s="55"/>
      <c r="V31" s="57">
        <v>49.52</v>
      </c>
      <c r="W31" s="54">
        <f t="shared" si="2"/>
        <v>13.755555555555556</v>
      </c>
      <c r="X31" s="90"/>
      <c r="Y31" s="41"/>
      <c r="Z31" s="72"/>
      <c r="AA31" s="72"/>
      <c r="AB31" s="42"/>
      <c r="AC31" s="154">
        <v>2410.7392500000001</v>
      </c>
      <c r="AD31" s="10">
        <f t="shared" si="3"/>
        <v>100</v>
      </c>
      <c r="AE31" s="43" t="str">
        <f t="shared" si="4"/>
        <v>ОК</v>
      </c>
      <c r="AF31" s="6"/>
      <c r="AG31" s="6"/>
      <c r="AH31" s="6"/>
    </row>
    <row r="32" spans="1:34" x14ac:dyDescent="0.25">
      <c r="A32" s="48">
        <v>22</v>
      </c>
      <c r="B32" s="68">
        <v>90.139600000000002</v>
      </c>
      <c r="C32" s="47">
        <v>5.5617000000000001</v>
      </c>
      <c r="D32" s="47">
        <v>1.31</v>
      </c>
      <c r="E32" s="47">
        <v>0.1013</v>
      </c>
      <c r="F32" s="47">
        <v>0.15260000000000001</v>
      </c>
      <c r="G32" s="47">
        <v>3.8E-3</v>
      </c>
      <c r="H32" s="47">
        <v>3.61E-2</v>
      </c>
      <c r="I32" s="47">
        <v>2.58E-2</v>
      </c>
      <c r="J32" s="47">
        <v>2.8899999999999999E-2</v>
      </c>
      <c r="K32" s="47" t="s">
        <v>56</v>
      </c>
      <c r="L32" s="47">
        <v>1.9423999999999999</v>
      </c>
      <c r="M32" s="70">
        <v>0.69769999999999999</v>
      </c>
      <c r="N32" s="68">
        <v>0.7409</v>
      </c>
      <c r="O32" s="38"/>
      <c r="P32" s="57">
        <v>34.99</v>
      </c>
      <c r="Q32" s="53">
        <f t="shared" si="0"/>
        <v>9.719444444444445</v>
      </c>
      <c r="R32" s="55"/>
      <c r="S32" s="57">
        <v>38.75</v>
      </c>
      <c r="T32" s="56">
        <f t="shared" si="1"/>
        <v>10.763888888888889</v>
      </c>
      <c r="U32" s="55"/>
      <c r="V32" s="57">
        <v>49.4</v>
      </c>
      <c r="W32" s="54">
        <f t="shared" si="2"/>
        <v>13.722222222222221</v>
      </c>
      <c r="X32" s="90"/>
      <c r="Y32" s="41"/>
      <c r="Z32" s="72"/>
      <c r="AA32" s="72"/>
      <c r="AB32" s="42"/>
      <c r="AC32" s="154">
        <v>1661.5848799999999</v>
      </c>
      <c r="AD32" s="10">
        <f t="shared" si="3"/>
        <v>99.999900000000011</v>
      </c>
      <c r="AE32" s="43" t="str">
        <f t="shared" si="4"/>
        <v xml:space="preserve"> </v>
      </c>
      <c r="AF32" s="6"/>
      <c r="AG32" s="6"/>
      <c r="AH32" s="6"/>
    </row>
    <row r="33" spans="1:34" x14ac:dyDescent="0.25">
      <c r="A33" s="48">
        <v>23</v>
      </c>
      <c r="B33" s="6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70"/>
      <c r="N33" s="68"/>
      <c r="O33" s="38"/>
      <c r="P33" s="57">
        <v>34.99</v>
      </c>
      <c r="Q33" s="53">
        <f t="shared" si="0"/>
        <v>9.719444444444445</v>
      </c>
      <c r="R33" s="55"/>
      <c r="S33" s="57">
        <v>38.75</v>
      </c>
      <c r="T33" s="56">
        <f t="shared" si="1"/>
        <v>10.763888888888889</v>
      </c>
      <c r="U33" s="55"/>
      <c r="V33" s="57">
        <v>49.4</v>
      </c>
      <c r="W33" s="54">
        <f t="shared" si="2"/>
        <v>13.722222222222221</v>
      </c>
      <c r="X33" s="90"/>
      <c r="Y33" s="41"/>
      <c r="Z33" s="72"/>
      <c r="AA33" s="72"/>
      <c r="AB33" s="42"/>
      <c r="AC33" s="154">
        <v>1721.0395000000001</v>
      </c>
      <c r="AD33" s="10">
        <f>SUM(B33:M33)+$K$42+$N$42</f>
        <v>0</v>
      </c>
      <c r="AE33" s="43" t="str">
        <f>IF(AD33=100,"ОК"," ")</f>
        <v xml:space="preserve"> </v>
      </c>
      <c r="AF33" s="6"/>
      <c r="AG33" s="6"/>
      <c r="AH33" s="6"/>
    </row>
    <row r="34" spans="1:34" x14ac:dyDescent="0.25">
      <c r="A34" s="48">
        <v>24</v>
      </c>
      <c r="B34" s="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70"/>
      <c r="N34" s="68"/>
      <c r="O34" s="38"/>
      <c r="P34" s="57">
        <v>34.99</v>
      </c>
      <c r="Q34" s="53">
        <f t="shared" si="0"/>
        <v>9.719444444444445</v>
      </c>
      <c r="R34" s="55"/>
      <c r="S34" s="57">
        <v>38.75</v>
      </c>
      <c r="T34" s="56">
        <f t="shared" si="1"/>
        <v>10.763888888888889</v>
      </c>
      <c r="U34" s="55"/>
      <c r="V34" s="57">
        <v>49.4</v>
      </c>
      <c r="W34" s="54">
        <f t="shared" si="2"/>
        <v>13.722222222222221</v>
      </c>
      <c r="X34" s="90"/>
      <c r="Y34" s="41"/>
      <c r="Z34" s="72"/>
      <c r="AA34" s="72"/>
      <c r="AB34" s="42"/>
      <c r="AC34" s="154">
        <v>1696.2201299999999</v>
      </c>
      <c r="AD34" s="10">
        <f t="shared" si="3"/>
        <v>0</v>
      </c>
      <c r="AE34" s="43" t="str">
        <f t="shared" si="4"/>
        <v xml:space="preserve"> </v>
      </c>
      <c r="AF34" s="6"/>
      <c r="AG34" s="6"/>
      <c r="AH34" s="6"/>
    </row>
    <row r="35" spans="1:34" x14ac:dyDescent="0.25">
      <c r="A35" s="48">
        <v>25</v>
      </c>
      <c r="B35" s="68">
        <v>90.173599999999993</v>
      </c>
      <c r="C35" s="47">
        <v>5.5873999999999997</v>
      </c>
      <c r="D35" s="47">
        <v>1.2665999999999999</v>
      </c>
      <c r="E35" s="47">
        <v>0.1042</v>
      </c>
      <c r="F35" s="47">
        <v>0.1595</v>
      </c>
      <c r="G35" s="47">
        <v>4.0000000000000001E-3</v>
      </c>
      <c r="H35" s="47">
        <v>4.0800000000000003E-2</v>
      </c>
      <c r="I35" s="47">
        <v>2.9499999999999998E-2</v>
      </c>
      <c r="J35" s="47">
        <v>2.9899999999999999E-2</v>
      </c>
      <c r="K35" s="47" t="s">
        <v>56</v>
      </c>
      <c r="L35" s="47">
        <v>1.9045000000000001</v>
      </c>
      <c r="M35" s="70">
        <v>0.70009999999999994</v>
      </c>
      <c r="N35" s="68">
        <v>0.74080000000000001</v>
      </c>
      <c r="O35" s="38"/>
      <c r="P35" s="57">
        <v>35</v>
      </c>
      <c r="Q35" s="53">
        <f t="shared" si="0"/>
        <v>9.7222222222222214</v>
      </c>
      <c r="R35" s="55"/>
      <c r="S35" s="57">
        <v>38.76</v>
      </c>
      <c r="T35" s="56">
        <f t="shared" si="1"/>
        <v>10.766666666666666</v>
      </c>
      <c r="U35" s="55"/>
      <c r="V35" s="57">
        <v>49.43</v>
      </c>
      <c r="W35" s="54">
        <f t="shared" si="2"/>
        <v>13.730555555555554</v>
      </c>
      <c r="X35" s="90"/>
      <c r="Y35" s="41"/>
      <c r="Z35" s="72"/>
      <c r="AA35" s="72"/>
      <c r="AB35" s="42"/>
      <c r="AC35" s="154">
        <v>1720.3557499999999</v>
      </c>
      <c r="AD35" s="10">
        <f t="shared" si="3"/>
        <v>100.0001</v>
      </c>
      <c r="AE35" s="43" t="str">
        <f t="shared" si="4"/>
        <v xml:space="preserve"> </v>
      </c>
      <c r="AF35" s="6"/>
      <c r="AG35" s="6"/>
      <c r="AH35" s="6"/>
    </row>
    <row r="36" spans="1:34" x14ac:dyDescent="0.25">
      <c r="A36" s="48">
        <v>26</v>
      </c>
      <c r="B36" s="68">
        <v>90.242699999999999</v>
      </c>
      <c r="C36" s="47">
        <v>5.5335999999999999</v>
      </c>
      <c r="D36" s="47">
        <v>1.28</v>
      </c>
      <c r="E36" s="47">
        <v>0.10299999999999999</v>
      </c>
      <c r="F36" s="47">
        <v>0.1585</v>
      </c>
      <c r="G36" s="47">
        <v>4.0000000000000001E-3</v>
      </c>
      <c r="H36" s="47">
        <v>3.8199999999999998E-2</v>
      </c>
      <c r="I36" s="47">
        <v>2.7400000000000001E-2</v>
      </c>
      <c r="J36" s="47">
        <v>2.98E-2</v>
      </c>
      <c r="K36" s="47">
        <v>6.1000000000000004E-3</v>
      </c>
      <c r="L36" s="47">
        <v>1.8923000000000001</v>
      </c>
      <c r="M36" s="70">
        <v>0.6905</v>
      </c>
      <c r="N36" s="68">
        <v>0.74029999999999996</v>
      </c>
      <c r="O36" s="38"/>
      <c r="P36" s="57">
        <v>34.99</v>
      </c>
      <c r="Q36" s="53">
        <f t="shared" si="0"/>
        <v>9.719444444444445</v>
      </c>
      <c r="R36" s="55"/>
      <c r="S36" s="57">
        <v>38.76</v>
      </c>
      <c r="T36" s="56">
        <f t="shared" si="1"/>
        <v>10.766666666666666</v>
      </c>
      <c r="U36" s="55"/>
      <c r="V36" s="57">
        <v>49.44</v>
      </c>
      <c r="W36" s="54">
        <f t="shared" si="2"/>
        <v>13.733333333333333</v>
      </c>
      <c r="X36" s="90">
        <v>-8.9</v>
      </c>
      <c r="Y36" s="41">
        <v>-3.1</v>
      </c>
      <c r="Z36" s="72"/>
      <c r="AA36" s="72"/>
      <c r="AB36" s="42"/>
      <c r="AC36" s="154">
        <v>1706.3791299999998</v>
      </c>
      <c r="AD36" s="10">
        <f t="shared" si="3"/>
        <v>100.0061</v>
      </c>
      <c r="AE36" s="43" t="str">
        <f t="shared" si="4"/>
        <v xml:space="preserve"> </v>
      </c>
      <c r="AF36" s="6"/>
      <c r="AG36" s="6"/>
      <c r="AH36" s="6"/>
    </row>
    <row r="37" spans="1:34" x14ac:dyDescent="0.25">
      <c r="A37" s="48">
        <v>27</v>
      </c>
      <c r="B37" s="68">
        <v>90.281599999999997</v>
      </c>
      <c r="C37" s="47">
        <v>5.5335999999999999</v>
      </c>
      <c r="D37" s="47">
        <v>1.2508999999999999</v>
      </c>
      <c r="E37" s="47">
        <v>0.10050000000000001</v>
      </c>
      <c r="F37" s="47">
        <v>0.15229999999999999</v>
      </c>
      <c r="G37" s="47">
        <v>4.1999999999999997E-3</v>
      </c>
      <c r="H37" s="47">
        <v>3.8300000000000001E-2</v>
      </c>
      <c r="I37" s="47">
        <v>2.76E-2</v>
      </c>
      <c r="J37" s="47">
        <v>0.03</v>
      </c>
      <c r="K37" s="47" t="s">
        <v>56</v>
      </c>
      <c r="L37" s="47">
        <v>1.8853</v>
      </c>
      <c r="M37" s="70">
        <v>0.69550000000000001</v>
      </c>
      <c r="N37" s="68">
        <v>0.73980000000000001</v>
      </c>
      <c r="O37" s="38"/>
      <c r="P37" s="57">
        <v>34.97</v>
      </c>
      <c r="Q37" s="53">
        <f t="shared" si="0"/>
        <v>9.7138888888888886</v>
      </c>
      <c r="R37" s="55"/>
      <c r="S37" s="57">
        <v>38.729999999999997</v>
      </c>
      <c r="T37" s="56">
        <f t="shared" si="1"/>
        <v>10.758333333333333</v>
      </c>
      <c r="U37" s="55"/>
      <c r="V37" s="57">
        <v>49.42</v>
      </c>
      <c r="W37" s="54">
        <f t="shared" si="2"/>
        <v>13.727777777777778</v>
      </c>
      <c r="X37" s="90"/>
      <c r="Y37" s="41"/>
      <c r="Z37" s="72"/>
      <c r="AA37" s="72"/>
      <c r="AB37" s="42"/>
      <c r="AC37" s="154">
        <v>1704.67875</v>
      </c>
      <c r="AD37" s="10">
        <f t="shared" si="3"/>
        <v>99.999800000000008</v>
      </c>
      <c r="AE37" s="43" t="str">
        <f t="shared" si="4"/>
        <v xml:space="preserve"> </v>
      </c>
      <c r="AF37" s="6"/>
      <c r="AG37" s="6"/>
      <c r="AH37" s="6"/>
    </row>
    <row r="38" spans="1:34" x14ac:dyDescent="0.25">
      <c r="A38" s="48">
        <v>28</v>
      </c>
      <c r="B38" s="68">
        <v>90.373999999999995</v>
      </c>
      <c r="C38" s="47">
        <v>5.4894999999999996</v>
      </c>
      <c r="D38" s="47">
        <v>1.2190000000000001</v>
      </c>
      <c r="E38" s="47">
        <v>9.9400000000000002E-2</v>
      </c>
      <c r="F38" s="47">
        <v>0.15429999999999999</v>
      </c>
      <c r="G38" s="47">
        <v>4.3E-3</v>
      </c>
      <c r="H38" s="47">
        <v>3.9399999999999998E-2</v>
      </c>
      <c r="I38" s="47">
        <v>2.8500000000000001E-2</v>
      </c>
      <c r="J38" s="47">
        <v>3.1300000000000001E-2</v>
      </c>
      <c r="K38" s="47" t="s">
        <v>56</v>
      </c>
      <c r="L38" s="47">
        <v>1.8731</v>
      </c>
      <c r="M38" s="70">
        <v>0.68730000000000002</v>
      </c>
      <c r="N38" s="68">
        <v>0.73919999999999997</v>
      </c>
      <c r="O38" s="38"/>
      <c r="P38" s="57">
        <v>34.96</v>
      </c>
      <c r="Q38" s="53">
        <f t="shared" si="0"/>
        <v>9.7111111111111104</v>
      </c>
      <c r="R38" s="55"/>
      <c r="S38" s="57">
        <v>38.72</v>
      </c>
      <c r="T38" s="56">
        <f t="shared" si="1"/>
        <v>10.755555555555555</v>
      </c>
      <c r="U38" s="55"/>
      <c r="V38" s="57">
        <v>49.42</v>
      </c>
      <c r="W38" s="54">
        <f t="shared" si="2"/>
        <v>13.727777777777778</v>
      </c>
      <c r="X38" s="90"/>
      <c r="Y38" s="41"/>
      <c r="Z38" s="72"/>
      <c r="AA38" s="72"/>
      <c r="AB38" s="42"/>
      <c r="AC38" s="154">
        <v>1637.0398799999998</v>
      </c>
      <c r="AD38" s="10">
        <f t="shared" si="3"/>
        <v>100.00009999999997</v>
      </c>
      <c r="AE38" s="43" t="str">
        <f t="shared" si="4"/>
        <v xml:space="preserve"> </v>
      </c>
      <c r="AF38" s="6"/>
      <c r="AG38" s="6"/>
      <c r="AH38" s="6"/>
    </row>
    <row r="39" spans="1:34" x14ac:dyDescent="0.25">
      <c r="A39" s="48">
        <v>29</v>
      </c>
      <c r="B39" s="68">
        <v>89.834000000000003</v>
      </c>
      <c r="C39" s="47">
        <v>5.8198999999999996</v>
      </c>
      <c r="D39" s="47">
        <v>1.248</v>
      </c>
      <c r="E39" s="47">
        <v>9.5299999999999996E-2</v>
      </c>
      <c r="F39" s="47">
        <v>0.1515</v>
      </c>
      <c r="G39" s="47">
        <v>3.0999999999999999E-3</v>
      </c>
      <c r="H39" s="47">
        <v>3.73E-2</v>
      </c>
      <c r="I39" s="47">
        <v>2.6700000000000002E-2</v>
      </c>
      <c r="J39" s="47">
        <v>2.4799999999999999E-2</v>
      </c>
      <c r="K39" s="47" t="s">
        <v>56</v>
      </c>
      <c r="L39" s="47">
        <v>1.9970000000000001</v>
      </c>
      <c r="M39" s="70">
        <v>0.76259999999999994</v>
      </c>
      <c r="N39" s="68">
        <v>0.74250000000000005</v>
      </c>
      <c r="O39" s="38"/>
      <c r="P39" s="57">
        <v>34.97</v>
      </c>
      <c r="Q39" s="53">
        <f t="shared" si="0"/>
        <v>9.7138888888888886</v>
      </c>
      <c r="R39" s="55"/>
      <c r="S39" s="57">
        <v>38.729999999999997</v>
      </c>
      <c r="T39" s="56">
        <f t="shared" si="1"/>
        <v>10.758333333333333</v>
      </c>
      <c r="U39" s="55"/>
      <c r="V39" s="57">
        <v>49.33</v>
      </c>
      <c r="W39" s="54">
        <f t="shared" si="2"/>
        <v>13.702777777777778</v>
      </c>
      <c r="X39" s="90"/>
      <c r="Y39" s="41"/>
      <c r="Z39" s="72"/>
      <c r="AA39" s="72"/>
      <c r="AB39" s="42"/>
      <c r="AC39" s="154">
        <v>1509.2082499999999</v>
      </c>
      <c r="AD39" s="10">
        <f t="shared" si="3"/>
        <v>100.00020000000002</v>
      </c>
      <c r="AE39" s="43" t="str">
        <f t="shared" si="4"/>
        <v xml:space="preserve"> </v>
      </c>
      <c r="AF39" s="6"/>
      <c r="AG39" s="6"/>
      <c r="AH39" s="6"/>
    </row>
    <row r="40" spans="1:34" x14ac:dyDescent="0.25">
      <c r="A40" s="48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35"/>
      <c r="O40" s="38"/>
      <c r="P40" s="57">
        <v>34.97</v>
      </c>
      <c r="Q40" s="53">
        <f t="shared" si="0"/>
        <v>9.7138888888888886</v>
      </c>
      <c r="R40" s="55"/>
      <c r="S40" s="57">
        <v>38.729999999999997</v>
      </c>
      <c r="T40" s="52">
        <f t="shared" si="1"/>
        <v>10.758333333333333</v>
      </c>
      <c r="U40" s="55"/>
      <c r="V40" s="57">
        <v>49.33</v>
      </c>
      <c r="W40" s="54">
        <f t="shared" si="2"/>
        <v>13.702777777777778</v>
      </c>
      <c r="X40" s="90"/>
      <c r="Y40" s="41"/>
      <c r="Z40" s="72"/>
      <c r="AA40" s="72"/>
      <c r="AB40" s="87"/>
      <c r="AC40" s="154">
        <v>2219.3937500000002</v>
      </c>
      <c r="AD40" s="10">
        <f t="shared" si="3"/>
        <v>0</v>
      </c>
      <c r="AE40" s="43" t="str">
        <f t="shared" si="4"/>
        <v xml:space="preserve"> </v>
      </c>
      <c r="AF40" s="6"/>
      <c r="AG40" s="6"/>
      <c r="AH40" s="6"/>
    </row>
    <row r="41" spans="1:34" ht="15.75" thickBot="1" x14ac:dyDescent="0.3">
      <c r="A41" s="49">
        <v>31</v>
      </c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74"/>
      <c r="O41" s="77"/>
      <c r="P41" s="78">
        <v>34.97</v>
      </c>
      <c r="Q41" s="79">
        <f t="shared" si="0"/>
        <v>9.7138888888888886</v>
      </c>
      <c r="R41" s="80"/>
      <c r="S41" s="78">
        <v>38.729999999999997</v>
      </c>
      <c r="T41" s="81">
        <f t="shared" si="1"/>
        <v>10.758333333333333</v>
      </c>
      <c r="U41" s="80"/>
      <c r="V41" s="78">
        <v>49.33</v>
      </c>
      <c r="W41" s="82">
        <f t="shared" si="2"/>
        <v>13.702777777777778</v>
      </c>
      <c r="X41" s="91"/>
      <c r="Y41" s="83"/>
      <c r="Z41" s="84"/>
      <c r="AA41" s="84"/>
      <c r="AB41" s="85"/>
      <c r="AC41" s="149">
        <v>2091.2534999999998</v>
      </c>
      <c r="AD41" s="10">
        <f t="shared" si="3"/>
        <v>0</v>
      </c>
      <c r="AE41" s="43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2" t="s">
        <v>18</v>
      </c>
      <c r="B42" s="93"/>
      <c r="C42" s="93"/>
      <c r="D42" s="93"/>
      <c r="E42" s="93"/>
      <c r="F42" s="93"/>
      <c r="G42" s="93"/>
      <c r="H42" s="94"/>
      <c r="I42" s="125" t="s">
        <v>16</v>
      </c>
      <c r="J42" s="125"/>
      <c r="K42" s="50">
        <v>0</v>
      </c>
      <c r="L42" s="92" t="s">
        <v>17</v>
      </c>
      <c r="M42" s="94"/>
      <c r="N42" s="51">
        <v>0</v>
      </c>
      <c r="O42" s="118"/>
      <c r="P42" s="118">
        <f>SUMPRODUCT(P11:P41,AC11:AC41)/SUM(AC11:AC41)</f>
        <v>34.959503177227234</v>
      </c>
      <c r="Q42" s="143">
        <f>SUMPRODUCT(Q11:Q41,AC11:AC41)/SUM(AC11:AC41)</f>
        <v>9.7109731047853423</v>
      </c>
      <c r="R42" s="118"/>
      <c r="S42" s="118">
        <f>SUMPRODUCT(S11:S41,AC11:AC41)/SUM(AC11:AC41)</f>
        <v>38.7192427106663</v>
      </c>
      <c r="T42" s="141">
        <f>SUMPRODUCT(T11:T41,AC11:AC41)/SUM(AC11:AC41)</f>
        <v>10.755345197407307</v>
      </c>
      <c r="U42" s="14"/>
      <c r="V42" s="7"/>
      <c r="W42" s="4"/>
      <c r="X42" s="4"/>
      <c r="Y42" s="4"/>
      <c r="Z42" s="4"/>
      <c r="AA42" s="155" t="s">
        <v>72</v>
      </c>
      <c r="AB42" s="138"/>
      <c r="AC42" s="148">
        <v>64185.777399999999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24" t="s">
        <v>2</v>
      </c>
      <c r="I43" s="124"/>
      <c r="J43" s="124"/>
      <c r="K43" s="124"/>
      <c r="L43" s="124"/>
      <c r="M43" s="124"/>
      <c r="N43" s="124"/>
      <c r="O43" s="119"/>
      <c r="P43" s="119"/>
      <c r="Q43" s="144"/>
      <c r="R43" s="119"/>
      <c r="S43" s="119"/>
      <c r="T43" s="142"/>
      <c r="U43" s="14"/>
      <c r="V43" s="4"/>
      <c r="W43" s="4"/>
      <c r="X43" s="4"/>
      <c r="Y43" s="4"/>
      <c r="Z43" s="4"/>
      <c r="AA43" s="4"/>
      <c r="AB43" s="4"/>
      <c r="AC43" s="40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0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120">
        <v>42738</v>
      </c>
      <c r="W45" s="121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120">
        <v>42738</v>
      </c>
      <c r="W47" s="121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120">
        <v>42738</v>
      </c>
      <c r="W49" s="121"/>
    </row>
    <row r="50" spans="2:23" x14ac:dyDescent="0.25">
      <c r="E50" s="39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63</v>
      </c>
    </row>
  </sheetData>
  <mergeCells count="50">
    <mergeCell ref="K3:AH3"/>
    <mergeCell ref="K6:AH6"/>
    <mergeCell ref="S42:S43"/>
    <mergeCell ref="V9:V10"/>
    <mergeCell ref="L9:L10"/>
    <mergeCell ref="AA42:AB42"/>
    <mergeCell ref="X7:X10"/>
    <mergeCell ref="T42:T43"/>
    <mergeCell ref="P42:P43"/>
    <mergeCell ref="Q42:Q43"/>
    <mergeCell ref="R9:R10"/>
    <mergeCell ref="AC7:AC10"/>
    <mergeCell ref="Z7:Z10"/>
    <mergeCell ref="AA7:AA10"/>
    <mergeCell ref="AB7:AB10"/>
    <mergeCell ref="Y7:Y10"/>
    <mergeCell ref="R42:R43"/>
    <mergeCell ref="V49:W49"/>
    <mergeCell ref="V47:W47"/>
    <mergeCell ref="N8:N10"/>
    <mergeCell ref="T9:T10"/>
    <mergeCell ref="O42:O43"/>
    <mergeCell ref="V45:W45"/>
    <mergeCell ref="H43:N43"/>
    <mergeCell ref="I42:J42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G9:G10"/>
    <mergeCell ref="J9:J10"/>
    <mergeCell ref="K9:K10"/>
    <mergeCell ref="P9:P10"/>
    <mergeCell ref="Q9:Q10"/>
    <mergeCell ref="O9:O10"/>
    <mergeCell ref="A42:H42"/>
    <mergeCell ref="L42:M42"/>
    <mergeCell ref="A7:A10"/>
    <mergeCell ref="B9:B10"/>
    <mergeCell ref="C9:C10"/>
    <mergeCell ref="F9:F10"/>
    <mergeCell ref="D9:D10"/>
    <mergeCell ref="E9:E10"/>
    <mergeCell ref="I9:I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3" workbookViewId="0">
      <selection activeCell="H34" sqref="H3:H34"/>
    </sheetView>
  </sheetViews>
  <sheetFormatPr defaultRowHeight="15" x14ac:dyDescent="0.25"/>
  <cols>
    <col min="1" max="1" width="7.140625" style="150" customWidth="1"/>
    <col min="6" max="6" width="10.140625" customWidth="1"/>
    <col min="7" max="7" width="10.7109375" customWidth="1"/>
    <col min="8" max="8" width="9.5703125" style="151" bestFit="1" customWidth="1"/>
  </cols>
  <sheetData>
    <row r="1" spans="1:8" x14ac:dyDescent="0.25">
      <c r="A1" s="150" t="s">
        <v>64</v>
      </c>
    </row>
    <row r="2" spans="1:8" x14ac:dyDescent="0.25">
      <c r="A2" s="150" t="s">
        <v>65</v>
      </c>
      <c r="B2" t="s">
        <v>57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 s="150">
        <v>1</v>
      </c>
      <c r="B3">
        <v>2090002.75</v>
      </c>
      <c r="C3">
        <v>5053.5460000000003</v>
      </c>
      <c r="D3">
        <v>17.2</v>
      </c>
      <c r="E3">
        <v>6.39</v>
      </c>
      <c r="F3" s="45" t="s">
        <v>70</v>
      </c>
      <c r="G3" s="45"/>
      <c r="H3" s="152">
        <f>B3/1000</f>
        <v>2090.0027500000001</v>
      </c>
    </row>
    <row r="4" spans="1:8" x14ac:dyDescent="0.25">
      <c r="A4" s="150">
        <v>2</v>
      </c>
      <c r="B4">
        <v>2067156.25</v>
      </c>
      <c r="C4">
        <v>4806.1440000000002</v>
      </c>
      <c r="D4">
        <v>17.61</v>
      </c>
      <c r="E4">
        <v>6.31</v>
      </c>
      <c r="F4" s="45" t="s">
        <v>70</v>
      </c>
      <c r="G4" s="45"/>
      <c r="H4" s="152">
        <f t="shared" ref="H4:H33" si="0">B4/1000</f>
        <v>2067.15625</v>
      </c>
    </row>
    <row r="5" spans="1:8" x14ac:dyDescent="0.25">
      <c r="A5" s="150">
        <v>3</v>
      </c>
      <c r="B5">
        <v>2089706.5</v>
      </c>
      <c r="C5">
        <v>4848.6710000000003</v>
      </c>
      <c r="D5">
        <v>17.84</v>
      </c>
      <c r="E5">
        <v>6.22</v>
      </c>
      <c r="F5" s="45" t="s">
        <v>70</v>
      </c>
      <c r="G5" s="45"/>
      <c r="H5" s="152">
        <f t="shared" si="0"/>
        <v>2089.7064999999998</v>
      </c>
    </row>
    <row r="6" spans="1:8" x14ac:dyDescent="0.25">
      <c r="A6" s="150">
        <v>4</v>
      </c>
      <c r="B6">
        <v>2105264.25</v>
      </c>
      <c r="C6">
        <v>4857.1400000000003</v>
      </c>
      <c r="D6">
        <v>18.04</v>
      </c>
      <c r="E6">
        <v>6.13</v>
      </c>
      <c r="F6" s="45" t="s">
        <v>70</v>
      </c>
      <c r="G6" s="45"/>
      <c r="H6" s="152">
        <f t="shared" si="0"/>
        <v>2105.2642500000002</v>
      </c>
    </row>
    <row r="7" spans="1:8" x14ac:dyDescent="0.25">
      <c r="A7" s="150">
        <v>5</v>
      </c>
      <c r="B7">
        <v>2161430.25</v>
      </c>
      <c r="C7">
        <v>4996.8270000000002</v>
      </c>
      <c r="D7">
        <v>18.420000000000002</v>
      </c>
      <c r="E7">
        <v>5.83</v>
      </c>
      <c r="F7" s="45" t="s">
        <v>70</v>
      </c>
      <c r="G7" s="45"/>
      <c r="H7" s="152">
        <f t="shared" si="0"/>
        <v>2161.4302499999999</v>
      </c>
    </row>
    <row r="8" spans="1:8" x14ac:dyDescent="0.25">
      <c r="A8" s="150">
        <v>6</v>
      </c>
      <c r="B8">
        <v>2167842.75</v>
      </c>
      <c r="C8">
        <v>5028.7510000000002</v>
      </c>
      <c r="D8">
        <v>18.399999999999999</v>
      </c>
      <c r="E8">
        <v>5.9</v>
      </c>
      <c r="F8" s="45" t="s">
        <v>70</v>
      </c>
      <c r="G8" s="45"/>
      <c r="H8" s="152">
        <f t="shared" si="0"/>
        <v>2167.8427499999998</v>
      </c>
    </row>
    <row r="9" spans="1:8" x14ac:dyDescent="0.25">
      <c r="A9" s="150">
        <v>7</v>
      </c>
      <c r="B9">
        <v>2357651.25</v>
      </c>
      <c r="C9">
        <v>6225.9520000000002</v>
      </c>
      <c r="D9">
        <v>17.61</v>
      </c>
      <c r="E9">
        <v>5.56</v>
      </c>
      <c r="F9" s="45" t="s">
        <v>70</v>
      </c>
      <c r="G9" s="45"/>
      <c r="H9" s="152">
        <f t="shared" si="0"/>
        <v>2357.6512499999999</v>
      </c>
    </row>
    <row r="10" spans="1:8" x14ac:dyDescent="0.25">
      <c r="A10" s="150">
        <v>8</v>
      </c>
      <c r="B10">
        <v>2141159</v>
      </c>
      <c r="C10">
        <v>4696.0730000000003</v>
      </c>
      <c r="D10">
        <v>19.190000000000001</v>
      </c>
      <c r="E10">
        <v>5.79</v>
      </c>
      <c r="F10" s="45" t="s">
        <v>70</v>
      </c>
      <c r="G10" s="45"/>
      <c r="H10" s="152">
        <f t="shared" si="0"/>
        <v>2141.1590000000001</v>
      </c>
    </row>
    <row r="11" spans="1:8" x14ac:dyDescent="0.25">
      <c r="A11" s="150">
        <v>9</v>
      </c>
      <c r="B11">
        <v>1998016.63</v>
      </c>
      <c r="C11">
        <v>4294.2039999999997</v>
      </c>
      <c r="D11">
        <v>18.28</v>
      </c>
      <c r="E11">
        <v>6.09</v>
      </c>
      <c r="F11" s="45" t="s">
        <v>70</v>
      </c>
      <c r="G11" s="45"/>
      <c r="H11" s="152">
        <f t="shared" si="0"/>
        <v>1998.0166299999999</v>
      </c>
    </row>
    <row r="12" spans="1:8" x14ac:dyDescent="0.25">
      <c r="A12" s="150">
        <v>10</v>
      </c>
      <c r="B12">
        <v>2059826.75</v>
      </c>
      <c r="C12">
        <v>4479.4369999999999</v>
      </c>
      <c r="D12">
        <v>18.62</v>
      </c>
      <c r="E12">
        <v>6.02</v>
      </c>
      <c r="F12" s="45" t="s">
        <v>70</v>
      </c>
      <c r="G12" s="45"/>
      <c r="H12" s="152">
        <f t="shared" si="0"/>
        <v>2059.8267500000002</v>
      </c>
    </row>
    <row r="13" spans="1:8" x14ac:dyDescent="0.25">
      <c r="A13" s="150">
        <v>11</v>
      </c>
      <c r="B13">
        <v>2155330.5</v>
      </c>
      <c r="C13">
        <v>4815.8370000000004</v>
      </c>
      <c r="D13">
        <v>18.91</v>
      </c>
      <c r="E13">
        <v>5.73</v>
      </c>
      <c r="F13" s="45" t="s">
        <v>70</v>
      </c>
      <c r="G13" s="45"/>
      <c r="H13" s="152">
        <f t="shared" si="0"/>
        <v>2155.3305</v>
      </c>
    </row>
    <row r="14" spans="1:8" x14ac:dyDescent="0.25">
      <c r="A14" s="150">
        <v>12</v>
      </c>
      <c r="B14">
        <v>2258850.25</v>
      </c>
      <c r="C14">
        <v>5294.4269999999997</v>
      </c>
      <c r="D14">
        <v>18.920000000000002</v>
      </c>
      <c r="E14">
        <v>5.37</v>
      </c>
      <c r="F14" s="45" t="s">
        <v>70</v>
      </c>
      <c r="G14" s="45"/>
      <c r="H14" s="152">
        <f t="shared" si="0"/>
        <v>2258.85025</v>
      </c>
    </row>
    <row r="15" spans="1:8" x14ac:dyDescent="0.25">
      <c r="A15" s="150">
        <v>13</v>
      </c>
      <c r="B15">
        <v>2359721.5</v>
      </c>
      <c r="C15">
        <v>5892.0990000000002</v>
      </c>
      <c r="D15">
        <v>18.59</v>
      </c>
      <c r="E15">
        <v>5.36</v>
      </c>
      <c r="F15" s="45" t="s">
        <v>70</v>
      </c>
      <c r="G15" s="45"/>
      <c r="H15" s="152">
        <f t="shared" si="0"/>
        <v>2359.7215000000001</v>
      </c>
    </row>
    <row r="16" spans="1:8" x14ac:dyDescent="0.25">
      <c r="A16" s="150">
        <v>14</v>
      </c>
      <c r="B16">
        <v>2222780.25</v>
      </c>
      <c r="C16">
        <v>4643.3860000000004</v>
      </c>
      <c r="D16">
        <v>20.63</v>
      </c>
      <c r="E16">
        <v>5.49</v>
      </c>
      <c r="F16" s="45" t="s">
        <v>70</v>
      </c>
      <c r="G16" s="45"/>
      <c r="H16" s="152">
        <f t="shared" si="0"/>
        <v>2222.7802499999998</v>
      </c>
    </row>
    <row r="17" spans="1:8" x14ac:dyDescent="0.25">
      <c r="A17" s="150">
        <v>15</v>
      </c>
      <c r="B17">
        <v>2321188.25</v>
      </c>
      <c r="C17">
        <v>5613.5240000000003</v>
      </c>
      <c r="D17">
        <v>18.87</v>
      </c>
      <c r="E17">
        <v>5.14</v>
      </c>
      <c r="F17" s="45" t="s">
        <v>70</v>
      </c>
      <c r="G17" s="45"/>
      <c r="H17" s="152">
        <f t="shared" si="0"/>
        <v>2321.1882500000002</v>
      </c>
    </row>
    <row r="18" spans="1:8" x14ac:dyDescent="0.25">
      <c r="A18" s="150">
        <v>16</v>
      </c>
      <c r="B18">
        <v>2476681.5</v>
      </c>
      <c r="C18">
        <v>6636.2470000000003</v>
      </c>
      <c r="D18">
        <v>18.18</v>
      </c>
      <c r="E18">
        <v>5.01</v>
      </c>
      <c r="F18" s="45" t="s">
        <v>70</v>
      </c>
      <c r="G18" s="45"/>
      <c r="H18" s="152">
        <f t="shared" si="0"/>
        <v>2476.6815000000001</v>
      </c>
    </row>
    <row r="19" spans="1:8" x14ac:dyDescent="0.25">
      <c r="A19" s="150">
        <v>17</v>
      </c>
      <c r="B19">
        <v>2278439.5</v>
      </c>
      <c r="C19">
        <v>5353.0910000000003</v>
      </c>
      <c r="D19">
        <v>19.100000000000001</v>
      </c>
      <c r="E19">
        <v>5.18</v>
      </c>
      <c r="F19" s="45" t="s">
        <v>70</v>
      </c>
      <c r="G19" s="45"/>
      <c r="H19" s="152">
        <f t="shared" si="0"/>
        <v>2278.4395</v>
      </c>
    </row>
    <row r="20" spans="1:8" x14ac:dyDescent="0.25">
      <c r="A20" s="150">
        <v>18</v>
      </c>
      <c r="B20">
        <v>2057486</v>
      </c>
      <c r="C20">
        <v>4098.87</v>
      </c>
      <c r="D20">
        <v>20.12</v>
      </c>
      <c r="E20">
        <v>5.29</v>
      </c>
      <c r="F20" s="45" t="s">
        <v>70</v>
      </c>
      <c r="G20" s="45"/>
      <c r="H20" s="152">
        <f t="shared" si="0"/>
        <v>2057.4859999999999</v>
      </c>
    </row>
    <row r="21" spans="1:8" x14ac:dyDescent="0.25">
      <c r="A21" s="150">
        <v>19</v>
      </c>
      <c r="B21">
        <v>2151439.75</v>
      </c>
      <c r="C21">
        <v>4569.1419999999998</v>
      </c>
      <c r="D21">
        <v>19.8</v>
      </c>
      <c r="E21">
        <v>5.28</v>
      </c>
      <c r="F21" s="45" t="s">
        <v>70</v>
      </c>
      <c r="G21" s="45"/>
      <c r="H21" s="152">
        <f t="shared" si="0"/>
        <v>2151.43975</v>
      </c>
    </row>
    <row r="22" spans="1:8" x14ac:dyDescent="0.25">
      <c r="A22" s="150">
        <v>20</v>
      </c>
      <c r="B22">
        <v>2587910.75</v>
      </c>
      <c r="C22">
        <v>6935.7060000000001</v>
      </c>
      <c r="D22">
        <v>19.12</v>
      </c>
      <c r="E22">
        <v>4.95</v>
      </c>
      <c r="F22" s="45" t="s">
        <v>70</v>
      </c>
      <c r="G22" s="45"/>
      <c r="H22" s="152">
        <f t="shared" si="0"/>
        <v>2587.91075</v>
      </c>
    </row>
    <row r="23" spans="1:8" x14ac:dyDescent="0.25">
      <c r="A23" s="150">
        <v>21</v>
      </c>
      <c r="B23">
        <v>2410739.25</v>
      </c>
      <c r="C23">
        <v>6132.2430000000004</v>
      </c>
      <c r="D23">
        <v>19.170000000000002</v>
      </c>
      <c r="E23">
        <v>5.03</v>
      </c>
      <c r="F23" s="45" t="s">
        <v>70</v>
      </c>
      <c r="G23" s="45"/>
      <c r="H23" s="152">
        <f t="shared" si="0"/>
        <v>2410.7392500000001</v>
      </c>
    </row>
    <row r="24" spans="1:8" x14ac:dyDescent="0.25">
      <c r="A24" s="150">
        <v>22</v>
      </c>
      <c r="B24">
        <v>1661584.88</v>
      </c>
      <c r="C24">
        <v>2716.8589999999999</v>
      </c>
      <c r="D24">
        <v>19.79</v>
      </c>
      <c r="E24">
        <v>5.2</v>
      </c>
      <c r="F24" s="45" t="s">
        <v>70</v>
      </c>
      <c r="G24" s="45"/>
      <c r="H24" s="152">
        <f t="shared" si="0"/>
        <v>1661.5848799999999</v>
      </c>
    </row>
    <row r="25" spans="1:8" x14ac:dyDescent="0.25">
      <c r="A25" s="150">
        <v>23</v>
      </c>
      <c r="B25">
        <v>1721039.5</v>
      </c>
      <c r="C25">
        <v>2816.9279999999999</v>
      </c>
      <c r="D25">
        <v>20.420000000000002</v>
      </c>
      <c r="E25">
        <v>5.09</v>
      </c>
      <c r="F25" s="45" t="s">
        <v>70</v>
      </c>
      <c r="G25" s="45"/>
      <c r="H25" s="152">
        <f t="shared" si="0"/>
        <v>1721.0395000000001</v>
      </c>
    </row>
    <row r="26" spans="1:8" x14ac:dyDescent="0.25">
      <c r="A26" s="150">
        <v>24</v>
      </c>
      <c r="B26">
        <v>1696220.13</v>
      </c>
      <c r="C26">
        <v>2778.21</v>
      </c>
      <c r="D26">
        <v>20.170000000000002</v>
      </c>
      <c r="E26">
        <v>5.26</v>
      </c>
      <c r="F26" s="45" t="s">
        <v>70</v>
      </c>
      <c r="G26" s="45"/>
      <c r="H26" s="152">
        <f t="shared" si="0"/>
        <v>1696.2201299999999</v>
      </c>
    </row>
    <row r="27" spans="1:8" x14ac:dyDescent="0.25">
      <c r="A27" s="150">
        <v>25</v>
      </c>
      <c r="B27">
        <v>1720355.75</v>
      </c>
      <c r="C27">
        <v>2783.0430000000001</v>
      </c>
      <c r="D27">
        <v>20.71</v>
      </c>
      <c r="E27">
        <v>5.0599999999999996</v>
      </c>
      <c r="F27" s="45" t="s">
        <v>70</v>
      </c>
      <c r="G27" s="45"/>
      <c r="H27" s="152">
        <f t="shared" si="0"/>
        <v>1720.3557499999999</v>
      </c>
    </row>
    <row r="28" spans="1:8" x14ac:dyDescent="0.25">
      <c r="A28" s="150">
        <v>26</v>
      </c>
      <c r="B28">
        <v>1706379.13</v>
      </c>
      <c r="C28">
        <v>2724.6869999999999</v>
      </c>
      <c r="D28">
        <v>20.73</v>
      </c>
      <c r="E28">
        <v>5.0599999999999996</v>
      </c>
      <c r="F28" s="45" t="s">
        <v>70</v>
      </c>
      <c r="G28" s="45"/>
      <c r="H28" s="152">
        <f t="shared" si="0"/>
        <v>1706.3791299999998</v>
      </c>
    </row>
    <row r="29" spans="1:8" x14ac:dyDescent="0.25">
      <c r="A29" s="150">
        <v>27</v>
      </c>
      <c r="B29">
        <v>1704678.75</v>
      </c>
      <c r="C29">
        <v>2890.14</v>
      </c>
      <c r="D29">
        <v>19.559999999999999</v>
      </c>
      <c r="E29">
        <v>5.03</v>
      </c>
      <c r="F29" s="45" t="s">
        <v>70</v>
      </c>
      <c r="G29" s="45"/>
      <c r="H29" s="152">
        <f t="shared" si="0"/>
        <v>1704.67875</v>
      </c>
    </row>
    <row r="30" spans="1:8" x14ac:dyDescent="0.25">
      <c r="A30" s="150">
        <v>28</v>
      </c>
      <c r="B30">
        <v>1637039.88</v>
      </c>
      <c r="C30">
        <v>2686.5909999999999</v>
      </c>
      <c r="D30">
        <v>19.62</v>
      </c>
      <c r="E30">
        <v>5.15</v>
      </c>
      <c r="F30" s="45" t="s">
        <v>70</v>
      </c>
      <c r="G30" s="45"/>
      <c r="H30" s="152">
        <f t="shared" si="0"/>
        <v>1637.0398799999998</v>
      </c>
    </row>
    <row r="31" spans="1:8" x14ac:dyDescent="0.25">
      <c r="A31" s="150">
        <v>29</v>
      </c>
      <c r="B31">
        <v>1509208.25</v>
      </c>
      <c r="C31">
        <v>2326.1480000000001</v>
      </c>
      <c r="D31">
        <v>19.52</v>
      </c>
      <c r="E31">
        <v>5.05</v>
      </c>
      <c r="F31" s="45" t="s">
        <v>70</v>
      </c>
      <c r="G31" s="45"/>
      <c r="H31" s="152">
        <f t="shared" si="0"/>
        <v>1509.2082499999999</v>
      </c>
    </row>
    <row r="32" spans="1:8" x14ac:dyDescent="0.25">
      <c r="A32" s="150">
        <v>30</v>
      </c>
      <c r="B32">
        <v>2219393.75</v>
      </c>
      <c r="C32">
        <v>5142.6530000000002</v>
      </c>
      <c r="D32">
        <v>18.75</v>
      </c>
      <c r="E32">
        <v>4.84</v>
      </c>
      <c r="F32" s="45" t="s">
        <v>70</v>
      </c>
      <c r="G32" s="45"/>
      <c r="H32" s="152">
        <f t="shared" si="0"/>
        <v>2219.3937500000002</v>
      </c>
    </row>
    <row r="33" spans="1:8" x14ac:dyDescent="0.25">
      <c r="A33" s="150">
        <v>31</v>
      </c>
      <c r="B33">
        <v>2091253.5</v>
      </c>
      <c r="C33">
        <v>4575.7330000000002</v>
      </c>
      <c r="D33">
        <v>18.98</v>
      </c>
      <c r="E33">
        <v>4.66</v>
      </c>
      <c r="F33" t="s">
        <v>70</v>
      </c>
      <c r="H33" s="152">
        <f t="shared" si="0"/>
        <v>2091.2534999999998</v>
      </c>
    </row>
    <row r="34" spans="1:8" x14ac:dyDescent="0.25">
      <c r="A34" s="150" t="s">
        <v>71</v>
      </c>
      <c r="B34">
        <v>64185777.380000003</v>
      </c>
      <c r="C34">
        <v>4539.107</v>
      </c>
      <c r="D34">
        <v>19.059999999999999</v>
      </c>
      <c r="E34">
        <v>5.43</v>
      </c>
      <c r="F34" t="s">
        <v>70</v>
      </c>
      <c r="H34" s="152">
        <f>SUM(H3:H33)</f>
        <v>64185.777399999999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2017-01-10T12:05:57Z</cp:lastPrinted>
  <dcterms:created xsi:type="dcterms:W3CDTF">2016-10-07T07:24:19Z</dcterms:created>
  <dcterms:modified xsi:type="dcterms:W3CDTF">2017-01-10T12:06:32Z</dcterms:modified>
</cp:coreProperties>
</file>