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34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AD11" i="1"/>
  <c r="AE11" i="1" s="1"/>
  <c r="Q11" i="1"/>
  <c r="T11" i="1"/>
  <c r="W11" i="1"/>
  <c r="Q12" i="1"/>
  <c r="Q42" i="1" s="1"/>
  <c r="T12" i="1"/>
  <c r="W12" i="1"/>
  <c r="AD12" i="1"/>
  <c r="AE12" i="1"/>
  <c r="Q13" i="1"/>
  <c r="T13" i="1"/>
  <c r="W13" i="1"/>
  <c r="AD13" i="1"/>
  <c r="AE13" i="1" s="1"/>
  <c r="Q14" i="1"/>
  <c r="T14" i="1"/>
  <c r="W14" i="1"/>
  <c r="AD14" i="1"/>
  <c r="AE14" i="1"/>
  <c r="Q15" i="1"/>
  <c r="T15" i="1"/>
  <c r="W15" i="1"/>
  <c r="AD15" i="1"/>
  <c r="AE15" i="1" s="1"/>
  <c r="Q16" i="1"/>
  <c r="T16" i="1"/>
  <c r="W16" i="1"/>
  <c r="AD16" i="1"/>
  <c r="AE16" i="1"/>
  <c r="Q17" i="1"/>
  <c r="T17" i="1"/>
  <c r="W17" i="1"/>
  <c r="AD17" i="1"/>
  <c r="AE17" i="1" s="1"/>
  <c r="Q18" i="1"/>
  <c r="T18" i="1"/>
  <c r="W18" i="1"/>
  <c r="AD18" i="1"/>
  <c r="AE18" i="1"/>
  <c r="Q19" i="1"/>
  <c r="T19" i="1"/>
  <c r="W19" i="1"/>
  <c r="AD19" i="1"/>
  <c r="AE19" i="1" s="1"/>
  <c r="Q20" i="1"/>
  <c r="T20" i="1"/>
  <c r="W20" i="1"/>
  <c r="AD20" i="1"/>
  <c r="AE20" i="1"/>
  <c r="Q21" i="1"/>
  <c r="T21" i="1"/>
  <c r="W21" i="1"/>
  <c r="AD21" i="1"/>
  <c r="AE21" i="1" s="1"/>
  <c r="Q22" i="1"/>
  <c r="T22" i="1"/>
  <c r="W22" i="1"/>
  <c r="AD22" i="1"/>
  <c r="AE22" i="1"/>
  <c r="Q23" i="1"/>
  <c r="T23" i="1"/>
  <c r="W23" i="1"/>
  <c r="AD23" i="1"/>
  <c r="AE23" i="1" s="1"/>
  <c r="Q24" i="1"/>
  <c r="T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T42" i="1"/>
</calcChain>
</file>

<file path=xl/sharedStrings.xml><?xml version="1.0" encoding="utf-8"?>
<sst xmlns="http://schemas.openxmlformats.org/spreadsheetml/2006/main" count="86" uniqueCount="74">
  <si>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</si>
  <si>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</si>
  <si>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</si>
  <si>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</si>
  <si>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</si>
  <si>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</si>
  <si>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</si>
  <si>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</si>
  <si>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</si>
  <si>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</si>
  <si>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</si>
  <si>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</si>
  <si>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</si>
  <si>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</si>
  <si>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</si>
  <si>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</si>
  <si>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</si>
  <si>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</si>
  <si>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</si>
  <si>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</si>
  <si>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</si>
  <si>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</si>
  <si>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</si>
  <si>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</si>
  <si>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</si>
  <si>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</si>
  <si>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</si>
  <si>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</si>
  <si>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</si>
  <si>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</si>
  <si>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</si>
  <si>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</si>
  <si>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</si>
  <si>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</si>
  <si>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</si>
  <si>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</si>
  <si>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</si>
  <si>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</si>
  <si>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</si>
  <si>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</si>
  <si>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</si>
  <si>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</si>
  <si>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</si>
  <si>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</si>
  <si>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</si>
  <si>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</si>
  <si>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</si>
  <si>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</si>
  <si>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</si>
  <si>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</si>
  <si>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</si>
  <si>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</si>
  <si>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</si>
  <si>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</si>
  <si>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</si>
  <si>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</si>
  <si>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ГРС-3 м.Харків</t>
  </si>
  <si>
    <t xml:space="preserve"> V, м3</t>
  </si>
  <si>
    <t>Маршрут № 666</t>
  </si>
  <si>
    <t>з газопроводу  ШХ  за період з 01.12.2016 по 31.12.2016</t>
  </si>
  <si>
    <t>&lt; 0,2</t>
  </si>
  <si>
    <t>відсутні</t>
  </si>
  <si>
    <t>Всього* :</t>
  </si>
  <si>
    <t>* Обсяг природного газу за місяць без урахування ВТВ</t>
  </si>
  <si>
    <t>Данные по объекту 19-33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</si>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</sst>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4" xfId="0" applyNumberFormat="1" applyFont="1" applyBorder="1" applyAlignment="1" applyProtection="1">
      <alignment horizontal="center" wrapText="1"/>
      <protection locked="0"/>
    </xf>
    <xf numFmtId="166" fontId="28" fillId="0" borderId="5" xfId="0" applyNumberFormat="1" applyFont="1" applyBorder="1" applyAlignment="1" applyProtection="1">
      <alignment horizontal="center" wrapText="1"/>
      <protection locked="0"/>
    </xf>
    <xf numFmtId="166" fontId="28" fillId="0" borderId="7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166" fontId="30" fillId="0" borderId="4" xfId="0" applyNumberFormat="1" applyFont="1" applyBorder="1" applyAlignment="1" applyProtection="1">
      <alignment horizontal="center" wrapText="1"/>
      <protection locked="0"/>
    </xf>
    <xf numFmtId="166" fontId="30" fillId="0" borderId="5" xfId="0" applyNumberFormat="1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3" fillId="4" borderId="6" xfId="0" applyNumberFormat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 applyProtection="1">
      <alignment horizontal="center" wrapText="1"/>
      <protection locked="0"/>
    </xf>
    <xf numFmtId="2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2" fontId="3" fillId="4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164" fontId="3" fillId="0" borderId="36" xfId="0" applyNumberFormat="1" applyFont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2" xfId="0" applyBorder="1" applyProtection="1">
      <protection locked="0"/>
    </xf>
    <xf numFmtId="0" fontId="15" fillId="0" borderId="2" xfId="0" applyFont="1" applyBorder="1" applyAlignment="1" applyProtection="1">
      <protection locked="0"/>
    </xf>
    <xf numFmtId="164" fontId="26" fillId="0" borderId="41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/>
    </xf>
    <xf numFmtId="164" fontId="23" fillId="0" borderId="11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3" borderId="18" xfId="0" applyNumberFormat="1" applyFont="1" applyFill="1" applyBorder="1" applyAlignment="1" applyProtection="1">
      <alignment horizontal="center" vertical="center" wrapText="1"/>
    </xf>
    <xf numFmtId="2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8" xfId="0" applyNumberFormat="1" applyFont="1" applyFill="1" applyBorder="1" applyAlignment="1" applyProtection="1">
      <alignment horizontal="center" vertical="center" wrapText="1"/>
    </xf>
    <xf numFmtId="2" fontId="3" fillId="4" borderId="19" xfId="0" applyNumberFormat="1" applyFont="1" applyFill="1" applyBorder="1" applyAlignment="1" applyProtection="1">
      <alignment horizontal="center" vertical="center" wrapText="1"/>
    </xf>
    <xf numFmtId="166" fontId="30" fillId="0" borderId="20" xfId="0" applyNumberFormat="1" applyFont="1" applyBorder="1" applyAlignment="1" applyProtection="1">
      <alignment horizontal="center" wrapText="1"/>
      <protection locked="0"/>
    </xf>
    <xf numFmtId="166" fontId="30" fillId="0" borderId="18" xfId="0" applyNumberFormat="1" applyFont="1" applyBorder="1" applyAlignment="1" applyProtection="1">
      <alignment horizont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5" borderId="14" xfId="0" applyNumberFormat="1" applyFont="1" applyFill="1" applyBorder="1" applyAlignment="1" applyProtection="1">
      <alignment horizontal="center" wrapText="1"/>
      <protection locked="0"/>
    </xf>
    <xf numFmtId="166" fontId="30" fillId="0" borderId="18" xfId="0" applyNumberFormat="1" applyFont="1" applyBorder="1" applyAlignment="1" applyProtection="1">
      <alignment horizontal="center" vertical="center" wrapText="1"/>
      <protection locked="0"/>
    </xf>
    <xf numFmtId="166" fontId="30" fillId="0" borderId="5" xfId="0" applyNumberFormat="1" applyFont="1" applyBorder="1" applyAlignment="1" applyProtection="1">
      <alignment horizontal="center" vertical="center" wrapText="1"/>
      <protection locked="0"/>
    </xf>
    <xf numFmtId="166" fontId="28" fillId="0" borderId="5" xfId="0" applyNumberFormat="1" applyFont="1" applyBorder="1" applyAlignment="1" applyProtection="1">
      <alignment horizontal="center" vertical="center" wrapText="1"/>
      <protection locked="0"/>
    </xf>
    <xf numFmtId="166" fontId="28" fillId="0" borderId="8" xfId="0" applyNumberFormat="1" applyFont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 wrapText="1"/>
    </xf>
    <xf numFmtId="0" fontId="27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8" xfId="0" applyFont="1" applyBorder="1" applyAlignment="1" applyProtection="1">
      <alignment horizontal="righ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27" fillId="2" borderId="12" xfId="0" applyFont="1" applyFill="1" applyBorder="1" applyAlignment="1" applyProtection="1">
      <alignment horizontal="center" wrapText="1"/>
    </xf>
    <xf numFmtId="0" fontId="27" fillId="2" borderId="11" xfId="0" applyFont="1" applyFill="1" applyBorder="1" applyAlignment="1" applyProtection="1">
      <alignment horizontal="center" wrapText="1"/>
    </xf>
    <xf numFmtId="0" fontId="27" fillId="3" borderId="12" xfId="0" applyFont="1" applyFill="1" applyBorder="1" applyAlignment="1" applyProtection="1">
      <alignment horizontal="center" wrapText="1"/>
    </xf>
    <xf numFmtId="0" fontId="27" fillId="3" borderId="11" xfId="0" applyFont="1" applyFill="1" applyBorder="1" applyAlignment="1" applyProtection="1">
      <alignment horizont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" borderId="13" xfId="0" applyFont="1" applyFill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textRotation="90" wrapText="1"/>
      <protection locked="0"/>
    </xf>
    <xf numFmtId="0" fontId="5" fillId="4" borderId="26" xfId="0" applyFont="1" applyFill="1" applyBorder="1" applyAlignment="1" applyProtection="1">
      <alignment horizontal="center" vertical="center" textRotation="90" wrapText="1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/>
      <protection locked="0"/>
    </xf>
    <xf numFmtId="0" fontId="5" fillId="2" borderId="13" xfId="0" applyFont="1" applyFill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65" fontId="5" fillId="0" borderId="43" xfId="0" applyNumberFormat="1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32" fillId="0" borderId="19" xfId="0" applyNumberFormat="1" applyFont="1" applyBorder="1" applyAlignment="1" applyProtection="1">
      <alignment horizontal="center" vertical="center"/>
      <protection locked="0"/>
    </xf>
    <xf numFmtId="165" fontId="32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="90" zoomScaleNormal="90" zoomScaleSheetLayoutView="90" workbookViewId="0">
      <selection activeCell="AB46" sqref="AB46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B1" s="75" t="s">
        <v>58</v>
      </c>
      <c r="AC1" s="76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43" t="s">
        <v>50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44" t="s">
        <v>56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45" t="s">
        <v>59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ht="26.25" customHeight="1" x14ac:dyDescent="0.25">
      <c r="A7" s="159" t="s">
        <v>0</v>
      </c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  <c r="N7" s="128" t="s">
        <v>21</v>
      </c>
      <c r="O7" s="129"/>
      <c r="P7" s="129"/>
      <c r="Q7" s="129"/>
      <c r="R7" s="129"/>
      <c r="S7" s="129"/>
      <c r="T7" s="129"/>
      <c r="U7" s="129"/>
      <c r="V7" s="129"/>
      <c r="W7" s="130"/>
      <c r="X7" s="121" t="s">
        <v>54</v>
      </c>
      <c r="Y7" s="118" t="s">
        <v>55</v>
      </c>
      <c r="Z7" s="112" t="s">
        <v>13</v>
      </c>
      <c r="AA7" s="112" t="s">
        <v>14</v>
      </c>
      <c r="AB7" s="115" t="s">
        <v>15</v>
      </c>
      <c r="AC7" s="109" t="s">
        <v>38</v>
      </c>
    </row>
    <row r="8" spans="1:34" ht="16.5" customHeight="1" thickBot="1" x14ac:dyDescent="0.3">
      <c r="A8" s="160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131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22"/>
      <c r="Y8" s="119"/>
      <c r="Z8" s="113"/>
      <c r="AA8" s="113"/>
      <c r="AB8" s="116"/>
      <c r="AC8" s="110"/>
    </row>
    <row r="9" spans="1:34" ht="15" customHeight="1" x14ac:dyDescent="0.25">
      <c r="A9" s="160"/>
      <c r="B9" s="162" t="s">
        <v>24</v>
      </c>
      <c r="C9" s="108" t="s">
        <v>25</v>
      </c>
      <c r="D9" s="108" t="s">
        <v>26</v>
      </c>
      <c r="E9" s="108" t="s">
        <v>27</v>
      </c>
      <c r="F9" s="108" t="s">
        <v>28</v>
      </c>
      <c r="G9" s="108" t="s">
        <v>29</v>
      </c>
      <c r="H9" s="108" t="s">
        <v>30</v>
      </c>
      <c r="I9" s="108" t="s">
        <v>31</v>
      </c>
      <c r="J9" s="108" t="s">
        <v>32</v>
      </c>
      <c r="K9" s="108" t="s">
        <v>33</v>
      </c>
      <c r="L9" s="108" t="s">
        <v>34</v>
      </c>
      <c r="M9" s="152" t="s">
        <v>35</v>
      </c>
      <c r="N9" s="132"/>
      <c r="O9" s="106" t="s">
        <v>22</v>
      </c>
      <c r="P9" s="106" t="s">
        <v>7</v>
      </c>
      <c r="Q9" s="134" t="s">
        <v>8</v>
      </c>
      <c r="R9" s="106" t="s">
        <v>23</v>
      </c>
      <c r="S9" s="106" t="s">
        <v>9</v>
      </c>
      <c r="T9" s="139" t="s">
        <v>10</v>
      </c>
      <c r="U9" s="106" t="s">
        <v>19</v>
      </c>
      <c r="V9" s="106" t="s">
        <v>11</v>
      </c>
      <c r="W9" s="137" t="s">
        <v>12</v>
      </c>
      <c r="X9" s="122"/>
      <c r="Y9" s="119"/>
      <c r="Z9" s="113"/>
      <c r="AA9" s="113"/>
      <c r="AB9" s="116"/>
      <c r="AC9" s="110"/>
    </row>
    <row r="10" spans="1:34" ht="119.25" customHeight="1" thickBot="1" x14ac:dyDescent="0.3">
      <c r="A10" s="161"/>
      <c r="B10" s="13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53"/>
      <c r="N10" s="133"/>
      <c r="O10" s="107"/>
      <c r="P10" s="107"/>
      <c r="Q10" s="135"/>
      <c r="R10" s="107"/>
      <c r="S10" s="107"/>
      <c r="T10" s="140"/>
      <c r="U10" s="107"/>
      <c r="V10" s="107"/>
      <c r="W10" s="138"/>
      <c r="X10" s="123"/>
      <c r="Y10" s="120"/>
      <c r="Z10" s="114"/>
      <c r="AA10" s="114"/>
      <c r="AB10" s="117"/>
      <c r="AC10" s="111"/>
    </row>
    <row r="11" spans="1:34" x14ac:dyDescent="0.25">
      <c r="A11" s="67">
        <v>1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81"/>
      <c r="O11" s="82"/>
      <c r="P11" s="83">
        <v>34.49</v>
      </c>
      <c r="Q11" s="84">
        <f>P11/3.6</f>
        <v>9.5805555555555557</v>
      </c>
      <c r="R11" s="85"/>
      <c r="S11" s="86">
        <v>38.19</v>
      </c>
      <c r="T11" s="87">
        <f>S11/3.6</f>
        <v>10.608333333333333</v>
      </c>
      <c r="U11" s="85"/>
      <c r="V11" s="95">
        <v>48.9</v>
      </c>
      <c r="W11" s="88">
        <f>V11/3.6</f>
        <v>13.583333333333332</v>
      </c>
      <c r="X11" s="89"/>
      <c r="Y11" s="90"/>
      <c r="Z11" s="96"/>
      <c r="AA11" s="96"/>
      <c r="AB11" s="91"/>
      <c r="AC11" s="166">
        <v>125.32455999999999</v>
      </c>
      <c r="AD11" s="10">
        <f>SUM(B11:M11)+$K$42+$N$42</f>
        <v>0</v>
      </c>
      <c r="AE11" s="51" t="str">
        <f>IF(AD11=100,"ОК"," ")</f>
        <v xml:space="preserve"> </v>
      </c>
      <c r="AF11" s="6"/>
      <c r="AG11" s="6"/>
      <c r="AH11" s="6"/>
    </row>
    <row r="12" spans="1:34" x14ac:dyDescent="0.25">
      <c r="A12" s="68">
        <v>2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65"/>
      <c r="O12" s="38"/>
      <c r="P12" s="39">
        <v>34.49</v>
      </c>
      <c r="Q12" s="55">
        <f t="shared" ref="Q12:Q41" si="0">P12/3.6</f>
        <v>9.5805555555555557</v>
      </c>
      <c r="R12" s="59"/>
      <c r="S12" s="59">
        <v>38.19</v>
      </c>
      <c r="T12" s="56">
        <f t="shared" ref="T12:T41" si="1">S12/3.6</f>
        <v>10.608333333333333</v>
      </c>
      <c r="U12" s="59"/>
      <c r="V12" s="58">
        <v>48.9</v>
      </c>
      <c r="W12" s="57">
        <f t="shared" ref="W12:W41" si="2">V12/3.6</f>
        <v>13.583333333333332</v>
      </c>
      <c r="X12" s="52"/>
      <c r="Y12" s="53"/>
      <c r="Z12" s="97"/>
      <c r="AA12" s="97"/>
      <c r="AB12" s="54"/>
      <c r="AC12" s="167">
        <v>112.40742999999999</v>
      </c>
      <c r="AD12" s="10">
        <f t="shared" ref="AD12:AD41" si="3">SUM(B12:M12)+$K$42+$N$42</f>
        <v>0</v>
      </c>
      <c r="AE12" s="51" t="str">
        <f>IF(AD12=100,"ОК"," ")</f>
        <v xml:space="preserve"> </v>
      </c>
      <c r="AF12" s="6"/>
      <c r="AG12" s="6"/>
      <c r="AH12" s="6"/>
    </row>
    <row r="13" spans="1:34" x14ac:dyDescent="0.25">
      <c r="A13" s="68">
        <v>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65"/>
      <c r="O13" s="38"/>
      <c r="P13" s="39">
        <v>34.49</v>
      </c>
      <c r="Q13" s="55">
        <f t="shared" si="0"/>
        <v>9.5805555555555557</v>
      </c>
      <c r="R13" s="59"/>
      <c r="S13" s="59">
        <v>38.19</v>
      </c>
      <c r="T13" s="56">
        <f t="shared" si="1"/>
        <v>10.608333333333333</v>
      </c>
      <c r="U13" s="59"/>
      <c r="V13" s="58">
        <v>48.9</v>
      </c>
      <c r="W13" s="57">
        <f t="shared" si="2"/>
        <v>13.583333333333332</v>
      </c>
      <c r="X13" s="52"/>
      <c r="Y13" s="53"/>
      <c r="Z13" s="97"/>
      <c r="AA13" s="97"/>
      <c r="AB13" s="54"/>
      <c r="AC13" s="167">
        <v>109.68414999999999</v>
      </c>
      <c r="AD13" s="10">
        <f t="shared" si="3"/>
        <v>0</v>
      </c>
      <c r="AE13" s="51" t="str">
        <f>IF(AD13=100,"ОК"," ")</f>
        <v xml:space="preserve"> </v>
      </c>
      <c r="AF13" s="6"/>
      <c r="AG13" s="6"/>
      <c r="AH13" s="6"/>
    </row>
    <row r="14" spans="1:34" x14ac:dyDescent="0.25">
      <c r="A14" s="68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65"/>
      <c r="O14" s="38"/>
      <c r="P14" s="39">
        <v>34.49</v>
      </c>
      <c r="Q14" s="55">
        <f t="shared" si="0"/>
        <v>9.5805555555555557</v>
      </c>
      <c r="R14" s="59"/>
      <c r="S14" s="59">
        <v>38.19</v>
      </c>
      <c r="T14" s="56">
        <f t="shared" si="1"/>
        <v>10.608333333333333</v>
      </c>
      <c r="U14" s="59"/>
      <c r="V14" s="58">
        <v>48.9</v>
      </c>
      <c r="W14" s="57">
        <f t="shared" si="2"/>
        <v>13.583333333333332</v>
      </c>
      <c r="X14" s="52"/>
      <c r="Y14" s="53"/>
      <c r="Z14" s="97"/>
      <c r="AA14" s="97"/>
      <c r="AB14" s="54"/>
      <c r="AC14" s="167">
        <v>112.36218</v>
      </c>
      <c r="AD14" s="10">
        <f t="shared" si="3"/>
        <v>0</v>
      </c>
      <c r="AE14" s="51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68">
        <v>5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65"/>
      <c r="O15" s="38"/>
      <c r="P15" s="39">
        <v>34.49</v>
      </c>
      <c r="Q15" s="55">
        <f t="shared" si="0"/>
        <v>9.5805555555555557</v>
      </c>
      <c r="R15" s="59"/>
      <c r="S15" s="59">
        <v>38.19</v>
      </c>
      <c r="T15" s="56">
        <f t="shared" si="1"/>
        <v>10.608333333333333</v>
      </c>
      <c r="U15" s="59"/>
      <c r="V15" s="58">
        <v>48.9</v>
      </c>
      <c r="W15" s="57">
        <f t="shared" si="2"/>
        <v>13.583333333333332</v>
      </c>
      <c r="X15" s="52"/>
      <c r="Y15" s="53"/>
      <c r="Z15" s="97"/>
      <c r="AA15" s="97"/>
      <c r="AB15" s="54"/>
      <c r="AC15" s="167">
        <v>120.21358000000001</v>
      </c>
      <c r="AD15" s="10">
        <f t="shared" si="3"/>
        <v>0</v>
      </c>
      <c r="AE15" s="51" t="str">
        <f t="shared" si="4"/>
        <v xml:space="preserve"> </v>
      </c>
      <c r="AF15" s="6"/>
      <c r="AG15" s="6"/>
      <c r="AH15" s="6"/>
    </row>
    <row r="16" spans="1:34" x14ac:dyDescent="0.25">
      <c r="A16" s="68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5"/>
      <c r="O16" s="38"/>
      <c r="P16" s="39">
        <v>34.49</v>
      </c>
      <c r="Q16" s="55">
        <f t="shared" si="0"/>
        <v>9.5805555555555557</v>
      </c>
      <c r="R16" s="59"/>
      <c r="S16" s="59">
        <v>38.19</v>
      </c>
      <c r="T16" s="56">
        <f t="shared" si="1"/>
        <v>10.608333333333333</v>
      </c>
      <c r="U16" s="59"/>
      <c r="V16" s="58">
        <v>48.9</v>
      </c>
      <c r="W16" s="57">
        <f t="shared" si="2"/>
        <v>13.583333333333332</v>
      </c>
      <c r="X16" s="52"/>
      <c r="Y16" s="53"/>
      <c r="Z16" s="97"/>
      <c r="AA16" s="97"/>
      <c r="AB16" s="54"/>
      <c r="AC16" s="167">
        <v>119.56005</v>
      </c>
      <c r="AD16" s="10">
        <f t="shared" si="3"/>
        <v>0</v>
      </c>
      <c r="AE16" s="51" t="str">
        <f t="shared" si="4"/>
        <v xml:space="preserve"> </v>
      </c>
      <c r="AF16" s="6"/>
      <c r="AG16" s="6"/>
      <c r="AH16" s="6"/>
    </row>
    <row r="17" spans="1:34" x14ac:dyDescent="0.25">
      <c r="A17" s="68">
        <v>7</v>
      </c>
      <c r="B17" s="73">
        <v>92.744500000000002</v>
      </c>
      <c r="C17" s="64">
        <v>3.4889000000000001</v>
      </c>
      <c r="D17" s="64">
        <v>0.87439999999999996</v>
      </c>
      <c r="E17" s="64">
        <v>0.111</v>
      </c>
      <c r="F17" s="64">
        <v>0.1641</v>
      </c>
      <c r="G17" s="64">
        <v>5.5999999999999999E-3</v>
      </c>
      <c r="H17" s="64">
        <v>4.6699999999999998E-2</v>
      </c>
      <c r="I17" s="64">
        <v>3.8100000000000002E-2</v>
      </c>
      <c r="J17" s="64">
        <v>0.1052</v>
      </c>
      <c r="K17" s="64">
        <v>9.2999999999999992E-3</v>
      </c>
      <c r="L17" s="64">
        <v>1.8284</v>
      </c>
      <c r="M17" s="74">
        <v>0.5837</v>
      </c>
      <c r="N17" s="92">
        <v>0.72499999999999998</v>
      </c>
      <c r="O17" s="38"/>
      <c r="P17" s="78">
        <v>34.43</v>
      </c>
      <c r="Q17" s="55">
        <f t="shared" si="0"/>
        <v>9.5638888888888882</v>
      </c>
      <c r="R17" s="59"/>
      <c r="S17" s="78">
        <v>38.14</v>
      </c>
      <c r="T17" s="56">
        <f t="shared" si="1"/>
        <v>10.594444444444445</v>
      </c>
      <c r="U17" s="59"/>
      <c r="V17" s="78">
        <v>49.15</v>
      </c>
      <c r="W17" s="57">
        <f t="shared" si="2"/>
        <v>13.652777777777777</v>
      </c>
      <c r="X17" s="52">
        <v>-8.8000000000000007</v>
      </c>
      <c r="Y17" s="53">
        <v>-2.5</v>
      </c>
      <c r="Z17" s="97">
        <v>1.1000000000000001</v>
      </c>
      <c r="AA17" s="100" t="s">
        <v>60</v>
      </c>
      <c r="AB17" s="50" t="s">
        <v>61</v>
      </c>
      <c r="AC17" s="167">
        <v>137.33835000000002</v>
      </c>
      <c r="AD17" s="10">
        <f t="shared" si="3"/>
        <v>99.999899999999997</v>
      </c>
      <c r="AE17" s="51" t="str">
        <f t="shared" si="4"/>
        <v xml:space="preserve"> </v>
      </c>
      <c r="AF17" s="6"/>
      <c r="AG17" s="6"/>
      <c r="AH17" s="6"/>
    </row>
    <row r="18" spans="1:34" x14ac:dyDescent="0.25">
      <c r="A18" s="68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65"/>
      <c r="O18" s="38"/>
      <c r="P18" s="78">
        <v>34.43</v>
      </c>
      <c r="Q18" s="55">
        <f t="shared" si="0"/>
        <v>9.5638888888888882</v>
      </c>
      <c r="R18" s="59"/>
      <c r="S18" s="78">
        <v>38.14</v>
      </c>
      <c r="T18" s="56">
        <f t="shared" si="1"/>
        <v>10.594444444444445</v>
      </c>
      <c r="U18" s="59"/>
      <c r="V18" s="78">
        <v>49.15</v>
      </c>
      <c r="W18" s="57">
        <f t="shared" si="2"/>
        <v>13.652777777777777</v>
      </c>
      <c r="X18" s="52"/>
      <c r="Y18" s="53"/>
      <c r="Z18" s="97"/>
      <c r="AA18" s="97"/>
      <c r="AB18" s="54"/>
      <c r="AC18" s="167">
        <v>123.72727999999999</v>
      </c>
      <c r="AD18" s="10">
        <f t="shared" si="3"/>
        <v>0</v>
      </c>
      <c r="AE18" s="51" t="str">
        <f t="shared" si="4"/>
        <v xml:space="preserve"> </v>
      </c>
      <c r="AF18" s="6"/>
      <c r="AG18" s="6"/>
      <c r="AH18" s="6"/>
    </row>
    <row r="19" spans="1:34" x14ac:dyDescent="0.25">
      <c r="A19" s="68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65"/>
      <c r="O19" s="38"/>
      <c r="P19" s="78">
        <v>34.43</v>
      </c>
      <c r="Q19" s="55">
        <f t="shared" si="0"/>
        <v>9.5638888888888882</v>
      </c>
      <c r="R19" s="59"/>
      <c r="S19" s="78">
        <v>38.14</v>
      </c>
      <c r="T19" s="56">
        <f t="shared" si="1"/>
        <v>10.594444444444445</v>
      </c>
      <c r="U19" s="59"/>
      <c r="V19" s="78">
        <v>49.15</v>
      </c>
      <c r="W19" s="57">
        <f t="shared" si="2"/>
        <v>13.652777777777777</v>
      </c>
      <c r="X19" s="52"/>
      <c r="Y19" s="53"/>
      <c r="Z19" s="97"/>
      <c r="AA19" s="97"/>
      <c r="AB19" s="54"/>
      <c r="AC19" s="167">
        <v>99.215699999999998</v>
      </c>
      <c r="AD19" s="10">
        <f t="shared" si="3"/>
        <v>0</v>
      </c>
      <c r="AE19" s="51" t="str">
        <f t="shared" si="4"/>
        <v xml:space="preserve"> </v>
      </c>
      <c r="AF19" s="6"/>
      <c r="AG19" s="6"/>
      <c r="AH19" s="6"/>
    </row>
    <row r="20" spans="1:34" x14ac:dyDescent="0.25">
      <c r="A20" s="68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65"/>
      <c r="O20" s="38"/>
      <c r="P20" s="78">
        <v>34.43</v>
      </c>
      <c r="Q20" s="55">
        <f t="shared" si="0"/>
        <v>9.5638888888888882</v>
      </c>
      <c r="R20" s="59"/>
      <c r="S20" s="78">
        <v>38.14</v>
      </c>
      <c r="T20" s="56">
        <f t="shared" si="1"/>
        <v>10.594444444444445</v>
      </c>
      <c r="U20" s="59"/>
      <c r="V20" s="78">
        <v>49.15</v>
      </c>
      <c r="W20" s="57">
        <f t="shared" si="2"/>
        <v>13.652777777777777</v>
      </c>
      <c r="X20" s="52"/>
      <c r="Y20" s="53"/>
      <c r="Z20" s="97"/>
      <c r="AA20" s="97"/>
      <c r="AB20" s="54"/>
      <c r="AC20" s="167">
        <v>93.160679999999999</v>
      </c>
      <c r="AD20" s="10">
        <f t="shared" si="3"/>
        <v>0</v>
      </c>
      <c r="AE20" s="51" t="str">
        <f t="shared" si="4"/>
        <v xml:space="preserve"> </v>
      </c>
      <c r="AF20" s="6"/>
      <c r="AG20" s="6"/>
      <c r="AH20" s="6"/>
    </row>
    <row r="21" spans="1:34" x14ac:dyDescent="0.25">
      <c r="A21" s="68">
        <v>11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65"/>
      <c r="O21" s="38"/>
      <c r="P21" s="78">
        <v>34.43</v>
      </c>
      <c r="Q21" s="55">
        <f t="shared" si="0"/>
        <v>9.5638888888888882</v>
      </c>
      <c r="R21" s="59"/>
      <c r="S21" s="78">
        <v>38.14</v>
      </c>
      <c r="T21" s="56">
        <f t="shared" si="1"/>
        <v>10.594444444444445</v>
      </c>
      <c r="U21" s="59"/>
      <c r="V21" s="78">
        <v>49.15</v>
      </c>
      <c r="W21" s="57">
        <f t="shared" si="2"/>
        <v>13.652777777777777</v>
      </c>
      <c r="X21" s="52"/>
      <c r="Y21" s="53"/>
      <c r="Z21" s="97"/>
      <c r="AA21" s="97"/>
      <c r="AB21" s="54"/>
      <c r="AC21" s="167">
        <v>105.12842999999999</v>
      </c>
      <c r="AD21" s="10">
        <f t="shared" si="3"/>
        <v>0</v>
      </c>
      <c r="AE21" s="51" t="str">
        <f t="shared" si="4"/>
        <v xml:space="preserve"> </v>
      </c>
      <c r="AF21" s="6"/>
      <c r="AG21" s="6"/>
      <c r="AH21" s="6"/>
    </row>
    <row r="22" spans="1:34" x14ac:dyDescent="0.25">
      <c r="A22" s="68">
        <v>12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65"/>
      <c r="O22" s="38"/>
      <c r="P22" s="78">
        <v>34.43</v>
      </c>
      <c r="Q22" s="55">
        <f t="shared" si="0"/>
        <v>9.5638888888888882</v>
      </c>
      <c r="R22" s="59"/>
      <c r="S22" s="78">
        <v>38.14</v>
      </c>
      <c r="T22" s="56">
        <f t="shared" si="1"/>
        <v>10.594444444444445</v>
      </c>
      <c r="U22" s="59"/>
      <c r="V22" s="78">
        <v>49.15</v>
      </c>
      <c r="W22" s="57">
        <f t="shared" si="2"/>
        <v>13.652777777777777</v>
      </c>
      <c r="X22" s="52"/>
      <c r="Y22" s="53"/>
      <c r="Z22" s="97"/>
      <c r="AA22" s="97"/>
      <c r="AB22" s="54"/>
      <c r="AC22" s="167">
        <v>113.23999000000001</v>
      </c>
      <c r="AD22" s="10">
        <f t="shared" si="3"/>
        <v>0</v>
      </c>
      <c r="AE22" s="51" t="str">
        <f t="shared" si="4"/>
        <v xml:space="preserve"> </v>
      </c>
      <c r="AF22" s="6"/>
      <c r="AG22" s="6"/>
      <c r="AH22" s="6"/>
    </row>
    <row r="23" spans="1:34" x14ac:dyDescent="0.25">
      <c r="A23" s="68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65"/>
      <c r="O23" s="38"/>
      <c r="P23" s="78">
        <v>34.43</v>
      </c>
      <c r="Q23" s="55">
        <f t="shared" si="0"/>
        <v>9.5638888888888882</v>
      </c>
      <c r="R23" s="59"/>
      <c r="S23" s="78">
        <v>38.14</v>
      </c>
      <c r="T23" s="56">
        <f t="shared" si="1"/>
        <v>10.594444444444445</v>
      </c>
      <c r="U23" s="59"/>
      <c r="V23" s="78">
        <v>49.15</v>
      </c>
      <c r="W23" s="57">
        <f t="shared" si="2"/>
        <v>13.652777777777777</v>
      </c>
      <c r="X23" s="52"/>
      <c r="Y23" s="53"/>
      <c r="Z23" s="97"/>
      <c r="AA23" s="97"/>
      <c r="AB23" s="54"/>
      <c r="AC23" s="167">
        <v>131.63813000000002</v>
      </c>
      <c r="AD23" s="10">
        <f t="shared" si="3"/>
        <v>0</v>
      </c>
      <c r="AE23" s="51" t="str">
        <f t="shared" si="4"/>
        <v xml:space="preserve"> </v>
      </c>
      <c r="AF23" s="6"/>
      <c r="AG23" s="6"/>
      <c r="AH23" s="6"/>
    </row>
    <row r="24" spans="1:34" x14ac:dyDescent="0.25">
      <c r="A24" s="68">
        <v>14</v>
      </c>
      <c r="B24" s="35">
        <v>92.207700000000003</v>
      </c>
      <c r="C24" s="36">
        <v>3.4596</v>
      </c>
      <c r="D24" s="36">
        <v>0.90400000000000003</v>
      </c>
      <c r="E24" s="36">
        <v>0.11899999999999999</v>
      </c>
      <c r="F24" s="36">
        <v>0.17530000000000001</v>
      </c>
      <c r="G24" s="36">
        <v>4.7999999999999996E-3</v>
      </c>
      <c r="H24" s="36">
        <v>5.0599999999999999E-2</v>
      </c>
      <c r="I24" s="36">
        <v>4.2200000000000001E-2</v>
      </c>
      <c r="J24" s="36">
        <v>9.7500000000000003E-2</v>
      </c>
      <c r="K24" s="36">
        <v>1.37E-2</v>
      </c>
      <c r="L24" s="36">
        <v>2.1042000000000001</v>
      </c>
      <c r="M24" s="37">
        <v>0.82140000000000002</v>
      </c>
      <c r="N24" s="65">
        <v>0.72960000000000003</v>
      </c>
      <c r="O24" s="38"/>
      <c r="P24" s="39">
        <v>34.2761</v>
      </c>
      <c r="Q24" s="55">
        <f t="shared" si="0"/>
        <v>9.5211388888888884</v>
      </c>
      <c r="R24" s="59"/>
      <c r="S24" s="59">
        <v>37.964599999999997</v>
      </c>
      <c r="T24" s="56">
        <f t="shared" si="1"/>
        <v>10.545722222222221</v>
      </c>
      <c r="U24" s="59"/>
      <c r="V24" s="58">
        <v>48.779000000000003</v>
      </c>
      <c r="W24" s="57">
        <f t="shared" si="2"/>
        <v>13.549722222222222</v>
      </c>
      <c r="X24" s="52">
        <v>-9.1</v>
      </c>
      <c r="Y24" s="53">
        <v>-2.1</v>
      </c>
      <c r="Z24" s="97"/>
      <c r="AA24" s="97"/>
      <c r="AB24" s="54"/>
      <c r="AC24" s="167">
        <v>126.44167999999999</v>
      </c>
      <c r="AD24" s="10">
        <f t="shared" si="3"/>
        <v>100</v>
      </c>
      <c r="AE24" s="51" t="str">
        <f t="shared" si="4"/>
        <v>ОК</v>
      </c>
      <c r="AF24" s="6"/>
      <c r="AG24" s="6"/>
      <c r="AH24" s="6"/>
    </row>
    <row r="25" spans="1:34" x14ac:dyDescent="0.25">
      <c r="A25" s="68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65"/>
      <c r="O25" s="38"/>
      <c r="P25" s="39">
        <v>34.2761</v>
      </c>
      <c r="Q25" s="55">
        <f t="shared" si="0"/>
        <v>9.5211388888888884</v>
      </c>
      <c r="R25" s="59"/>
      <c r="S25" s="59">
        <v>37.964599999999997</v>
      </c>
      <c r="T25" s="56">
        <f t="shared" si="1"/>
        <v>10.545722222222221</v>
      </c>
      <c r="U25" s="59"/>
      <c r="V25" s="58">
        <v>48.779000000000003</v>
      </c>
      <c r="W25" s="57">
        <f t="shared" si="2"/>
        <v>13.549722222222222</v>
      </c>
      <c r="X25" s="52"/>
      <c r="Y25" s="53"/>
      <c r="Z25" s="97"/>
      <c r="AA25" s="97"/>
      <c r="AB25" s="54"/>
      <c r="AC25" s="167">
        <v>122.90889999999999</v>
      </c>
      <c r="AD25" s="10">
        <f t="shared" si="3"/>
        <v>0</v>
      </c>
      <c r="AE25" s="51" t="str">
        <f t="shared" si="4"/>
        <v xml:space="preserve"> </v>
      </c>
      <c r="AF25" s="6"/>
      <c r="AG25" s="6"/>
      <c r="AH25" s="6"/>
    </row>
    <row r="26" spans="1:34" x14ac:dyDescent="0.25">
      <c r="A26" s="68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65"/>
      <c r="O26" s="38"/>
      <c r="P26" s="39">
        <v>34.2761</v>
      </c>
      <c r="Q26" s="55">
        <f t="shared" si="0"/>
        <v>9.5211388888888884</v>
      </c>
      <c r="R26" s="59"/>
      <c r="S26" s="59">
        <v>37.964599999999997</v>
      </c>
      <c r="T26" s="56">
        <f t="shared" si="1"/>
        <v>10.545722222222221</v>
      </c>
      <c r="U26" s="59"/>
      <c r="V26" s="58">
        <v>48.779000000000003</v>
      </c>
      <c r="W26" s="57">
        <f t="shared" si="2"/>
        <v>13.549722222222222</v>
      </c>
      <c r="X26" s="52"/>
      <c r="Y26" s="53"/>
      <c r="Z26" s="97"/>
      <c r="AA26" s="97"/>
      <c r="AB26" s="54"/>
      <c r="AC26" s="167">
        <v>145.79432999999997</v>
      </c>
      <c r="AD26" s="10">
        <f t="shared" si="3"/>
        <v>0</v>
      </c>
      <c r="AE26" s="51" t="str">
        <f t="shared" si="4"/>
        <v xml:space="preserve"> </v>
      </c>
      <c r="AF26" s="6"/>
      <c r="AG26" s="6"/>
      <c r="AH26" s="6"/>
    </row>
    <row r="27" spans="1:34" x14ac:dyDescent="0.25">
      <c r="A27" s="68">
        <v>17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65"/>
      <c r="O27" s="38"/>
      <c r="P27" s="39">
        <v>34.2761</v>
      </c>
      <c r="Q27" s="55">
        <f t="shared" si="0"/>
        <v>9.5211388888888884</v>
      </c>
      <c r="R27" s="59"/>
      <c r="S27" s="59">
        <v>37.964599999999997</v>
      </c>
      <c r="T27" s="56">
        <f t="shared" si="1"/>
        <v>10.545722222222221</v>
      </c>
      <c r="U27" s="59"/>
      <c r="V27" s="58">
        <v>48.779000000000003</v>
      </c>
      <c r="W27" s="57">
        <f t="shared" si="2"/>
        <v>13.549722222222222</v>
      </c>
      <c r="X27" s="52"/>
      <c r="Y27" s="53"/>
      <c r="Z27" s="97"/>
      <c r="AA27" s="97"/>
      <c r="AB27" s="54"/>
      <c r="AC27" s="167">
        <v>134.75561999999999</v>
      </c>
      <c r="AD27" s="10">
        <f t="shared" si="3"/>
        <v>0</v>
      </c>
      <c r="AE27" s="51" t="str">
        <f t="shared" si="4"/>
        <v xml:space="preserve"> </v>
      </c>
      <c r="AF27" s="6"/>
      <c r="AG27" s="6"/>
      <c r="AH27" s="6"/>
    </row>
    <row r="28" spans="1:34" x14ac:dyDescent="0.25">
      <c r="A28" s="68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65"/>
      <c r="O28" s="38"/>
      <c r="P28" s="39">
        <v>34.2761</v>
      </c>
      <c r="Q28" s="55">
        <f t="shared" si="0"/>
        <v>9.5211388888888884</v>
      </c>
      <c r="R28" s="59"/>
      <c r="S28" s="59">
        <v>37.964599999999997</v>
      </c>
      <c r="T28" s="56">
        <f t="shared" si="1"/>
        <v>10.545722222222221</v>
      </c>
      <c r="U28" s="59"/>
      <c r="V28" s="58">
        <v>48.779000000000003</v>
      </c>
      <c r="W28" s="57">
        <f t="shared" si="2"/>
        <v>13.549722222222222</v>
      </c>
      <c r="X28" s="52"/>
      <c r="Y28" s="53"/>
      <c r="Z28" s="97"/>
      <c r="AA28" s="97"/>
      <c r="AB28" s="54"/>
      <c r="AC28" s="167">
        <v>116.73971</v>
      </c>
      <c r="AD28" s="10">
        <f t="shared" si="3"/>
        <v>0</v>
      </c>
      <c r="AE28" s="51" t="str">
        <f t="shared" si="4"/>
        <v xml:space="preserve"> </v>
      </c>
      <c r="AF28" s="6"/>
      <c r="AG28" s="6"/>
      <c r="AH28" s="6"/>
    </row>
    <row r="29" spans="1:34" ht="15" customHeight="1" x14ac:dyDescent="0.25">
      <c r="A29" s="68">
        <v>19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65"/>
      <c r="O29" s="38"/>
      <c r="P29" s="39">
        <v>34.2761</v>
      </c>
      <c r="Q29" s="55">
        <f t="shared" si="0"/>
        <v>9.5211388888888884</v>
      </c>
      <c r="R29" s="59"/>
      <c r="S29" s="59">
        <v>37.964599999999997</v>
      </c>
      <c r="T29" s="56">
        <f t="shared" si="1"/>
        <v>10.545722222222221</v>
      </c>
      <c r="U29" s="59"/>
      <c r="V29" s="58">
        <v>48.779000000000003</v>
      </c>
      <c r="W29" s="57">
        <f t="shared" si="2"/>
        <v>13.549722222222222</v>
      </c>
      <c r="X29" s="52"/>
      <c r="Y29" s="53"/>
      <c r="Z29" s="97"/>
      <c r="AA29" s="97"/>
      <c r="AB29" s="54"/>
      <c r="AC29" s="167">
        <v>115.48452999999999</v>
      </c>
      <c r="AD29" s="10">
        <f t="shared" si="3"/>
        <v>0</v>
      </c>
      <c r="AE29" s="51" t="str">
        <f t="shared" si="4"/>
        <v xml:space="preserve"> </v>
      </c>
      <c r="AF29" s="6"/>
      <c r="AG29" s="6"/>
      <c r="AH29" s="6"/>
    </row>
    <row r="30" spans="1:34" x14ac:dyDescent="0.25">
      <c r="A30" s="68">
        <v>20</v>
      </c>
      <c r="B30" s="73">
        <v>91.697299999999998</v>
      </c>
      <c r="C30" s="64">
        <v>3.5524</v>
      </c>
      <c r="D30" s="64">
        <v>0.91949999999999998</v>
      </c>
      <c r="E30" s="64">
        <v>0.11650000000000001</v>
      </c>
      <c r="F30" s="64">
        <v>0.18010000000000001</v>
      </c>
      <c r="G30" s="64">
        <v>4.7000000000000002E-3</v>
      </c>
      <c r="H30" s="64">
        <v>5.28E-2</v>
      </c>
      <c r="I30" s="64">
        <v>4.4499999999999998E-2</v>
      </c>
      <c r="J30" s="64">
        <v>0.12089999999999999</v>
      </c>
      <c r="K30" s="64">
        <v>1.15E-2</v>
      </c>
      <c r="L30" s="64">
        <v>2.4279000000000002</v>
      </c>
      <c r="M30" s="74">
        <v>0.872</v>
      </c>
      <c r="N30" s="92">
        <v>0.72499999999999998</v>
      </c>
      <c r="O30" s="38"/>
      <c r="P30" s="78">
        <v>34.22</v>
      </c>
      <c r="Q30" s="55">
        <f t="shared" si="0"/>
        <v>9.5055555555555546</v>
      </c>
      <c r="R30" s="59"/>
      <c r="S30" s="78">
        <v>37.9</v>
      </c>
      <c r="T30" s="56">
        <f t="shared" si="1"/>
        <v>10.527777777777777</v>
      </c>
      <c r="U30" s="59"/>
      <c r="V30" s="78">
        <v>48.57</v>
      </c>
      <c r="W30" s="57">
        <f t="shared" si="2"/>
        <v>13.491666666666667</v>
      </c>
      <c r="X30" s="52">
        <v>-8.6999999999999993</v>
      </c>
      <c r="Y30" s="53">
        <v>-2.2999999999999998</v>
      </c>
      <c r="Z30" s="97">
        <v>1.3</v>
      </c>
      <c r="AA30" s="100" t="s">
        <v>60</v>
      </c>
      <c r="AB30" s="50" t="s">
        <v>61</v>
      </c>
      <c r="AC30" s="167">
        <v>121.98506</v>
      </c>
      <c r="AD30" s="10">
        <f t="shared" si="3"/>
        <v>100.0001</v>
      </c>
      <c r="AE30" s="51" t="str">
        <f>IF(AD30=100,"ОК"," ")</f>
        <v xml:space="preserve"> </v>
      </c>
      <c r="AF30" s="6"/>
      <c r="AG30" s="6"/>
      <c r="AH30" s="6"/>
    </row>
    <row r="31" spans="1:34" x14ac:dyDescent="0.25">
      <c r="A31" s="68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65"/>
      <c r="O31" s="38"/>
      <c r="P31" s="78">
        <v>34.22</v>
      </c>
      <c r="Q31" s="55">
        <f t="shared" si="0"/>
        <v>9.5055555555555546</v>
      </c>
      <c r="R31" s="59"/>
      <c r="S31" s="78">
        <v>37.9</v>
      </c>
      <c r="T31" s="56">
        <f t="shared" si="1"/>
        <v>10.527777777777777</v>
      </c>
      <c r="U31" s="59"/>
      <c r="V31" s="78">
        <v>48.57</v>
      </c>
      <c r="W31" s="57">
        <f t="shared" si="2"/>
        <v>13.491666666666667</v>
      </c>
      <c r="X31" s="52"/>
      <c r="Y31" s="53"/>
      <c r="Z31" s="97"/>
      <c r="AA31" s="97"/>
      <c r="AB31" s="54"/>
      <c r="AC31" s="167">
        <v>129.27005</v>
      </c>
      <c r="AD31" s="10">
        <f t="shared" si="3"/>
        <v>0</v>
      </c>
      <c r="AE31" s="51" t="str">
        <f t="shared" si="4"/>
        <v xml:space="preserve"> </v>
      </c>
      <c r="AF31" s="6"/>
      <c r="AG31" s="6"/>
      <c r="AH31" s="6"/>
    </row>
    <row r="32" spans="1:34" x14ac:dyDescent="0.25">
      <c r="A32" s="68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65"/>
      <c r="O32" s="38"/>
      <c r="P32" s="78">
        <v>34.22</v>
      </c>
      <c r="Q32" s="55">
        <f t="shared" si="0"/>
        <v>9.5055555555555546</v>
      </c>
      <c r="R32" s="59"/>
      <c r="S32" s="78">
        <v>37.9</v>
      </c>
      <c r="T32" s="56">
        <f t="shared" si="1"/>
        <v>10.527777777777777</v>
      </c>
      <c r="U32" s="59"/>
      <c r="V32" s="78">
        <v>48.57</v>
      </c>
      <c r="W32" s="57">
        <f t="shared" si="2"/>
        <v>13.491666666666667</v>
      </c>
      <c r="X32" s="52"/>
      <c r="Y32" s="53"/>
      <c r="Z32" s="97"/>
      <c r="AA32" s="97"/>
      <c r="AB32" s="54"/>
      <c r="AC32" s="167">
        <v>107.05110999999999</v>
      </c>
      <c r="AD32" s="10">
        <f t="shared" si="3"/>
        <v>0</v>
      </c>
      <c r="AE32" s="51" t="str">
        <f t="shared" si="4"/>
        <v xml:space="preserve"> </v>
      </c>
      <c r="AF32" s="6"/>
      <c r="AG32" s="6"/>
      <c r="AH32" s="6"/>
    </row>
    <row r="33" spans="1:34" x14ac:dyDescent="0.25">
      <c r="A33" s="68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65"/>
      <c r="O33" s="38"/>
      <c r="P33" s="78">
        <v>34.22</v>
      </c>
      <c r="Q33" s="55">
        <f t="shared" si="0"/>
        <v>9.5055555555555546</v>
      </c>
      <c r="R33" s="59"/>
      <c r="S33" s="78">
        <v>37.9</v>
      </c>
      <c r="T33" s="56">
        <f t="shared" si="1"/>
        <v>10.527777777777777</v>
      </c>
      <c r="U33" s="59"/>
      <c r="V33" s="78">
        <v>48.57</v>
      </c>
      <c r="W33" s="57">
        <f t="shared" si="2"/>
        <v>13.491666666666667</v>
      </c>
      <c r="X33" s="52"/>
      <c r="Y33" s="53"/>
      <c r="Z33" s="97"/>
      <c r="AA33" s="97"/>
      <c r="AB33" s="54"/>
      <c r="AC33" s="167">
        <v>107.64588000000001</v>
      </c>
      <c r="AD33" s="10">
        <f>SUM(B33:M33)+$K$42+$N$42</f>
        <v>0</v>
      </c>
      <c r="AE33" s="51" t="str">
        <f>IF(AD33=100,"ОК"," ")</f>
        <v xml:space="preserve"> </v>
      </c>
      <c r="AF33" s="6"/>
      <c r="AG33" s="6"/>
      <c r="AH33" s="6"/>
    </row>
    <row r="34" spans="1:34" x14ac:dyDescent="0.25">
      <c r="A34" s="68">
        <v>24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65"/>
      <c r="O34" s="38"/>
      <c r="P34" s="78">
        <v>34.22</v>
      </c>
      <c r="Q34" s="55">
        <f t="shared" si="0"/>
        <v>9.5055555555555546</v>
      </c>
      <c r="R34" s="59"/>
      <c r="S34" s="78">
        <v>37.9</v>
      </c>
      <c r="T34" s="56">
        <f t="shared" si="1"/>
        <v>10.527777777777777</v>
      </c>
      <c r="U34" s="59"/>
      <c r="V34" s="78">
        <v>48.57</v>
      </c>
      <c r="W34" s="57">
        <f t="shared" si="2"/>
        <v>13.491666666666667</v>
      </c>
      <c r="X34" s="52"/>
      <c r="Y34" s="53"/>
      <c r="Z34" s="97"/>
      <c r="AA34" s="97"/>
      <c r="AB34" s="54"/>
      <c r="AC34" s="167">
        <v>100.05828</v>
      </c>
      <c r="AD34" s="10">
        <f t="shared" si="3"/>
        <v>0</v>
      </c>
      <c r="AE34" s="51" t="str">
        <f t="shared" si="4"/>
        <v xml:space="preserve"> </v>
      </c>
      <c r="AF34" s="6"/>
      <c r="AG34" s="6"/>
      <c r="AH34" s="6"/>
    </row>
    <row r="35" spans="1:34" x14ac:dyDescent="0.25">
      <c r="A35" s="68">
        <v>25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65"/>
      <c r="O35" s="38"/>
      <c r="P35" s="78">
        <v>34.22</v>
      </c>
      <c r="Q35" s="55">
        <f t="shared" si="0"/>
        <v>9.5055555555555546</v>
      </c>
      <c r="R35" s="59"/>
      <c r="S35" s="78">
        <v>37.9</v>
      </c>
      <c r="T35" s="56">
        <f t="shared" si="1"/>
        <v>10.527777777777777</v>
      </c>
      <c r="U35" s="59"/>
      <c r="V35" s="78">
        <v>48.57</v>
      </c>
      <c r="W35" s="57">
        <f t="shared" si="2"/>
        <v>13.491666666666667</v>
      </c>
      <c r="X35" s="52"/>
      <c r="Y35" s="53"/>
      <c r="Z35" s="97"/>
      <c r="AA35" s="97"/>
      <c r="AB35" s="54"/>
      <c r="AC35" s="167">
        <v>103.00559</v>
      </c>
      <c r="AD35" s="10">
        <f t="shared" si="3"/>
        <v>0</v>
      </c>
      <c r="AE35" s="51" t="str">
        <f t="shared" si="4"/>
        <v xml:space="preserve"> </v>
      </c>
      <c r="AF35" s="6"/>
      <c r="AG35" s="6"/>
      <c r="AH35" s="6"/>
    </row>
    <row r="36" spans="1:34" x14ac:dyDescent="0.25">
      <c r="A36" s="68">
        <v>26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65"/>
      <c r="O36" s="38"/>
      <c r="P36" s="78">
        <v>34.22</v>
      </c>
      <c r="Q36" s="55">
        <f t="shared" si="0"/>
        <v>9.5055555555555546</v>
      </c>
      <c r="R36" s="59"/>
      <c r="S36" s="78">
        <v>37.9</v>
      </c>
      <c r="T36" s="56">
        <f t="shared" si="1"/>
        <v>10.527777777777777</v>
      </c>
      <c r="U36" s="59"/>
      <c r="V36" s="78">
        <v>48.57</v>
      </c>
      <c r="W36" s="57">
        <f t="shared" si="2"/>
        <v>13.491666666666667</v>
      </c>
      <c r="X36" s="52"/>
      <c r="Y36" s="53"/>
      <c r="Z36" s="97"/>
      <c r="AA36" s="97"/>
      <c r="AB36" s="54"/>
      <c r="AC36" s="167">
        <v>97.938839999999999</v>
      </c>
      <c r="AD36" s="10">
        <f t="shared" si="3"/>
        <v>0</v>
      </c>
      <c r="AE36" s="51" t="str">
        <f t="shared" si="4"/>
        <v xml:space="preserve"> </v>
      </c>
      <c r="AF36" s="6"/>
      <c r="AG36" s="6"/>
      <c r="AH36" s="6"/>
    </row>
    <row r="37" spans="1:34" x14ac:dyDescent="0.25">
      <c r="A37" s="68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65"/>
      <c r="O37" s="38"/>
      <c r="P37" s="78">
        <v>34.22</v>
      </c>
      <c r="Q37" s="55">
        <f t="shared" si="0"/>
        <v>9.5055555555555546</v>
      </c>
      <c r="R37" s="59"/>
      <c r="S37" s="78">
        <v>37.9</v>
      </c>
      <c r="T37" s="56">
        <f t="shared" si="1"/>
        <v>10.527777777777777</v>
      </c>
      <c r="U37" s="59"/>
      <c r="V37" s="78">
        <v>48.57</v>
      </c>
      <c r="W37" s="57">
        <f t="shared" si="2"/>
        <v>13.491666666666667</v>
      </c>
      <c r="X37" s="52"/>
      <c r="Y37" s="53"/>
      <c r="Z37" s="97"/>
      <c r="AA37" s="97"/>
      <c r="AB37" s="54"/>
      <c r="AC37" s="167">
        <v>99.459229999999991</v>
      </c>
      <c r="AD37" s="10">
        <f t="shared" si="3"/>
        <v>0</v>
      </c>
      <c r="AE37" s="51" t="str">
        <f t="shared" si="4"/>
        <v xml:space="preserve"> </v>
      </c>
      <c r="AF37" s="6"/>
      <c r="AG37" s="6"/>
      <c r="AH37" s="6"/>
    </row>
    <row r="38" spans="1:34" x14ac:dyDescent="0.25">
      <c r="A38" s="68">
        <v>28</v>
      </c>
      <c r="B38" s="73">
        <v>90.811300000000003</v>
      </c>
      <c r="C38" s="64">
        <v>3.8294000000000001</v>
      </c>
      <c r="D38" s="64">
        <v>1.0027999999999999</v>
      </c>
      <c r="E38" s="64">
        <v>0.1328</v>
      </c>
      <c r="F38" s="64">
        <v>0.2185</v>
      </c>
      <c r="G38" s="64">
        <v>6.7000000000000002E-3</v>
      </c>
      <c r="H38" s="64">
        <v>6.6400000000000001E-2</v>
      </c>
      <c r="I38" s="64">
        <v>5.67E-2</v>
      </c>
      <c r="J38" s="64">
        <v>0.1424</v>
      </c>
      <c r="K38" s="64">
        <v>1.7000000000000001E-2</v>
      </c>
      <c r="L38" s="64">
        <v>2.5707</v>
      </c>
      <c r="M38" s="74">
        <v>1.1453</v>
      </c>
      <c r="N38" s="92">
        <v>0.74209999999999998</v>
      </c>
      <c r="O38" s="38"/>
      <c r="P38" s="78">
        <v>34.29</v>
      </c>
      <c r="Q38" s="55">
        <f t="shared" si="0"/>
        <v>9.5250000000000004</v>
      </c>
      <c r="R38" s="59"/>
      <c r="S38" s="78">
        <v>37.97</v>
      </c>
      <c r="T38" s="56">
        <f t="shared" si="1"/>
        <v>10.547222222222222</v>
      </c>
      <c r="U38" s="59"/>
      <c r="V38" s="78">
        <v>48.38</v>
      </c>
      <c r="W38" s="57">
        <f t="shared" si="2"/>
        <v>13.43888888888889</v>
      </c>
      <c r="X38" s="52">
        <v>-8.5</v>
      </c>
      <c r="Y38" s="53">
        <v>-1.9</v>
      </c>
      <c r="Z38" s="97"/>
      <c r="AA38" s="97"/>
      <c r="AB38" s="54"/>
      <c r="AC38" s="167">
        <v>97.034570000000002</v>
      </c>
      <c r="AD38" s="10">
        <f t="shared" si="3"/>
        <v>100.00000000000001</v>
      </c>
      <c r="AE38" s="51" t="str">
        <f t="shared" si="4"/>
        <v>ОК</v>
      </c>
      <c r="AF38" s="6"/>
      <c r="AG38" s="6"/>
      <c r="AH38" s="6"/>
    </row>
    <row r="39" spans="1:34" x14ac:dyDescent="0.25">
      <c r="A39" s="68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65"/>
      <c r="O39" s="38"/>
      <c r="P39" s="78">
        <v>34.29</v>
      </c>
      <c r="Q39" s="55">
        <f t="shared" si="0"/>
        <v>9.5250000000000004</v>
      </c>
      <c r="R39" s="59"/>
      <c r="S39" s="78">
        <v>37.97</v>
      </c>
      <c r="T39" s="56">
        <f t="shared" si="1"/>
        <v>10.547222222222222</v>
      </c>
      <c r="U39" s="59"/>
      <c r="V39" s="58">
        <v>48.38</v>
      </c>
      <c r="W39" s="57">
        <f t="shared" si="2"/>
        <v>13.43888888888889</v>
      </c>
      <c r="X39" s="52"/>
      <c r="Y39" s="53"/>
      <c r="Z39" s="97"/>
      <c r="AA39" s="97"/>
      <c r="AB39" s="54"/>
      <c r="AC39" s="167">
        <v>100.69371000000001</v>
      </c>
      <c r="AD39" s="10">
        <f t="shared" si="3"/>
        <v>0</v>
      </c>
      <c r="AE39" s="51" t="str">
        <f t="shared" si="4"/>
        <v xml:space="preserve"> </v>
      </c>
      <c r="AF39" s="6"/>
      <c r="AG39" s="6"/>
      <c r="AH39" s="6"/>
    </row>
    <row r="40" spans="1:34" x14ac:dyDescent="0.25">
      <c r="A40" s="68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65"/>
      <c r="O40" s="38"/>
      <c r="P40" s="78">
        <v>34.29</v>
      </c>
      <c r="Q40" s="55">
        <f t="shared" si="0"/>
        <v>9.5250000000000004</v>
      </c>
      <c r="R40" s="59"/>
      <c r="S40" s="78">
        <v>37.97</v>
      </c>
      <c r="T40" s="56">
        <f t="shared" si="1"/>
        <v>10.547222222222222</v>
      </c>
      <c r="U40" s="59"/>
      <c r="V40" s="58">
        <v>48.38</v>
      </c>
      <c r="W40" s="57">
        <f t="shared" si="2"/>
        <v>13.43888888888889</v>
      </c>
      <c r="X40" s="46"/>
      <c r="Y40" s="47"/>
      <c r="Z40" s="98"/>
      <c r="AA40" s="98"/>
      <c r="AB40" s="50"/>
      <c r="AC40" s="167">
        <v>108.77124999999999</v>
      </c>
      <c r="AD40" s="10">
        <f t="shared" si="3"/>
        <v>0</v>
      </c>
      <c r="AE40" s="51" t="str">
        <f t="shared" si="4"/>
        <v xml:space="preserve"> </v>
      </c>
      <c r="AF40" s="6"/>
      <c r="AG40" s="6"/>
      <c r="AH40" s="6"/>
    </row>
    <row r="41" spans="1:34" ht="15.75" thickBot="1" x14ac:dyDescent="0.3">
      <c r="A41" s="69">
        <v>31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66"/>
      <c r="O41" s="43"/>
      <c r="P41" s="93">
        <v>34.29</v>
      </c>
      <c r="Q41" s="60">
        <f t="shared" si="0"/>
        <v>9.5250000000000004</v>
      </c>
      <c r="R41" s="61"/>
      <c r="S41" s="94">
        <v>37.97</v>
      </c>
      <c r="T41" s="62">
        <f t="shared" si="1"/>
        <v>10.547222222222222</v>
      </c>
      <c r="U41" s="61"/>
      <c r="V41" s="61">
        <v>48.38</v>
      </c>
      <c r="W41" s="63">
        <f t="shared" si="2"/>
        <v>13.43888888888889</v>
      </c>
      <c r="X41" s="48"/>
      <c r="Y41" s="49"/>
      <c r="Z41" s="99"/>
      <c r="AA41" s="99"/>
      <c r="AB41" s="77"/>
      <c r="AC41" s="165">
        <v>114.23627999999999</v>
      </c>
      <c r="AD41" s="10">
        <f t="shared" si="3"/>
        <v>0</v>
      </c>
      <c r="AE41" s="51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56" t="s">
        <v>18</v>
      </c>
      <c r="B42" s="157"/>
      <c r="C42" s="157"/>
      <c r="D42" s="157"/>
      <c r="E42" s="157"/>
      <c r="F42" s="157"/>
      <c r="G42" s="157"/>
      <c r="H42" s="158"/>
      <c r="I42" s="155" t="s">
        <v>16</v>
      </c>
      <c r="J42" s="155"/>
      <c r="K42" s="79">
        <v>0</v>
      </c>
      <c r="L42" s="156" t="s">
        <v>17</v>
      </c>
      <c r="M42" s="158"/>
      <c r="N42" s="80">
        <v>0</v>
      </c>
      <c r="O42" s="104"/>
      <c r="P42" s="104">
        <f>SUMPRODUCT(P11:P41,AC11:AC41)/SUM(AC11:AC41)</f>
        <v>34.340995675916865</v>
      </c>
      <c r="Q42" s="126">
        <f>SUMPRODUCT(Q11:Q41,AC11:AC41)/SUM(AC11:AC41)</f>
        <v>9.5391654655324629</v>
      </c>
      <c r="R42" s="104"/>
      <c r="S42" s="104">
        <f>SUMPRODUCT(S11:S41,AC11:AC41)/SUM(AC11:AC41)</f>
        <v>38.033543284059199</v>
      </c>
      <c r="T42" s="124">
        <f>SUMPRODUCT(T11:T41,AC11:AC41)/SUM(AC11:AC41)</f>
        <v>10.564873134460891</v>
      </c>
      <c r="U42" s="14"/>
      <c r="V42" s="7"/>
      <c r="W42" s="4"/>
      <c r="X42" s="4"/>
      <c r="Y42" s="4"/>
      <c r="Z42" s="4"/>
      <c r="AA42" s="163" t="s">
        <v>62</v>
      </c>
      <c r="AB42" s="136"/>
      <c r="AC42" s="164">
        <v>3552.2751299999995</v>
      </c>
      <c r="AD42" s="10"/>
      <c r="AE42" s="11"/>
      <c r="AF42" s="6"/>
      <c r="AG42" s="6"/>
      <c r="AH42" s="6"/>
    </row>
    <row r="43" spans="1:34" ht="15.75" customHeight="1" x14ac:dyDescent="0.25">
      <c r="A43" s="30"/>
      <c r="B43" s="4"/>
      <c r="C43" s="4"/>
      <c r="D43" s="4"/>
      <c r="E43" s="4"/>
      <c r="F43" s="4"/>
      <c r="G43" s="4"/>
      <c r="H43" s="154" t="s">
        <v>2</v>
      </c>
      <c r="I43" s="154"/>
      <c r="J43" s="154"/>
      <c r="K43" s="154"/>
      <c r="L43" s="154"/>
      <c r="M43" s="154"/>
      <c r="N43" s="154"/>
      <c r="O43" s="105"/>
      <c r="P43" s="105"/>
      <c r="Q43" s="127"/>
      <c r="R43" s="105"/>
      <c r="S43" s="105"/>
      <c r="T43" s="125"/>
      <c r="U43" s="14"/>
      <c r="V43" s="4"/>
      <c r="W43" s="4"/>
      <c r="X43" s="4"/>
      <c r="Y43" s="4"/>
      <c r="Z43" s="4"/>
      <c r="AA43" s="4"/>
      <c r="AB43" s="4"/>
      <c r="AC43" s="45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5"/>
    </row>
    <row r="45" spans="1:34" ht="15.75" customHeight="1" x14ac:dyDescent="0.25">
      <c r="A45" s="3"/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40</v>
      </c>
      <c r="P45" s="31"/>
      <c r="Q45" s="31"/>
      <c r="R45" s="31"/>
      <c r="S45" s="32"/>
      <c r="T45" s="33"/>
      <c r="U45" s="33"/>
      <c r="V45" s="141">
        <v>42738</v>
      </c>
      <c r="W45" s="142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4" t="s">
        <v>3</v>
      </c>
      <c r="O46" s="34" t="s">
        <v>4</v>
      </c>
      <c r="R46" s="34"/>
      <c r="S46" s="34" t="s">
        <v>5</v>
      </c>
      <c r="V46" s="34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1" t="s">
        <v>41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 t="s">
        <v>42</v>
      </c>
      <c r="O47" s="31" t="s">
        <v>43</v>
      </c>
      <c r="P47" s="31"/>
      <c r="Q47" s="31"/>
      <c r="R47" s="31"/>
      <c r="S47" s="31"/>
      <c r="T47" s="33"/>
      <c r="U47" s="33"/>
      <c r="V47" s="141">
        <v>42738</v>
      </c>
      <c r="W47" s="142"/>
    </row>
    <row r="48" spans="1:34" x14ac:dyDescent="0.25">
      <c r="E48" s="34" t="s">
        <v>44</v>
      </c>
      <c r="O48" s="34" t="s">
        <v>4</v>
      </c>
      <c r="R48" s="34"/>
      <c r="S48" s="34" t="s">
        <v>5</v>
      </c>
      <c r="V48" s="34"/>
      <c r="W48" s="4" t="s">
        <v>6</v>
      </c>
    </row>
    <row r="49" spans="2:23" x14ac:dyDescent="0.25"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42</v>
      </c>
      <c r="O49" s="31" t="s">
        <v>53</v>
      </c>
      <c r="P49" s="31"/>
      <c r="Q49" s="31"/>
      <c r="R49" s="31"/>
      <c r="S49" s="31"/>
      <c r="T49" s="33"/>
      <c r="U49" s="33"/>
      <c r="V49" s="141">
        <v>42738</v>
      </c>
      <c r="W49" s="142"/>
    </row>
    <row r="50" spans="2:23" x14ac:dyDescent="0.25">
      <c r="E50" s="44" t="s">
        <v>51</v>
      </c>
      <c r="O50" s="34" t="s">
        <v>4</v>
      </c>
      <c r="R50" s="34"/>
      <c r="S50" s="34" t="s">
        <v>5</v>
      </c>
      <c r="V50" s="34"/>
      <c r="W50" s="4" t="s">
        <v>6</v>
      </c>
    </row>
    <row r="51" spans="2:23" x14ac:dyDescent="0.25">
      <c r="B51" s="1" t="s">
        <v>63</v>
      </c>
    </row>
  </sheetData>
  <mergeCells count="50">
    <mergeCell ref="G9:G10"/>
    <mergeCell ref="J9:J10"/>
    <mergeCell ref="K9:K10"/>
    <mergeCell ref="O9:O10"/>
    <mergeCell ref="A7:A10"/>
    <mergeCell ref="B9:B10"/>
    <mergeCell ref="C9:C10"/>
    <mergeCell ref="F9:F10"/>
    <mergeCell ref="D9:D10"/>
    <mergeCell ref="E9:E10"/>
    <mergeCell ref="V49:W49"/>
    <mergeCell ref="V47:W47"/>
    <mergeCell ref="J2:X2"/>
    <mergeCell ref="J4:X4"/>
    <mergeCell ref="J5:X5"/>
    <mergeCell ref="U9:U10"/>
    <mergeCell ref="S9:S10"/>
    <mergeCell ref="B7:M8"/>
    <mergeCell ref="H9:H10"/>
    <mergeCell ref="M9:M10"/>
    <mergeCell ref="V45:W45"/>
    <mergeCell ref="H43:N43"/>
    <mergeCell ref="I42:J42"/>
    <mergeCell ref="A42:H42"/>
    <mergeCell ref="L42:M42"/>
    <mergeCell ref="I9:I10"/>
    <mergeCell ref="N7:W7"/>
    <mergeCell ref="N8:N10"/>
    <mergeCell ref="P9:P10"/>
    <mergeCell ref="Q9:Q10"/>
    <mergeCell ref="AA42:AB42"/>
    <mergeCell ref="R42:R43"/>
    <mergeCell ref="W9:W10"/>
    <mergeCell ref="T9:T10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O42:O43"/>
    <mergeCell ref="X7:X10"/>
    <mergeCell ref="T42:T43"/>
    <mergeCell ref="P42:P43"/>
    <mergeCell ref="Q42:Q43"/>
    <mergeCell ref="R9:R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H3" sqref="H3:H34"/>
    </sheetView>
  </sheetViews>
  <sheetFormatPr defaultRowHeight="15" x14ac:dyDescent="0.25"/>
  <cols>
    <col min="1" max="1" width="6.140625" customWidth="1"/>
  </cols>
  <sheetData>
    <row r="1" spans="1:8" x14ac:dyDescent="0.25">
      <c r="A1" t="s">
        <v>64</v>
      </c>
    </row>
    <row r="2" spans="1:8" x14ac:dyDescent="0.25">
      <c r="A2" t="s">
        <v>65</v>
      </c>
      <c r="B2" t="s">
        <v>57</v>
      </c>
      <c r="C2" t="s">
        <v>66</v>
      </c>
      <c r="D2" t="s">
        <v>67</v>
      </c>
      <c r="E2" t="s">
        <v>68</v>
      </c>
      <c r="F2" t="s">
        <v>69</v>
      </c>
    </row>
    <row r="3" spans="1:8" x14ac:dyDescent="0.25">
      <c r="A3">
        <v>1</v>
      </c>
      <c r="B3">
        <v>125324.56</v>
      </c>
      <c r="C3">
        <v>1079.152</v>
      </c>
      <c r="D3">
        <v>3.41</v>
      </c>
      <c r="E3">
        <v>0.64</v>
      </c>
      <c r="H3" s="10">
        <f>B3/1000</f>
        <v>125.32455999999999</v>
      </c>
    </row>
    <row r="4" spans="1:8" x14ac:dyDescent="0.25">
      <c r="A4">
        <v>2</v>
      </c>
      <c r="B4">
        <v>112407.43</v>
      </c>
      <c r="C4">
        <v>856.94200000000001</v>
      </c>
      <c r="D4">
        <v>3.41</v>
      </c>
      <c r="E4">
        <v>1.08</v>
      </c>
      <c r="H4" s="10">
        <f t="shared" ref="H4:H33" si="0">B4/1000</f>
        <v>112.40742999999999</v>
      </c>
    </row>
    <row r="5" spans="1:8" x14ac:dyDescent="0.25">
      <c r="A5">
        <v>3</v>
      </c>
      <c r="B5">
        <v>109684.15</v>
      </c>
      <c r="C5">
        <v>798.03499999999997</v>
      </c>
      <c r="D5">
        <v>3.41</v>
      </c>
      <c r="E5">
        <v>0.21</v>
      </c>
      <c r="H5" s="10">
        <f t="shared" si="0"/>
        <v>109.68414999999999</v>
      </c>
    </row>
    <row r="6" spans="1:8" x14ac:dyDescent="0.25">
      <c r="A6">
        <v>4</v>
      </c>
      <c r="B6">
        <v>112362.18</v>
      </c>
      <c r="C6">
        <v>848.78099999999995</v>
      </c>
      <c r="D6">
        <v>3.39</v>
      </c>
      <c r="E6">
        <v>0.41</v>
      </c>
      <c r="H6" s="10">
        <f t="shared" si="0"/>
        <v>112.36218</v>
      </c>
    </row>
    <row r="7" spans="1:8" x14ac:dyDescent="0.25">
      <c r="A7">
        <v>5</v>
      </c>
      <c r="B7">
        <v>120213.58</v>
      </c>
      <c r="C7">
        <v>974.84799999999996</v>
      </c>
      <c r="D7">
        <v>3.39</v>
      </c>
      <c r="E7">
        <v>-0.85</v>
      </c>
      <c r="H7" s="10">
        <f t="shared" si="0"/>
        <v>120.21358000000001</v>
      </c>
    </row>
    <row r="8" spans="1:8" x14ac:dyDescent="0.25">
      <c r="A8">
        <v>6</v>
      </c>
      <c r="B8">
        <v>119560.05</v>
      </c>
      <c r="C8">
        <v>971.81200000000001</v>
      </c>
      <c r="D8">
        <v>3.4</v>
      </c>
      <c r="E8">
        <v>-0.64</v>
      </c>
      <c r="H8" s="10">
        <f t="shared" si="0"/>
        <v>119.56005</v>
      </c>
    </row>
    <row r="9" spans="1:8" x14ac:dyDescent="0.25">
      <c r="A9">
        <v>7</v>
      </c>
      <c r="B9">
        <v>137338.35</v>
      </c>
      <c r="C9">
        <v>1294.693</v>
      </c>
      <c r="D9">
        <v>3.36</v>
      </c>
      <c r="E9">
        <v>-1.9</v>
      </c>
      <c r="F9" t="s">
        <v>70</v>
      </c>
      <c r="H9" s="10">
        <f t="shared" si="0"/>
        <v>137.33835000000002</v>
      </c>
    </row>
    <row r="10" spans="1:8" x14ac:dyDescent="0.25">
      <c r="A10">
        <v>8</v>
      </c>
      <c r="B10">
        <v>123727.28</v>
      </c>
      <c r="C10">
        <v>1041.865</v>
      </c>
      <c r="D10">
        <v>3.4</v>
      </c>
      <c r="E10">
        <v>0.3</v>
      </c>
      <c r="H10" s="10">
        <f t="shared" si="0"/>
        <v>123.72727999999999</v>
      </c>
    </row>
    <row r="11" spans="1:8" x14ac:dyDescent="0.25">
      <c r="A11">
        <v>9</v>
      </c>
      <c r="B11">
        <v>99215.7</v>
      </c>
      <c r="C11">
        <v>851.89400000000001</v>
      </c>
      <c r="D11">
        <v>3.51</v>
      </c>
      <c r="E11">
        <v>6.79</v>
      </c>
      <c r="H11" s="10">
        <f t="shared" si="0"/>
        <v>99.215699999999998</v>
      </c>
    </row>
    <row r="12" spans="1:8" x14ac:dyDescent="0.25">
      <c r="A12">
        <v>10</v>
      </c>
      <c r="B12">
        <v>93160.68</v>
      </c>
      <c r="C12">
        <v>735.57500000000005</v>
      </c>
      <c r="D12">
        <v>3.49</v>
      </c>
      <c r="E12">
        <v>6.29</v>
      </c>
      <c r="H12" s="10">
        <f t="shared" si="0"/>
        <v>93.160679999999999</v>
      </c>
    </row>
    <row r="13" spans="1:8" x14ac:dyDescent="0.25">
      <c r="A13">
        <v>11</v>
      </c>
      <c r="B13">
        <v>105128.43</v>
      </c>
      <c r="C13">
        <v>891.96</v>
      </c>
      <c r="D13">
        <v>3.48</v>
      </c>
      <c r="E13">
        <v>4.58</v>
      </c>
      <c r="H13" s="10">
        <f t="shared" si="0"/>
        <v>105.12842999999999</v>
      </c>
    </row>
    <row r="14" spans="1:8" x14ac:dyDescent="0.25">
      <c r="A14">
        <v>12</v>
      </c>
      <c r="B14">
        <v>113239.99</v>
      </c>
      <c r="C14">
        <v>868.68600000000004</v>
      </c>
      <c r="D14">
        <v>3.34</v>
      </c>
      <c r="E14">
        <v>-1.75</v>
      </c>
      <c r="H14" s="10">
        <f t="shared" si="0"/>
        <v>113.23999000000001</v>
      </c>
    </row>
    <row r="15" spans="1:8" x14ac:dyDescent="0.25">
      <c r="A15">
        <v>13</v>
      </c>
      <c r="B15">
        <v>131638.13</v>
      </c>
      <c r="C15">
        <v>1167.4690000000001</v>
      </c>
      <c r="D15">
        <v>3.38</v>
      </c>
      <c r="E15">
        <v>-0.54</v>
      </c>
      <c r="H15" s="10">
        <f t="shared" si="0"/>
        <v>131.63813000000002</v>
      </c>
    </row>
    <row r="16" spans="1:8" x14ac:dyDescent="0.25">
      <c r="A16">
        <v>14</v>
      </c>
      <c r="B16">
        <v>126441.68</v>
      </c>
      <c r="C16">
        <v>1081.2460000000001</v>
      </c>
      <c r="D16">
        <v>3.41</v>
      </c>
      <c r="E16">
        <v>-0.05</v>
      </c>
      <c r="F16" t="s">
        <v>70</v>
      </c>
      <c r="H16" s="10">
        <f t="shared" si="0"/>
        <v>126.44167999999999</v>
      </c>
    </row>
    <row r="17" spans="1:8" x14ac:dyDescent="0.25">
      <c r="A17">
        <v>15</v>
      </c>
      <c r="B17">
        <v>122908.9</v>
      </c>
      <c r="C17">
        <v>1014.5890000000001</v>
      </c>
      <c r="D17">
        <v>3.36</v>
      </c>
      <c r="E17">
        <v>-1.48</v>
      </c>
      <c r="H17" s="10">
        <f t="shared" si="0"/>
        <v>122.90889999999999</v>
      </c>
    </row>
    <row r="18" spans="1:8" x14ac:dyDescent="0.25">
      <c r="A18">
        <v>16</v>
      </c>
      <c r="B18">
        <v>145794.32999999999</v>
      </c>
      <c r="C18">
        <v>1476.078</v>
      </c>
      <c r="D18">
        <v>3.36</v>
      </c>
      <c r="E18">
        <v>-1.67</v>
      </c>
      <c r="H18" s="10">
        <f t="shared" si="0"/>
        <v>145.79432999999997</v>
      </c>
    </row>
    <row r="19" spans="1:8" x14ac:dyDescent="0.25">
      <c r="A19">
        <v>17</v>
      </c>
      <c r="B19">
        <v>134755.62</v>
      </c>
      <c r="C19">
        <v>1232.454</v>
      </c>
      <c r="D19">
        <v>3.42</v>
      </c>
      <c r="E19">
        <v>-0.1</v>
      </c>
      <c r="H19" s="10">
        <f t="shared" si="0"/>
        <v>134.75561999999999</v>
      </c>
    </row>
    <row r="20" spans="1:8" x14ac:dyDescent="0.25">
      <c r="A20">
        <v>18</v>
      </c>
      <c r="B20">
        <v>116739.71</v>
      </c>
      <c r="C20">
        <v>910.63199999999995</v>
      </c>
      <c r="D20">
        <v>3.41</v>
      </c>
      <c r="E20">
        <v>0.47</v>
      </c>
      <c r="H20" s="10">
        <f t="shared" si="0"/>
        <v>116.73971</v>
      </c>
    </row>
    <row r="21" spans="1:8" x14ac:dyDescent="0.25">
      <c r="A21">
        <v>19</v>
      </c>
      <c r="B21">
        <v>115484.53</v>
      </c>
      <c r="C21">
        <v>891.91300000000001</v>
      </c>
      <c r="D21">
        <v>3.39</v>
      </c>
      <c r="E21">
        <v>0.72</v>
      </c>
      <c r="H21" s="10">
        <f t="shared" si="0"/>
        <v>115.48452999999999</v>
      </c>
    </row>
    <row r="22" spans="1:8" x14ac:dyDescent="0.25">
      <c r="A22">
        <v>20</v>
      </c>
      <c r="B22">
        <v>121985.06</v>
      </c>
      <c r="C22">
        <v>1001.976</v>
      </c>
      <c r="D22">
        <v>3.38</v>
      </c>
      <c r="E22">
        <v>-1.74</v>
      </c>
      <c r="H22" s="10">
        <f t="shared" si="0"/>
        <v>121.98506</v>
      </c>
    </row>
    <row r="23" spans="1:8" x14ac:dyDescent="0.25">
      <c r="A23">
        <v>21</v>
      </c>
      <c r="B23">
        <v>129270.05</v>
      </c>
      <c r="C23">
        <v>1151.54</v>
      </c>
      <c r="D23">
        <v>3.4</v>
      </c>
      <c r="E23">
        <v>-0.2</v>
      </c>
      <c r="F23" t="s">
        <v>70</v>
      </c>
      <c r="H23" s="10">
        <f t="shared" si="0"/>
        <v>129.27005</v>
      </c>
    </row>
    <row r="24" spans="1:8" x14ac:dyDescent="0.25">
      <c r="A24">
        <v>22</v>
      </c>
      <c r="B24">
        <v>107051.11</v>
      </c>
      <c r="C24">
        <v>1006.797</v>
      </c>
      <c r="D24">
        <v>3.54</v>
      </c>
      <c r="E24">
        <v>5.1100000000000003</v>
      </c>
      <c r="H24" s="10">
        <f t="shared" si="0"/>
        <v>107.05110999999999</v>
      </c>
    </row>
    <row r="25" spans="1:8" x14ac:dyDescent="0.25">
      <c r="A25">
        <v>23</v>
      </c>
      <c r="B25">
        <v>107645.88</v>
      </c>
      <c r="C25">
        <v>984.40099999999995</v>
      </c>
      <c r="D25">
        <v>3.53</v>
      </c>
      <c r="E25">
        <v>3.77</v>
      </c>
      <c r="H25" s="10">
        <f t="shared" si="0"/>
        <v>107.64588000000001</v>
      </c>
    </row>
    <row r="26" spans="1:8" x14ac:dyDescent="0.25">
      <c r="A26">
        <v>24</v>
      </c>
      <c r="B26">
        <v>100058.28</v>
      </c>
      <c r="C26">
        <v>849.005</v>
      </c>
      <c r="D26">
        <v>3.57</v>
      </c>
      <c r="E26">
        <v>5.64</v>
      </c>
      <c r="H26" s="10">
        <f t="shared" si="0"/>
        <v>100.05828</v>
      </c>
    </row>
    <row r="27" spans="1:8" x14ac:dyDescent="0.25">
      <c r="A27">
        <v>25</v>
      </c>
      <c r="B27">
        <v>103005.59</v>
      </c>
      <c r="C27">
        <v>852.90099999999995</v>
      </c>
      <c r="D27">
        <v>3.53</v>
      </c>
      <c r="E27">
        <v>3.79</v>
      </c>
      <c r="H27" s="10">
        <f t="shared" si="0"/>
        <v>103.00559</v>
      </c>
    </row>
    <row r="28" spans="1:8" x14ac:dyDescent="0.25">
      <c r="A28">
        <v>26</v>
      </c>
      <c r="B28">
        <v>97938.84</v>
      </c>
      <c r="C28">
        <v>849.58299999999997</v>
      </c>
      <c r="D28">
        <v>3.5</v>
      </c>
      <c r="E28">
        <v>4.37</v>
      </c>
      <c r="H28" s="10">
        <f t="shared" si="0"/>
        <v>97.938839999999999</v>
      </c>
    </row>
    <row r="29" spans="1:8" x14ac:dyDescent="0.25">
      <c r="A29">
        <v>27</v>
      </c>
      <c r="B29">
        <v>99459.23</v>
      </c>
      <c r="C29">
        <v>889.89499999999998</v>
      </c>
      <c r="D29">
        <v>3.52</v>
      </c>
      <c r="E29">
        <v>4.67</v>
      </c>
      <c r="H29" s="10">
        <f t="shared" si="0"/>
        <v>99.459229999999991</v>
      </c>
    </row>
    <row r="30" spans="1:8" x14ac:dyDescent="0.25">
      <c r="A30">
        <v>28</v>
      </c>
      <c r="B30">
        <v>97034.57</v>
      </c>
      <c r="C30">
        <v>820.97</v>
      </c>
      <c r="D30">
        <v>3.53</v>
      </c>
      <c r="E30">
        <v>6.15</v>
      </c>
      <c r="F30" t="s">
        <v>70</v>
      </c>
      <c r="H30" s="10">
        <f t="shared" si="0"/>
        <v>97.034570000000002</v>
      </c>
    </row>
    <row r="31" spans="1:8" x14ac:dyDescent="0.25">
      <c r="A31">
        <v>29</v>
      </c>
      <c r="B31">
        <v>100693.71</v>
      </c>
      <c r="C31">
        <v>835.54200000000003</v>
      </c>
      <c r="D31">
        <v>3.53</v>
      </c>
      <c r="E31">
        <v>5.22</v>
      </c>
      <c r="H31" s="10">
        <f t="shared" si="0"/>
        <v>100.69371000000001</v>
      </c>
    </row>
    <row r="32" spans="1:8" x14ac:dyDescent="0.25">
      <c r="A32">
        <v>30</v>
      </c>
      <c r="B32">
        <v>108771.25</v>
      </c>
      <c r="C32">
        <v>803.10199999999998</v>
      </c>
      <c r="D32">
        <v>3.4</v>
      </c>
      <c r="E32">
        <v>0.15</v>
      </c>
      <c r="F32" t="s">
        <v>71</v>
      </c>
      <c r="H32" s="10">
        <f t="shared" si="0"/>
        <v>108.77124999999999</v>
      </c>
    </row>
    <row r="33" spans="1:8" x14ac:dyDescent="0.25">
      <c r="A33">
        <v>31</v>
      </c>
      <c r="B33">
        <v>114236.28</v>
      </c>
      <c r="C33">
        <v>883.298</v>
      </c>
      <c r="D33">
        <v>3.41</v>
      </c>
      <c r="E33">
        <v>0.04</v>
      </c>
      <c r="H33" s="10">
        <f t="shared" si="0"/>
        <v>114.23627999999999</v>
      </c>
    </row>
    <row r="34" spans="1:8" x14ac:dyDescent="0.25">
      <c r="A34" t="s">
        <v>72</v>
      </c>
      <c r="B34">
        <v>3552275.14</v>
      </c>
      <c r="C34">
        <v>965.08500000000004</v>
      </c>
      <c r="D34">
        <v>3.44</v>
      </c>
      <c r="E34">
        <v>1.6</v>
      </c>
      <c r="F34" t="s">
        <v>73</v>
      </c>
      <c r="H34" s="10">
        <f>SUM(H3:H33)</f>
        <v>3552.2751299999995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2016-12-08T08:55:37Z</cp:lastPrinted>
  <dcterms:created xsi:type="dcterms:W3CDTF">2016-10-07T07:24:19Z</dcterms:created>
  <dcterms:modified xsi:type="dcterms:W3CDTF">2017-01-10T13:02:09Z</dcterms:modified>
</cp:coreProperties>
</file>