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5" windowWidth="15600" windowHeight="781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Лист1!$A$1:$AC$52</definedName>
  </definedNames>
  <calcPr calcId="145621"/>
</workbook>
</file>

<file path=xl/calcChain.xml><?xml version="1.0" encoding="utf-8"?>
<calcChain xmlns="http://schemas.openxmlformats.org/spreadsheetml/2006/main">
  <c r="T41" i="1" l="1"/>
  <c r="Q41" i="1"/>
  <c r="T40" i="1"/>
  <c r="Q40" i="1"/>
  <c r="T39" i="1"/>
  <c r="Q39" i="1"/>
  <c r="T38" i="1"/>
  <c r="Q38" i="1"/>
  <c r="T37" i="1"/>
  <c r="Q37" i="1"/>
  <c r="T36" i="1"/>
  <c r="Q36" i="1"/>
  <c r="T35" i="1"/>
  <c r="Q35" i="1"/>
  <c r="T34" i="1"/>
  <c r="Q34" i="1"/>
  <c r="T33" i="1"/>
  <c r="Q33" i="1"/>
  <c r="T32" i="1"/>
  <c r="Q32" i="1"/>
  <c r="T31" i="1"/>
  <c r="Q31" i="1"/>
  <c r="T30" i="1"/>
  <c r="Q30" i="1"/>
  <c r="T29" i="1"/>
  <c r="Q29" i="1"/>
  <c r="T28" i="1"/>
  <c r="Q28" i="1"/>
  <c r="T27" i="1"/>
  <c r="Q27" i="1"/>
  <c r="T26" i="1"/>
  <c r="Q26" i="1"/>
  <c r="T25" i="1"/>
  <c r="Q25" i="1"/>
  <c r="T24" i="1"/>
  <c r="Q24" i="1"/>
  <c r="T23" i="1"/>
  <c r="Q23" i="1"/>
  <c r="T22" i="1"/>
  <c r="Q22" i="1"/>
  <c r="T21" i="1"/>
  <c r="Q21" i="1"/>
  <c r="T20" i="1"/>
  <c r="Q20" i="1"/>
  <c r="T19" i="1"/>
  <c r="Q19" i="1"/>
  <c r="T17" i="1"/>
  <c r="Q17" i="1"/>
  <c r="T16" i="1"/>
  <c r="Q16" i="1"/>
  <c r="T15" i="1"/>
  <c r="Q15" i="1"/>
  <c r="T14" i="1"/>
  <c r="Q14" i="1"/>
  <c r="T13" i="1"/>
  <c r="Q13" i="1"/>
  <c r="T12" i="1"/>
  <c r="Q12" i="1"/>
  <c r="T11" i="1"/>
  <c r="Q11" i="1"/>
  <c r="AC42" i="1" l="1"/>
  <c r="W18" i="1" l="1"/>
  <c r="T18" i="1"/>
  <c r="Q18" i="1"/>
  <c r="V49" i="1" l="1"/>
  <c r="V47" i="1"/>
  <c r="AD33" i="1" l="1"/>
  <c r="AE33" i="1" s="1"/>
  <c r="AD12" i="1"/>
  <c r="AE12" i="1" s="1"/>
  <c r="AD13" i="1"/>
  <c r="AE13" i="1" s="1"/>
  <c r="AD14" i="1"/>
  <c r="AE14" i="1" s="1"/>
  <c r="AD15" i="1"/>
  <c r="AE15" i="1" s="1"/>
  <c r="AD16" i="1"/>
  <c r="AE16" i="1" s="1"/>
  <c r="AD17" i="1"/>
  <c r="AE17" i="1" s="1"/>
  <c r="AD18" i="1"/>
  <c r="AE18" i="1" s="1"/>
  <c r="AD19" i="1"/>
  <c r="AE19" i="1" s="1"/>
  <c r="AD20" i="1"/>
  <c r="AE20" i="1" s="1"/>
  <c r="AD21" i="1"/>
  <c r="AE21" i="1" s="1"/>
  <c r="AD22" i="1"/>
  <c r="AE22" i="1" s="1"/>
  <c r="AD23" i="1"/>
  <c r="AE23" i="1" s="1"/>
  <c r="AD24" i="1"/>
  <c r="AE24" i="1" s="1"/>
  <c r="AD25" i="1"/>
  <c r="AE25" i="1" s="1"/>
  <c r="AD26" i="1"/>
  <c r="AE26" i="1" s="1"/>
  <c r="AD27" i="1"/>
  <c r="AE27" i="1" s="1"/>
  <c r="AD28" i="1"/>
  <c r="AE28" i="1" s="1"/>
  <c r="AD29" i="1"/>
  <c r="AE29" i="1" s="1"/>
  <c r="AD30" i="1"/>
  <c r="AE30" i="1" s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D38" i="1"/>
  <c r="AE38" i="1" s="1"/>
  <c r="AD39" i="1"/>
  <c r="AE39" i="1" s="1"/>
  <c r="AD41" i="1"/>
  <c r="AE41" i="1" s="1"/>
  <c r="AD11" i="1"/>
  <c r="AE11" i="1" s="1"/>
  <c r="AE37" i="1"/>
  <c r="S42" i="1"/>
  <c r="Q42" i="1"/>
  <c r="T42" i="1"/>
  <c r="P42" i="1"/>
</calcChain>
</file>

<file path=xl/comments1.xml><?xml version="1.0" encoding="utf-8"?>
<comments xmlns="http://schemas.openxmlformats.org/spreadsheetml/2006/main">
  <authors>
    <author>Романык Ирина Евгеньевна</author>
  </authors>
  <commentList>
    <comment ref="AC42" authorId="0">
      <text>
        <r>
          <rPr>
            <b/>
            <sz val="9"/>
            <color indexed="81"/>
            <rFont val="Tahoma"/>
            <family val="2"/>
            <charset val="204"/>
          </rPr>
          <t>місячний об'єм газу узгоджений з диспетчерами з врахуванням ВТВ</t>
        </r>
      </text>
    </comment>
  </commentList>
</comments>
</file>

<file path=xl/sharedStrings.xml><?xml version="1.0" encoding="utf-8"?>
<sst xmlns="http://schemas.openxmlformats.org/spreadsheetml/2006/main" count="69" uniqueCount="63">
  <si>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</si>
  <si>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</si>
  <si>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</si>
  <si>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</si>
  <si>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>прізвище</t>
  </si>
  <si>
    <t>підпис</t>
  </si>
  <si>
    <t>дата</t>
  </si>
  <si>
    <t>Лабораторія, де здійснювались аналізи газу</t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</si>
  <si>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</si>
  <si>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</si>
  <si>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</si>
  <si>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</si>
  <si>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</si>
  <si>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</si>
  <si>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</si>
  <si>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</si>
  <si>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</si>
  <si>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</si>
  <si>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</si>
  <si>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</si>
  <si>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</si>
  <si>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</si>
  <si>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</si>
  <si>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</si>
  <si>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</si>
  <si>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</si>
  <si>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</si>
  <si>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</si>
  <si>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</si>
  <si>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 xml:space="preserve">п/м  КС Борова  Первомайське ЛВУМГ </t>
  </si>
  <si>
    <t>Начальник лабораторії ПМ КС Борова Первомайського ЛВ УМГ</t>
  </si>
  <si>
    <t>Філія "УМГ "ХАРКІВТРАНСГАЗ"</t>
  </si>
  <si>
    <r>
      <t xml:space="preserve">Свідоцтво про атестацію </t>
    </r>
    <r>
      <rPr>
        <b/>
        <u/>
        <sz val="8"/>
        <rFont val="Times New Roman"/>
        <family val="1"/>
        <charset val="204"/>
      </rPr>
      <t xml:space="preserve">№ 100-037/2013 </t>
    </r>
    <r>
      <rPr>
        <sz val="8"/>
        <rFont val="Times New Roman"/>
        <family val="1"/>
        <charset val="204"/>
      </rPr>
      <t xml:space="preserve">дійсне до  </t>
    </r>
    <r>
      <rPr>
        <b/>
        <u/>
        <sz val="8"/>
        <rFont val="Times New Roman"/>
        <family val="1"/>
        <charset val="204"/>
      </rPr>
      <t>24.10.2017 р.</t>
    </r>
  </si>
  <si>
    <t>Всього* :</t>
  </si>
  <si>
    <t>Головний інженер Первомайського ЛВУМГ</t>
  </si>
  <si>
    <t>Керівник підрозділу підприємства, якому підпорядкована лабораторія</t>
  </si>
  <si>
    <t xml:space="preserve">маршрут № </t>
  </si>
  <si>
    <t>Метрологічна служба, яка визначає обсяги газу</t>
  </si>
  <si>
    <t>*  Обсяг природного газу за місяць з урахуванням ВТВ.</t>
  </si>
  <si>
    <t>Інженер І кат. групи газовимірювань та метрології</t>
  </si>
  <si>
    <t>Юрченко В.М.</t>
  </si>
  <si>
    <r>
      <t xml:space="preserve">з   газопроводу </t>
    </r>
    <r>
      <rPr>
        <b/>
        <sz val="10"/>
        <rFont val="Times New Roman"/>
        <family val="1"/>
        <charset val="204"/>
      </rPr>
      <t xml:space="preserve"> </t>
    </r>
    <r>
      <rPr>
        <b/>
        <i/>
        <sz val="10"/>
        <rFont val="Times New Roman"/>
        <family val="1"/>
        <charset val="204"/>
      </rPr>
      <t>"НОВОПСКОВ-ШЕБЕЛИНКА"</t>
    </r>
  </si>
  <si>
    <t>Журавель І.В.</t>
  </si>
  <si>
    <t>Карапута В.М.</t>
  </si>
  <si>
    <r>
      <t xml:space="preserve">переданого </t>
    </r>
    <r>
      <rPr>
        <b/>
        <i/>
        <u/>
        <sz val="11"/>
        <rFont val="Times New Roman"/>
        <family val="1"/>
        <charset val="204"/>
      </rPr>
      <t>п/м КС Борова Первомайського ЛВУМГ філії  "УМГ "Харківтрансгаз"</t>
    </r>
    <r>
      <rPr>
        <b/>
        <u/>
        <sz val="1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та прийнятого</t>
    </r>
    <r>
      <rPr>
        <u/>
        <sz val="11"/>
        <rFont val="Times New Roman"/>
        <family val="1"/>
        <charset val="204"/>
      </rPr>
      <t xml:space="preserve"> </t>
    </r>
    <r>
      <rPr>
        <b/>
        <i/>
        <u/>
        <sz val="10"/>
        <rFont val="Times New Roman"/>
        <family val="1"/>
        <charset val="204"/>
      </rPr>
      <t>ПАТ "Харківгаз"</t>
    </r>
  </si>
  <si>
    <r>
      <t xml:space="preserve">по ГВС (ПВВГ, СВГ, ГРС)  </t>
    </r>
    <r>
      <rPr>
        <b/>
        <sz val="11"/>
        <rFont val="Times New Roman"/>
        <family val="1"/>
        <charset val="204"/>
      </rPr>
      <t xml:space="preserve"> </t>
    </r>
    <r>
      <rPr>
        <b/>
        <i/>
        <sz val="11"/>
        <rFont val="Times New Roman"/>
        <family val="1"/>
        <charset val="204"/>
      </rPr>
      <t xml:space="preserve"> ГРС "Восток"</t>
    </r>
  </si>
  <si>
    <r>
      <t>Масова концентрація 
сірководню, мг/м</t>
    </r>
    <r>
      <rPr>
        <b/>
        <vertAlign val="superscript"/>
        <sz val="1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</si>
  <si>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</si>
  <si>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</si>
  <si>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rFont val="Times New Roman"/>
        <family val="1"/>
        <charset val="204"/>
      </rPr>
      <t>3</t>
    </r>
  </si>
  <si>
    <r>
      <t>Густина абсолютна, кг/м</t>
    </r>
    <r>
      <rPr>
        <b/>
        <vertAlign val="superscript"/>
        <sz val="11"/>
        <rFont val="Times New Roman"/>
        <family val="1"/>
        <charset val="204"/>
      </rPr>
      <t>3</t>
    </r>
    <r>
      <rPr>
        <b/>
        <sz val="11"/>
        <rFont val="Times New Roman"/>
        <family val="1"/>
        <charset val="204"/>
      </rPr>
      <t>,при 20 ºС,</t>
    </r>
    <r>
      <rPr>
        <b/>
        <vertAlign val="superscript"/>
        <sz val="11"/>
        <rFont val="Times New Roman"/>
        <family val="1"/>
        <charset val="204"/>
      </rPr>
      <t xml:space="preserve"> </t>
    </r>
  </si>
  <si>
    <r>
      <t>Теплота згоряння нижча, ккал/м</t>
    </r>
    <r>
      <rPr>
        <b/>
        <vertAlign val="superscript"/>
        <sz val="11"/>
        <rFont val="Times New Roman"/>
        <family val="1"/>
        <charset val="204"/>
      </rPr>
      <t>3</t>
    </r>
  </si>
  <si>
    <r>
      <t>Теплота згоряння нижча, МДж/м</t>
    </r>
    <r>
      <rPr>
        <b/>
        <vertAlign val="superscript"/>
        <sz val="1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</si>
  <si>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</si>
  <si>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</si>
  <si>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</si>
  <si>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rFont val="Times New Roman"/>
        <family val="1"/>
        <charset val="204"/>
      </rPr>
      <t>3</t>
    </r>
  </si>
  <si>
    <r>
      <t>Число Воббе вище,
ккал/м</t>
    </r>
    <r>
      <rPr>
        <b/>
        <vertAlign val="superscript"/>
        <sz val="1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</si>
  <si>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</si>
  <si>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rFont val="Times New Roman"/>
        <family val="1"/>
        <charset val="204"/>
      </rPr>
      <t>3</t>
    </r>
  </si>
  <si>
    <r>
      <t xml:space="preserve">за період з </t>
    </r>
    <r>
      <rPr>
        <b/>
        <u/>
        <sz val="11"/>
        <rFont val="Times New Roman"/>
        <family val="1"/>
        <charset val="204"/>
      </rPr>
      <t xml:space="preserve">01.12.2016 р. </t>
    </r>
    <r>
      <rPr>
        <sz val="11"/>
        <rFont val="Times New Roman"/>
        <family val="1"/>
        <charset val="204"/>
      </rPr>
      <t xml:space="preserve">по </t>
    </r>
    <r>
      <rPr>
        <b/>
        <u/>
        <sz val="11"/>
        <rFont val="Times New Roman"/>
        <family val="1"/>
        <charset val="204"/>
      </rPr>
      <t>31.12.2016 р.</t>
    </r>
  </si>
  <si>
    <t>ПАСПОРТ ФІЗИКО-ХІМІЧНИХ ПОКАЗНИКІВ ПРИРОДНОГО ГАЗУ  №19-26</t>
  </si>
  <si>
    <t>03.01.2017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</si>
</sst>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31" x14ac:knownFonts="1">
    <font>
      <sz val="11"/>
      <color theme="1"/>
      <name val="Calibri"/>
      <family val="2"/>
      <charset val="204"/>
      <scheme val="minor"/>
    </font>
    <font>
      <sz val="9"/>
      <name val="Arial Cyr"/>
      <family val="2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u/>
      <sz val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i/>
      <u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i/>
      <u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i/>
      <sz val="9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9"/>
      <color theme="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3">
    <xf numFmtId="0" fontId="0" fillId="0" borderId="0" xfId="0"/>
    <xf numFmtId="164" fontId="2" fillId="0" borderId="1" xfId="0" applyNumberFormat="1" applyFont="1" applyBorder="1" applyAlignment="1">
      <alignment horizontal="center" wrapText="1"/>
    </xf>
    <xf numFmtId="166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 wrapText="1"/>
    </xf>
    <xf numFmtId="164" fontId="2" fillId="0" borderId="15" xfId="0" applyNumberFormat="1" applyFont="1" applyBorder="1" applyAlignment="1">
      <alignment horizontal="center" wrapText="1"/>
    </xf>
    <xf numFmtId="164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 wrapText="1"/>
    </xf>
    <xf numFmtId="164" fontId="2" fillId="0" borderId="7" xfId="0" applyNumberFormat="1" applyFont="1" applyFill="1" applyBorder="1" applyAlignment="1">
      <alignment horizontal="center"/>
    </xf>
    <xf numFmtId="164" fontId="2" fillId="0" borderId="8" xfId="0" applyNumberFormat="1" applyFont="1" applyFill="1" applyBorder="1" applyAlignment="1">
      <alignment horizontal="center"/>
    </xf>
    <xf numFmtId="164" fontId="2" fillId="0" borderId="7" xfId="0" applyNumberFormat="1" applyFont="1" applyBorder="1" applyAlignment="1">
      <alignment horizontal="center" vertical="top" wrapText="1"/>
    </xf>
    <xf numFmtId="2" fontId="2" fillId="0" borderId="13" xfId="0" applyNumberFormat="1" applyFont="1" applyBorder="1" applyAlignment="1">
      <alignment horizontal="center" wrapText="1"/>
    </xf>
    <xf numFmtId="2" fontId="2" fillId="0" borderId="7" xfId="0" applyNumberFormat="1" applyFont="1" applyBorder="1" applyAlignment="1">
      <alignment horizontal="center" wrapText="1"/>
    </xf>
    <xf numFmtId="2" fontId="2" fillId="0" borderId="7" xfId="0" applyNumberFormat="1" applyFont="1" applyFill="1" applyBorder="1" applyAlignment="1">
      <alignment horizontal="center"/>
    </xf>
    <xf numFmtId="166" fontId="2" fillId="0" borderId="13" xfId="0" applyNumberFormat="1" applyFont="1" applyBorder="1" applyAlignment="1">
      <alignment horizontal="center" wrapText="1"/>
    </xf>
    <xf numFmtId="166" fontId="2" fillId="0" borderId="14" xfId="0" applyNumberFormat="1" applyFont="1" applyBorder="1" applyAlignment="1">
      <alignment horizontal="center" wrapText="1"/>
    </xf>
    <xf numFmtId="166" fontId="2" fillId="0" borderId="7" xfId="0" applyNumberFormat="1" applyFont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166" fontId="3" fillId="0" borderId="7" xfId="0" applyNumberFormat="1" applyFont="1" applyBorder="1" applyAlignment="1">
      <alignment horizontal="center" wrapText="1"/>
    </xf>
    <xf numFmtId="166" fontId="3" fillId="0" borderId="1" xfId="0" applyNumberFormat="1" applyFont="1" applyBorder="1" applyAlignment="1">
      <alignment horizontal="center" wrapText="1"/>
    </xf>
    <xf numFmtId="2" fontId="3" fillId="0" borderId="7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166" fontId="3" fillId="0" borderId="7" xfId="0" applyNumberFormat="1" applyFont="1" applyFill="1" applyBorder="1" applyAlignment="1">
      <alignment horizontal="center"/>
    </xf>
    <xf numFmtId="0" fontId="4" fillId="0" borderId="0" xfId="0" applyFont="1"/>
    <xf numFmtId="0" fontId="3" fillId="0" borderId="0" xfId="0" applyFont="1"/>
    <xf numFmtId="165" fontId="5" fillId="0" borderId="0" xfId="0" applyNumberFormat="1" applyFont="1" applyBorder="1" applyAlignment="1" applyProtection="1">
      <alignment horizontal="right"/>
    </xf>
    <xf numFmtId="164" fontId="3" fillId="0" borderId="7" xfId="0" applyNumberFormat="1" applyFont="1" applyFill="1" applyBorder="1" applyAlignment="1">
      <alignment horizontal="center" wrapText="1"/>
    </xf>
    <xf numFmtId="164" fontId="3" fillId="0" borderId="8" xfId="0" applyNumberFormat="1" applyFont="1" applyFill="1" applyBorder="1" applyAlignment="1">
      <alignment horizontal="center" wrapText="1"/>
    </xf>
    <xf numFmtId="164" fontId="3" fillId="0" borderId="9" xfId="0" applyNumberFormat="1" applyFont="1" applyFill="1" applyBorder="1" applyAlignment="1">
      <alignment horizontal="center" wrapText="1"/>
    </xf>
    <xf numFmtId="164" fontId="3" fillId="0" borderId="10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2" fontId="3" fillId="0" borderId="11" xfId="0" applyNumberFormat="1" applyFont="1" applyFill="1" applyBorder="1" applyAlignment="1">
      <alignment horizontal="center" wrapText="1"/>
    </xf>
    <xf numFmtId="2" fontId="2" fillId="0" borderId="14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2" fontId="3" fillId="0" borderId="8" xfId="0" applyNumberFormat="1" applyFont="1" applyFill="1" applyBorder="1" applyAlignment="1">
      <alignment horizontal="center" wrapText="1"/>
    </xf>
    <xf numFmtId="164" fontId="2" fillId="0" borderId="47" xfId="0" applyNumberFormat="1" applyFont="1" applyFill="1" applyBorder="1" applyAlignment="1">
      <alignment horizontal="center" wrapText="1"/>
    </xf>
    <xf numFmtId="164" fontId="3" fillId="0" borderId="47" xfId="0" applyNumberFormat="1" applyFont="1" applyFill="1" applyBorder="1" applyAlignment="1">
      <alignment horizontal="center" wrapText="1"/>
    </xf>
    <xf numFmtId="0" fontId="1" fillId="0" borderId="25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wrapText="1"/>
    </xf>
    <xf numFmtId="164" fontId="2" fillId="0" borderId="48" xfId="0" applyNumberFormat="1" applyFont="1" applyBorder="1" applyAlignment="1">
      <alignment horizontal="center" wrapText="1"/>
    </xf>
    <xf numFmtId="164" fontId="2" fillId="0" borderId="48" xfId="0" applyNumberFormat="1" applyFont="1" applyFill="1" applyBorder="1" applyAlignment="1">
      <alignment horizontal="center"/>
    </xf>
    <xf numFmtId="164" fontId="2" fillId="0" borderId="7" xfId="0" applyNumberFormat="1" applyFont="1" applyFill="1" applyBorder="1" applyAlignment="1">
      <alignment horizontal="center" wrapText="1"/>
    </xf>
    <xf numFmtId="164" fontId="2" fillId="0" borderId="8" xfId="0" applyNumberFormat="1" applyFont="1" applyFill="1" applyBorder="1" applyAlignment="1">
      <alignment horizontal="center" wrapText="1"/>
    </xf>
    <xf numFmtId="2" fontId="3" fillId="0" borderId="15" xfId="0" applyNumberFormat="1" applyFont="1" applyFill="1" applyBorder="1" applyAlignment="1">
      <alignment horizontal="center" wrapText="1"/>
    </xf>
    <xf numFmtId="2" fontId="2" fillId="0" borderId="8" xfId="0" applyNumberFormat="1" applyFont="1" applyFill="1" applyBorder="1" applyAlignment="1">
      <alignment horizontal="center" wrapText="1"/>
    </xf>
    <xf numFmtId="2" fontId="2" fillId="0" borderId="9" xfId="0" applyNumberFormat="1" applyFont="1" applyFill="1" applyBorder="1" applyAlignment="1">
      <alignment horizontal="center"/>
    </xf>
    <xf numFmtId="2" fontId="2" fillId="0" borderId="7" xfId="0" applyNumberFormat="1" applyFont="1" applyFill="1" applyBorder="1" applyAlignment="1">
      <alignment horizontal="center" wrapText="1"/>
    </xf>
    <xf numFmtId="2" fontId="3" fillId="0" borderId="7" xfId="0" applyNumberFormat="1" applyFont="1" applyFill="1" applyBorder="1" applyAlignment="1">
      <alignment horizontal="center" wrapText="1"/>
    </xf>
    <xf numFmtId="164" fontId="3" fillId="0" borderId="24" xfId="0" applyNumberFormat="1" applyFont="1" applyFill="1" applyBorder="1" applyAlignment="1">
      <alignment horizontal="center" wrapText="1"/>
    </xf>
    <xf numFmtId="166" fontId="3" fillId="0" borderId="9" xfId="0" applyNumberFormat="1" applyFont="1" applyFill="1" applyBorder="1" applyAlignment="1">
      <alignment horizontal="center"/>
    </xf>
    <xf numFmtId="166" fontId="3" fillId="0" borderId="10" xfId="0" applyNumberFormat="1" applyFont="1" applyBorder="1" applyAlignment="1">
      <alignment horizontal="center" wrapText="1"/>
    </xf>
    <xf numFmtId="0" fontId="12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4" fillId="0" borderId="0" xfId="0" applyFont="1" applyProtection="1">
      <protection locked="0"/>
    </xf>
    <xf numFmtId="1" fontId="15" fillId="0" borderId="42" xfId="0" applyNumberFormat="1" applyFont="1" applyBorder="1" applyAlignment="1" applyProtection="1">
      <alignment horizontal="center"/>
      <protection locked="0"/>
    </xf>
    <xf numFmtId="0" fontId="16" fillId="0" borderId="0" xfId="0" applyFont="1" applyAlignment="1">
      <alignment horizontal="left"/>
    </xf>
    <xf numFmtId="0" fontId="12" fillId="0" borderId="0" xfId="0" applyFont="1" applyAlignment="1" applyProtection="1">
      <alignment horizontal="center" vertical="center"/>
      <protection locked="0"/>
    </xf>
    <xf numFmtId="165" fontId="13" fillId="0" borderId="0" xfId="0" applyNumberFormat="1" applyFont="1" applyProtection="1">
      <protection locked="0"/>
    </xf>
    <xf numFmtId="0" fontId="13" fillId="0" borderId="42" xfId="0" applyFont="1" applyBorder="1" applyAlignment="1" applyProtection="1">
      <alignment horizontal="left" vertical="center"/>
      <protection locked="0"/>
    </xf>
    <xf numFmtId="0" fontId="13" fillId="0" borderId="42" xfId="0" applyFont="1" applyBorder="1" applyProtection="1">
      <protection locked="0"/>
    </xf>
    <xf numFmtId="0" fontId="13" fillId="0" borderId="49" xfId="0" applyFont="1" applyBorder="1" applyProtection="1">
      <protection locked="0"/>
    </xf>
    <xf numFmtId="0" fontId="14" fillId="0" borderId="0" xfId="0" applyFont="1" applyAlignment="1" applyProtection="1">
      <alignment horizontal="left"/>
      <protection locked="0"/>
    </xf>
    <xf numFmtId="165" fontId="14" fillId="0" borderId="0" xfId="0" applyNumberFormat="1" applyFont="1" applyAlignment="1" applyProtection="1">
      <alignment horizontal="left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18" xfId="0" applyFont="1" applyBorder="1" applyAlignment="1" applyProtection="1">
      <alignment vertical="center"/>
      <protection locked="0"/>
    </xf>
    <xf numFmtId="0" fontId="13" fillId="0" borderId="14" xfId="0" applyFont="1" applyBorder="1" applyAlignment="1" applyProtection="1">
      <alignment horizontal="center" vertical="center" wrapText="1"/>
      <protection locked="0"/>
    </xf>
    <xf numFmtId="165" fontId="14" fillId="0" borderId="0" xfId="0" applyNumberFormat="1" applyFont="1"/>
    <xf numFmtId="0" fontId="22" fillId="0" borderId="0" xfId="0" applyFont="1" applyAlignment="1">
      <alignment horizontal="center"/>
    </xf>
    <xf numFmtId="2" fontId="14" fillId="0" borderId="0" xfId="0" applyNumberFormat="1" applyFont="1" applyProtection="1"/>
    <xf numFmtId="0" fontId="13" fillId="0" borderId="1" xfId="0" applyFont="1" applyBorder="1" applyAlignment="1" applyProtection="1">
      <alignment horizontal="center" vertical="center" wrapText="1"/>
      <protection locked="0"/>
    </xf>
    <xf numFmtId="2" fontId="3" fillId="0" borderId="9" xfId="0" applyNumberFormat="1" applyFont="1" applyFill="1" applyBorder="1" applyAlignment="1">
      <alignment horizontal="center" wrapText="1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164" fontId="13" fillId="0" borderId="39" xfId="0" applyNumberFormat="1" applyFont="1" applyBorder="1" applyProtection="1">
      <protection locked="0"/>
    </xf>
    <xf numFmtId="164" fontId="13" fillId="0" borderId="0" xfId="0" applyNumberFormat="1" applyFont="1" applyBorder="1" applyAlignment="1" applyProtection="1">
      <alignment vertical="center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Protection="1"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165" fontId="23" fillId="0" borderId="0" xfId="0" applyNumberFormat="1" applyFont="1" applyAlignment="1" applyProtection="1">
      <alignment vertical="center" wrapText="1"/>
      <protection locked="0"/>
    </xf>
    <xf numFmtId="165" fontId="14" fillId="0" borderId="0" xfId="0" applyNumberFormat="1" applyFont="1" applyProtection="1">
      <protection locked="0"/>
    </xf>
    <xf numFmtId="0" fontId="12" fillId="0" borderId="42" xfId="0" applyFont="1" applyBorder="1" applyAlignment="1" applyProtection="1">
      <protection locked="0"/>
    </xf>
    <xf numFmtId="0" fontId="12" fillId="0" borderId="42" xfId="0" applyFont="1" applyBorder="1" applyProtection="1">
      <protection locked="0"/>
    </xf>
    <xf numFmtId="0" fontId="24" fillId="0" borderId="42" xfId="0" applyFont="1" applyBorder="1" applyProtection="1">
      <protection locked="0"/>
    </xf>
    <xf numFmtId="0" fontId="25" fillId="0" borderId="0" xfId="0" applyFont="1" applyAlignment="1" applyProtection="1">
      <alignment vertical="center"/>
      <protection locked="0"/>
    </xf>
    <xf numFmtId="0" fontId="25" fillId="0" borderId="0" xfId="0" applyFont="1" applyProtection="1">
      <protection locked="0"/>
    </xf>
    <xf numFmtId="0" fontId="18" fillId="0" borderId="42" xfId="0" applyFont="1" applyBorder="1" applyProtection="1">
      <protection locked="0"/>
    </xf>
    <xf numFmtId="0" fontId="18" fillId="0" borderId="0" xfId="0" applyFont="1" applyProtection="1">
      <protection locked="0"/>
    </xf>
    <xf numFmtId="0" fontId="2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7" fillId="0" borderId="0" xfId="0" applyFont="1" applyAlignment="1" applyProtection="1">
      <alignment vertical="center"/>
      <protection locked="0"/>
    </xf>
    <xf numFmtId="0" fontId="28" fillId="0" borderId="0" xfId="0" applyFont="1" applyProtection="1">
      <protection locked="0"/>
    </xf>
    <xf numFmtId="0" fontId="13" fillId="0" borderId="31" xfId="0" applyFont="1" applyBorder="1" applyAlignment="1" applyProtection="1">
      <alignment horizontal="center" vertical="center" wrapText="1"/>
      <protection locked="0"/>
    </xf>
    <xf numFmtId="0" fontId="13" fillId="0" borderId="46" xfId="0" applyFont="1" applyBorder="1" applyAlignment="1" applyProtection="1">
      <alignment horizontal="center" vertical="center" wrapText="1"/>
      <protection locked="0"/>
    </xf>
    <xf numFmtId="165" fontId="12" fillId="0" borderId="25" xfId="0" applyNumberFormat="1" applyFont="1" applyBorder="1" applyAlignment="1" applyProtection="1">
      <alignment horizontal="center" vertical="center" textRotation="90" wrapText="1"/>
      <protection locked="0"/>
    </xf>
    <xf numFmtId="165" fontId="21" fillId="0" borderId="23" xfId="0" applyNumberFormat="1" applyFont="1" applyBorder="1" applyAlignment="1" applyProtection="1">
      <alignment horizontal="center" vertical="center" textRotation="90" wrapText="1"/>
      <protection locked="0"/>
    </xf>
    <xf numFmtId="0" fontId="12" fillId="0" borderId="20" xfId="0" applyFont="1" applyBorder="1" applyAlignment="1" applyProtection="1">
      <alignment horizontal="center" vertical="center" wrapText="1"/>
      <protection locked="0"/>
    </xf>
    <xf numFmtId="0" fontId="12" fillId="0" borderId="26" xfId="0" applyFont="1" applyBorder="1" applyAlignment="1" applyProtection="1">
      <alignment horizontal="center" vertical="center" wrapText="1"/>
      <protection locked="0"/>
    </xf>
    <xf numFmtId="0" fontId="12" fillId="0" borderId="27" xfId="0" applyFont="1" applyBorder="1" applyAlignment="1" applyProtection="1">
      <alignment horizontal="center" vertical="center" wrapText="1"/>
      <protection locked="0"/>
    </xf>
    <xf numFmtId="0" fontId="12" fillId="0" borderId="28" xfId="0" applyFont="1" applyBorder="1" applyAlignment="1" applyProtection="1">
      <alignment horizontal="center" vertical="center" wrapText="1"/>
      <protection locked="0"/>
    </xf>
    <xf numFmtId="0" fontId="12" fillId="0" borderId="29" xfId="0" applyFont="1" applyBorder="1" applyAlignment="1" applyProtection="1">
      <alignment horizontal="center" vertical="center" wrapText="1"/>
      <protection locked="0"/>
    </xf>
    <xf numFmtId="0" fontId="12" fillId="0" borderId="30" xfId="0" applyFont="1" applyBorder="1" applyAlignment="1" applyProtection="1">
      <alignment horizontal="center" vertical="center" wrapText="1"/>
      <protection locked="0"/>
    </xf>
    <xf numFmtId="0" fontId="12" fillId="0" borderId="19" xfId="0" applyFont="1" applyBorder="1" applyAlignment="1" applyProtection="1">
      <alignment horizontal="center" vertical="center" textRotation="90" wrapText="1"/>
      <protection locked="0"/>
    </xf>
    <xf numFmtId="0" fontId="12" fillId="0" borderId="45" xfId="0" applyFont="1" applyBorder="1" applyAlignment="1" applyProtection="1">
      <alignment horizontal="center" vertical="center" textRotation="90" wrapText="1"/>
      <protection locked="0"/>
    </xf>
    <xf numFmtId="0" fontId="12" fillId="0" borderId="14" xfId="0" applyFont="1" applyBorder="1" applyAlignment="1" applyProtection="1">
      <alignment horizontal="center" vertical="center" textRotation="90" wrapText="1"/>
      <protection locked="0"/>
    </xf>
    <xf numFmtId="0" fontId="12" fillId="0" borderId="10" xfId="0" applyFont="1" applyBorder="1" applyAlignment="1" applyProtection="1">
      <alignment horizontal="center" vertical="center" textRotation="90" wrapText="1"/>
      <protection locked="0"/>
    </xf>
    <xf numFmtId="0" fontId="12" fillId="0" borderId="15" xfId="0" applyFont="1" applyBorder="1" applyAlignment="1" applyProtection="1">
      <alignment horizontal="center" vertical="center" textRotation="90" wrapText="1"/>
      <protection locked="0"/>
    </xf>
    <xf numFmtId="0" fontId="12" fillId="0" borderId="11" xfId="0" applyFont="1" applyBorder="1" applyAlignment="1" applyProtection="1">
      <alignment horizontal="center" vertical="center" textRotation="90" wrapText="1"/>
      <protection locked="0"/>
    </xf>
    <xf numFmtId="0" fontId="12" fillId="0" borderId="12" xfId="0" applyFont="1" applyBorder="1" applyAlignment="1" applyProtection="1">
      <alignment horizontal="center" vertical="center" textRotation="90" wrapText="1"/>
      <protection locked="0"/>
    </xf>
    <xf numFmtId="0" fontId="12" fillId="0" borderId="43" xfId="0" applyFont="1" applyBorder="1" applyAlignment="1" applyProtection="1">
      <alignment horizontal="center" vertical="center" textRotation="90" wrapText="1"/>
      <protection locked="0"/>
    </xf>
    <xf numFmtId="0" fontId="12" fillId="0" borderId="5" xfId="0" applyFont="1" applyBorder="1" applyAlignment="1" applyProtection="1">
      <alignment horizontal="center" vertical="center" textRotation="90" wrapText="1"/>
      <protection locked="0"/>
    </xf>
    <xf numFmtId="0" fontId="12" fillId="0" borderId="35" xfId="0" applyFont="1" applyBorder="1" applyAlignment="1" applyProtection="1">
      <alignment horizontal="center" vertical="center" textRotation="90" wrapText="1"/>
      <protection locked="0"/>
    </xf>
    <xf numFmtId="0" fontId="12" fillId="0" borderId="21" xfId="0" applyFont="1" applyBorder="1" applyAlignment="1" applyProtection="1">
      <alignment horizontal="center" vertical="center" textRotation="90" wrapText="1"/>
      <protection locked="0"/>
    </xf>
    <xf numFmtId="0" fontId="12" fillId="0" borderId="22" xfId="0" applyFont="1" applyBorder="1" applyAlignment="1" applyProtection="1">
      <alignment horizontal="center" vertical="center" textRotation="90" wrapText="1"/>
      <protection locked="0"/>
    </xf>
    <xf numFmtId="0" fontId="12" fillId="0" borderId="44" xfId="0" applyFont="1" applyBorder="1" applyAlignment="1" applyProtection="1">
      <alignment horizontal="center" vertical="center" textRotation="90" wrapText="1"/>
      <protection locked="0"/>
    </xf>
    <xf numFmtId="0" fontId="12" fillId="0" borderId="4" xfId="0" applyFont="1" applyBorder="1" applyAlignment="1" applyProtection="1">
      <alignment horizontal="center" vertical="center" textRotation="90" wrapText="1"/>
      <protection locked="0"/>
    </xf>
    <xf numFmtId="0" fontId="12" fillId="0" borderId="34" xfId="0" applyFont="1" applyBorder="1" applyAlignment="1" applyProtection="1">
      <alignment horizontal="center" vertical="center" textRotation="90" wrapText="1"/>
      <protection locked="0"/>
    </xf>
    <xf numFmtId="0" fontId="13" fillId="0" borderId="38" xfId="0" applyFont="1" applyBorder="1" applyAlignment="1" applyProtection="1">
      <alignment horizontal="center" wrapText="1"/>
      <protection locked="0"/>
    </xf>
    <xf numFmtId="0" fontId="13" fillId="0" borderId="35" xfId="0" applyFont="1" applyBorder="1" applyAlignment="1" applyProtection="1">
      <alignment horizontal="center" wrapText="1"/>
      <protection locked="0"/>
    </xf>
    <xf numFmtId="0" fontId="13" fillId="0" borderId="39" xfId="0" applyFont="1" applyBorder="1" applyAlignment="1" applyProtection="1">
      <alignment horizontal="center" wrapText="1"/>
      <protection locked="0"/>
    </xf>
    <xf numFmtId="0" fontId="13" fillId="0" borderId="36" xfId="0" applyFont="1" applyBorder="1" applyAlignment="1" applyProtection="1">
      <alignment horizontal="center" wrapText="1"/>
      <protection locked="0"/>
    </xf>
    <xf numFmtId="0" fontId="13" fillId="0" borderId="40" xfId="0" applyFont="1" applyBorder="1" applyAlignment="1" applyProtection="1">
      <alignment horizontal="center" wrapText="1"/>
      <protection locked="0"/>
    </xf>
    <xf numFmtId="0" fontId="13" fillId="0" borderId="34" xfId="0" applyFont="1" applyBorder="1" applyAlignment="1" applyProtection="1">
      <alignment horizontal="center" wrapText="1"/>
      <protection locked="0"/>
    </xf>
    <xf numFmtId="0" fontId="13" fillId="0" borderId="31" xfId="0" applyFont="1" applyBorder="1" applyAlignment="1" applyProtection="1">
      <alignment horizontal="right" vertical="center" wrapText="1"/>
      <protection locked="0"/>
    </xf>
    <xf numFmtId="0" fontId="13" fillId="0" borderId="32" xfId="0" applyFont="1" applyBorder="1" applyAlignment="1" applyProtection="1">
      <alignment horizontal="right" vertical="center" wrapText="1"/>
      <protection locked="0"/>
    </xf>
    <xf numFmtId="0" fontId="13" fillId="0" borderId="33" xfId="0" applyFont="1" applyBorder="1" applyAlignment="1" applyProtection="1">
      <alignment horizontal="right" vertical="center" wrapText="1"/>
      <protection locked="0"/>
    </xf>
    <xf numFmtId="0" fontId="12" fillId="0" borderId="16" xfId="0" applyFont="1" applyBorder="1" applyAlignment="1" applyProtection="1">
      <alignment horizontal="center" vertical="center" wrapText="1"/>
      <protection locked="0"/>
    </xf>
    <xf numFmtId="0" fontId="12" fillId="0" borderId="17" xfId="0" applyFont="1" applyBorder="1" applyAlignment="1" applyProtection="1">
      <alignment horizontal="center" vertical="center" wrapText="1"/>
      <protection locked="0"/>
    </xf>
    <xf numFmtId="0" fontId="12" fillId="0" borderId="25" xfId="0" applyFont="1" applyBorder="1" applyAlignment="1" applyProtection="1">
      <alignment horizontal="center" vertical="center" textRotation="90" wrapText="1"/>
      <protection locked="0"/>
    </xf>
    <xf numFmtId="0" fontId="12" fillId="0" borderId="23" xfId="0" applyFont="1" applyBorder="1" applyAlignment="1" applyProtection="1">
      <alignment horizontal="center" vertical="center" textRotation="90" wrapText="1"/>
      <protection locked="0"/>
    </xf>
    <xf numFmtId="0" fontId="12" fillId="0" borderId="24" xfId="0" applyFont="1" applyBorder="1" applyAlignment="1" applyProtection="1">
      <alignment horizontal="center" vertical="center" textRotation="90" wrapText="1"/>
      <protection locked="0"/>
    </xf>
    <xf numFmtId="0" fontId="12" fillId="0" borderId="14" xfId="0" applyFont="1" applyBorder="1" applyAlignment="1" applyProtection="1">
      <alignment horizontal="left" vertical="center" textRotation="90" wrapText="1"/>
      <protection locked="0"/>
    </xf>
    <xf numFmtId="0" fontId="12" fillId="0" borderId="1" xfId="0" applyFont="1" applyBorder="1" applyAlignment="1" applyProtection="1">
      <alignment horizontal="left" vertical="center" textRotation="90" wrapText="1"/>
      <protection locked="0"/>
    </xf>
    <xf numFmtId="0" fontId="12" fillId="0" borderId="10" xfId="0" applyFont="1" applyBorder="1" applyAlignment="1" applyProtection="1">
      <alignment horizontal="left" vertical="center" textRotation="90" wrapText="1"/>
      <protection locked="0"/>
    </xf>
    <xf numFmtId="0" fontId="12" fillId="0" borderId="8" xfId="0" applyFont="1" applyBorder="1" applyAlignment="1" applyProtection="1">
      <alignment horizontal="center" vertical="center" textRotation="90" wrapText="1"/>
      <protection locked="0"/>
    </xf>
    <xf numFmtId="0" fontId="12" fillId="0" borderId="14" xfId="0" applyFont="1" applyBorder="1" applyAlignment="1" applyProtection="1">
      <alignment horizontal="right" vertical="center" textRotation="90" wrapText="1"/>
      <protection locked="0"/>
    </xf>
    <xf numFmtId="0" fontId="12" fillId="0" borderId="1" xfId="0" applyFont="1" applyBorder="1" applyAlignment="1" applyProtection="1">
      <alignment horizontal="right" vertical="center" textRotation="90" wrapText="1"/>
      <protection locked="0"/>
    </xf>
    <xf numFmtId="0" fontId="12" fillId="0" borderId="10" xfId="0" applyFont="1" applyBorder="1" applyAlignment="1" applyProtection="1">
      <alignment horizontal="right" vertical="center" textRotation="90" wrapText="1"/>
      <protection locked="0"/>
    </xf>
    <xf numFmtId="0" fontId="12" fillId="0" borderId="13" xfId="0" applyFont="1" applyBorder="1" applyAlignment="1" applyProtection="1">
      <alignment horizontal="center" vertical="center" textRotation="90" wrapText="1"/>
      <protection locked="0"/>
    </xf>
    <xf numFmtId="0" fontId="12" fillId="0" borderId="7" xfId="0" applyFont="1" applyBorder="1" applyAlignment="1" applyProtection="1">
      <alignment horizontal="center" vertical="center" textRotation="90" wrapText="1"/>
      <protection locked="0"/>
    </xf>
    <xf numFmtId="0" fontId="12" fillId="0" borderId="9" xfId="0" applyFont="1" applyBorder="1" applyAlignment="1" applyProtection="1">
      <alignment horizontal="center" vertical="center" textRotation="90" wrapText="1"/>
      <protection locked="0"/>
    </xf>
    <xf numFmtId="0" fontId="12" fillId="0" borderId="6" xfId="0" applyFont="1" applyBorder="1" applyAlignment="1" applyProtection="1">
      <alignment horizontal="center" vertical="center" textRotation="90" wrapText="1"/>
      <protection locked="0"/>
    </xf>
    <xf numFmtId="0" fontId="12" fillId="0" borderId="36" xfId="0" applyFont="1" applyBorder="1" applyAlignment="1" applyProtection="1">
      <alignment horizontal="center" vertical="center" textRotation="90" wrapText="1"/>
      <protection locked="0"/>
    </xf>
    <xf numFmtId="0" fontId="13" fillId="0" borderId="2" xfId="0" applyFont="1" applyBorder="1" applyAlignment="1" applyProtection="1">
      <alignment horizontal="center" vertical="center" wrapText="1"/>
      <protection locked="0"/>
    </xf>
    <xf numFmtId="0" fontId="13" fillId="0" borderId="3" xfId="0" applyFont="1" applyBorder="1" applyAlignment="1" applyProtection="1">
      <alignment horizontal="center" vertical="center" wrapText="1"/>
      <protection locked="0"/>
    </xf>
    <xf numFmtId="0" fontId="13" fillId="0" borderId="41" xfId="0" applyFont="1" applyBorder="1" applyAlignment="1" applyProtection="1">
      <alignment horizontal="center" vertical="center" wrapText="1"/>
      <protection locked="0"/>
    </xf>
    <xf numFmtId="0" fontId="13" fillId="0" borderId="37" xfId="0" applyFont="1" applyBorder="1" applyAlignment="1" applyProtection="1">
      <alignment horizontal="center" vertical="center" wrapText="1"/>
      <protection locked="0"/>
    </xf>
    <xf numFmtId="0" fontId="13" fillId="0" borderId="40" xfId="0" applyFont="1" applyBorder="1" applyAlignment="1" applyProtection="1">
      <alignment horizontal="center" vertical="center" wrapText="1"/>
      <protection locked="0"/>
    </xf>
    <xf numFmtId="0" fontId="13" fillId="0" borderId="38" xfId="0" applyFont="1" applyBorder="1" applyAlignment="1" applyProtection="1">
      <alignment horizontal="center" vertical="center" wrapText="1"/>
      <protection locked="0"/>
    </xf>
    <xf numFmtId="2" fontId="29" fillId="0" borderId="1" xfId="0" applyNumberFormat="1" applyFont="1" applyFill="1" applyBorder="1" applyAlignment="1">
      <alignment horizontal="center" wrapText="1"/>
    </xf>
    <xf numFmtId="2" fontId="29" fillId="0" borderId="8" xfId="0" applyNumberFormat="1" applyFont="1" applyFill="1" applyBorder="1" applyAlignment="1">
      <alignment horizontal="center" wrapText="1"/>
    </xf>
    <xf numFmtId="2" fontId="29" fillId="0" borderId="7" xfId="0" applyNumberFormat="1" applyFont="1" applyBorder="1" applyAlignment="1">
      <alignment horizontal="center" wrapText="1"/>
    </xf>
    <xf numFmtId="0" fontId="2" fillId="0" borderId="50" xfId="0" applyNumberFormat="1" applyFont="1" applyBorder="1" applyAlignment="1">
      <alignment horizontal="center" vertical="center" wrapText="1"/>
    </xf>
    <xf numFmtId="164" fontId="3" fillId="0" borderId="51" xfId="0" applyNumberFormat="1" applyFont="1" applyFill="1" applyBorder="1" applyAlignment="1">
      <alignment horizontal="center" wrapText="1"/>
    </xf>
    <xf numFmtId="164" fontId="3" fillId="0" borderId="52" xfId="0" applyNumberFormat="1" applyFont="1" applyFill="1" applyBorder="1" applyAlignment="1">
      <alignment horizontal="center" wrapText="1"/>
    </xf>
    <xf numFmtId="164" fontId="3" fillId="0" borderId="53" xfId="0" applyNumberFormat="1" applyFont="1" applyFill="1" applyBorder="1" applyAlignment="1">
      <alignment horizontal="center" wrapText="1"/>
    </xf>
    <xf numFmtId="164" fontId="3" fillId="0" borderId="54" xfId="0" applyNumberFormat="1" applyFont="1" applyFill="1" applyBorder="1" applyAlignment="1">
      <alignment horizontal="center" wrapText="1"/>
    </xf>
    <xf numFmtId="2" fontId="2" fillId="0" borderId="51" xfId="0" applyNumberFormat="1" applyFont="1" applyFill="1" applyBorder="1" applyAlignment="1">
      <alignment horizontal="center"/>
    </xf>
    <xf numFmtId="2" fontId="3" fillId="0" borderId="51" xfId="0" applyNumberFormat="1" applyFont="1" applyFill="1" applyBorder="1" applyAlignment="1">
      <alignment horizontal="center" wrapText="1"/>
    </xf>
    <xf numFmtId="2" fontId="3" fillId="0" borderId="52" xfId="0" applyNumberFormat="1" applyFont="1" applyFill="1" applyBorder="1" applyAlignment="1">
      <alignment horizontal="center" wrapText="1"/>
    </xf>
    <xf numFmtId="2" fontId="3" fillId="0" borderId="53" xfId="0" applyNumberFormat="1" applyFont="1" applyFill="1" applyBorder="1" applyAlignment="1">
      <alignment horizontal="center" wrapText="1"/>
    </xf>
    <xf numFmtId="166" fontId="3" fillId="0" borderId="51" xfId="0" applyNumberFormat="1" applyFont="1" applyFill="1" applyBorder="1" applyAlignment="1">
      <alignment horizontal="center"/>
    </xf>
    <xf numFmtId="166" fontId="3" fillId="0" borderId="52" xfId="0" applyNumberFormat="1" applyFont="1" applyBorder="1" applyAlignment="1">
      <alignment horizontal="center" wrapText="1"/>
    </xf>
    <xf numFmtId="0" fontId="13" fillId="0" borderId="52" xfId="0" applyFont="1" applyBorder="1" applyAlignment="1" applyProtection="1">
      <alignment horizontal="center" vertical="center" wrapText="1"/>
      <protection locked="0"/>
    </xf>
    <xf numFmtId="2" fontId="29" fillId="0" borderId="10" xfId="0" applyNumberFormat="1" applyFont="1" applyFill="1" applyBorder="1" applyAlignment="1">
      <alignment horizontal="center" wrapText="1"/>
    </xf>
    <xf numFmtId="2" fontId="29" fillId="0" borderId="11" xfId="0" applyNumberFormat="1" applyFont="1" applyFill="1" applyBorder="1" applyAlignment="1">
      <alignment horizontal="center" wrapText="1"/>
    </xf>
    <xf numFmtId="2" fontId="29" fillId="0" borderId="9" xfId="0" applyNumberFormat="1" applyFont="1" applyBorder="1" applyAlignment="1">
      <alignment horizontal="center" wrapText="1"/>
    </xf>
    <xf numFmtId="165" fontId="3" fillId="2" borderId="2" xfId="0" applyNumberFormat="1" applyFont="1" applyFill="1" applyBorder="1" applyAlignment="1">
      <alignment horizontal="right" vertical="center"/>
    </xf>
    <xf numFmtId="0" fontId="13" fillId="0" borderId="55" xfId="0" applyFont="1" applyBorder="1" applyAlignment="1" applyProtection="1">
      <alignment horizontal="center" vertical="center" wrapText="1"/>
      <protection locked="0"/>
    </xf>
    <xf numFmtId="0" fontId="13" fillId="0" borderId="56" xfId="0" applyFont="1" applyBorder="1" applyAlignment="1" applyProtection="1">
      <alignment horizontal="center" vertical="center" wrapText="1"/>
      <protection locked="0"/>
    </xf>
    <xf numFmtId="165" fontId="21" fillId="0" borderId="50" xfId="0" applyNumberFormat="1" applyFont="1" applyBorder="1" applyAlignment="1" applyProtection="1">
      <alignment horizontal="center" vertical="center" textRotation="90" wrapText="1"/>
      <protection locked="0"/>
    </xf>
    <xf numFmtId="165" fontId="30" fillId="0" borderId="25" xfId="0" applyNumberFormat="1" applyFont="1" applyBorder="1" applyAlignment="1">
      <alignment horizontal="right" vertical="center"/>
    </xf>
    <xf numFmtId="165" fontId="30" fillId="0" borderId="23" xfId="0" applyNumberFormat="1" applyFont="1" applyBorder="1" applyAlignment="1">
      <alignment horizontal="right" vertical="center"/>
    </xf>
    <xf numFmtId="165" fontId="30" fillId="0" borderId="24" xfId="0" applyNumberFormat="1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52"/>
  <sheetViews>
    <sheetView tabSelected="1" view="pageBreakPreview" topLeftCell="A27" zoomScale="90" zoomScaleNormal="100" zoomScaleSheetLayoutView="90" workbookViewId="0">
      <selection activeCell="V46" sqref="V46"/>
    </sheetView>
  </sheetViews>
  <sheetFormatPr defaultRowHeight="15" x14ac:dyDescent="0.25"/>
  <cols>
    <col min="1" max="1" width="4.85546875" style="63" customWidth="1"/>
    <col min="2" max="2" width="7.140625" style="63" customWidth="1"/>
    <col min="3" max="27" width="6.7109375" style="63" customWidth="1"/>
    <col min="28" max="28" width="5.85546875" style="63" customWidth="1"/>
    <col min="29" max="29" width="7.28515625" style="89" customWidth="1"/>
    <col min="30" max="30" width="9.140625" style="63"/>
    <col min="31" max="31" width="7.5703125" style="63" bestFit="1" customWidth="1"/>
    <col min="32" max="32" width="9.5703125" style="63" bestFit="1" customWidth="1"/>
    <col min="33" max="33" width="7.5703125" style="63" bestFit="1" customWidth="1"/>
    <col min="34" max="34" width="10.28515625" style="63" bestFit="1" customWidth="1"/>
    <col min="35" max="16384" width="9.140625" style="63"/>
  </cols>
  <sheetData>
    <row r="1" spans="1:35" ht="24.75" customHeight="1" x14ac:dyDescent="0.25">
      <c r="A1" s="26" t="s">
        <v>8</v>
      </c>
      <c r="B1" s="61"/>
      <c r="C1" s="61"/>
      <c r="D1" s="61"/>
      <c r="E1" s="27"/>
      <c r="F1" s="27"/>
      <c r="G1" s="28"/>
      <c r="H1" s="62"/>
      <c r="I1" s="62"/>
      <c r="J1" s="62" t="s">
        <v>61</v>
      </c>
      <c r="K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 t="s">
        <v>36</v>
      </c>
      <c r="AB1" s="62"/>
      <c r="AC1" s="64">
        <v>601</v>
      </c>
      <c r="AD1" s="62"/>
      <c r="AE1" s="62"/>
      <c r="AF1" s="62"/>
      <c r="AG1" s="62"/>
      <c r="AH1" s="62"/>
      <c r="AI1" s="65"/>
    </row>
    <row r="2" spans="1:35" x14ac:dyDescent="0.25">
      <c r="A2" s="26" t="s">
        <v>31</v>
      </c>
      <c r="B2" s="61"/>
      <c r="C2" s="66"/>
      <c r="D2" s="61"/>
      <c r="E2" s="27"/>
      <c r="F2" s="27"/>
      <c r="G2" s="28"/>
      <c r="H2" s="61"/>
      <c r="I2" s="61"/>
      <c r="J2" s="62" t="s">
        <v>44</v>
      </c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7"/>
    </row>
    <row r="3" spans="1:35" ht="15" customHeight="1" x14ac:dyDescent="0.25">
      <c r="A3" s="26" t="s">
        <v>29</v>
      </c>
      <c r="B3" s="27"/>
      <c r="C3" s="27"/>
      <c r="D3" s="27"/>
      <c r="E3" s="27"/>
      <c r="F3" s="27"/>
      <c r="G3" s="28"/>
      <c r="H3" s="61"/>
      <c r="I3" s="61"/>
      <c r="J3" s="68" t="s">
        <v>45</v>
      </c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2"/>
      <c r="AB3" s="62"/>
      <c r="AC3" s="67"/>
    </row>
    <row r="4" spans="1:35" ht="12.75" customHeight="1" x14ac:dyDescent="0.25">
      <c r="A4" s="27" t="s">
        <v>9</v>
      </c>
      <c r="B4" s="27"/>
      <c r="C4" s="27"/>
      <c r="D4" s="27"/>
      <c r="E4" s="27"/>
      <c r="F4" s="27"/>
      <c r="G4" s="28"/>
      <c r="H4" s="61"/>
      <c r="I4" s="61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AB4" s="62"/>
      <c r="AC4" s="67"/>
    </row>
    <row r="5" spans="1:35" ht="16.5" customHeight="1" x14ac:dyDescent="0.25">
      <c r="A5" s="27" t="s">
        <v>32</v>
      </c>
      <c r="B5" s="27"/>
      <c r="C5" s="27"/>
      <c r="D5" s="27"/>
      <c r="E5" s="27"/>
      <c r="F5" s="27"/>
      <c r="G5" s="28"/>
      <c r="H5" s="61"/>
      <c r="I5" s="62"/>
      <c r="J5" s="70" t="s">
        <v>41</v>
      </c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62" t="s">
        <v>60</v>
      </c>
      <c r="W5" s="62"/>
      <c r="X5" s="62"/>
      <c r="Y5" s="62"/>
      <c r="Z5" s="62"/>
      <c r="AA5" s="62"/>
      <c r="AB5" s="62"/>
      <c r="AC5" s="67"/>
    </row>
    <row r="6" spans="1:35" ht="3" customHeight="1" thickBot="1" x14ac:dyDescent="0.3">
      <c r="A6" s="62"/>
      <c r="B6" s="62"/>
      <c r="C6" s="62"/>
      <c r="D6" s="62"/>
      <c r="E6" s="62"/>
      <c r="F6" s="62"/>
      <c r="G6" s="62"/>
      <c r="H6" s="62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2"/>
      <c r="AD6" s="71"/>
      <c r="AE6" s="71"/>
      <c r="AF6" s="71"/>
      <c r="AG6" s="71"/>
      <c r="AH6" s="71"/>
      <c r="AI6" s="71"/>
    </row>
    <row r="7" spans="1:35" ht="26.25" customHeight="1" thickBot="1" x14ac:dyDescent="0.3">
      <c r="A7" s="137" t="s">
        <v>0</v>
      </c>
      <c r="B7" s="105" t="s">
        <v>1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7"/>
      <c r="N7" s="105" t="s">
        <v>16</v>
      </c>
      <c r="O7" s="135"/>
      <c r="P7" s="135"/>
      <c r="Q7" s="135"/>
      <c r="R7" s="135"/>
      <c r="S7" s="135"/>
      <c r="T7" s="135"/>
      <c r="U7" s="135"/>
      <c r="V7" s="135"/>
      <c r="W7" s="136"/>
      <c r="X7" s="147" t="s">
        <v>13</v>
      </c>
      <c r="Y7" s="144" t="s">
        <v>2</v>
      </c>
      <c r="Z7" s="140" t="s">
        <v>46</v>
      </c>
      <c r="AA7" s="140" t="s">
        <v>47</v>
      </c>
      <c r="AB7" s="115" t="s">
        <v>48</v>
      </c>
      <c r="AC7" s="103" t="s">
        <v>49</v>
      </c>
    </row>
    <row r="8" spans="1:35" ht="16.5" customHeight="1" thickBot="1" x14ac:dyDescent="0.3">
      <c r="A8" s="138"/>
      <c r="B8" s="108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10"/>
      <c r="N8" s="121" t="s">
        <v>50</v>
      </c>
      <c r="O8" s="73" t="s">
        <v>14</v>
      </c>
      <c r="P8" s="73"/>
      <c r="Q8" s="73"/>
      <c r="R8" s="73"/>
      <c r="S8" s="73"/>
      <c r="T8" s="73"/>
      <c r="U8" s="73"/>
      <c r="V8" s="73" t="s">
        <v>15</v>
      </c>
      <c r="W8" s="74"/>
      <c r="X8" s="148"/>
      <c r="Y8" s="145"/>
      <c r="Z8" s="141"/>
      <c r="AA8" s="141"/>
      <c r="AB8" s="143"/>
      <c r="AC8" s="104"/>
    </row>
    <row r="9" spans="1:35" ht="15" customHeight="1" x14ac:dyDescent="0.25">
      <c r="A9" s="138"/>
      <c r="B9" s="117" t="s">
        <v>17</v>
      </c>
      <c r="C9" s="119" t="s">
        <v>18</v>
      </c>
      <c r="D9" s="119" t="s">
        <v>19</v>
      </c>
      <c r="E9" s="119" t="s">
        <v>24</v>
      </c>
      <c r="F9" s="119" t="s">
        <v>25</v>
      </c>
      <c r="G9" s="119" t="s">
        <v>22</v>
      </c>
      <c r="H9" s="119" t="s">
        <v>26</v>
      </c>
      <c r="I9" s="119" t="s">
        <v>23</v>
      </c>
      <c r="J9" s="119" t="s">
        <v>21</v>
      </c>
      <c r="K9" s="119" t="s">
        <v>20</v>
      </c>
      <c r="L9" s="119" t="s">
        <v>27</v>
      </c>
      <c r="M9" s="150" t="s">
        <v>28</v>
      </c>
      <c r="N9" s="122"/>
      <c r="O9" s="111" t="s">
        <v>51</v>
      </c>
      <c r="P9" s="113" t="s">
        <v>52</v>
      </c>
      <c r="Q9" s="115" t="s">
        <v>53</v>
      </c>
      <c r="R9" s="117" t="s">
        <v>54</v>
      </c>
      <c r="S9" s="119" t="s">
        <v>55</v>
      </c>
      <c r="T9" s="150" t="s">
        <v>56</v>
      </c>
      <c r="U9" s="124" t="s">
        <v>57</v>
      </c>
      <c r="V9" s="119" t="s">
        <v>58</v>
      </c>
      <c r="W9" s="150" t="s">
        <v>59</v>
      </c>
      <c r="X9" s="148"/>
      <c r="Y9" s="145"/>
      <c r="Z9" s="141"/>
      <c r="AA9" s="141"/>
      <c r="AB9" s="143"/>
      <c r="AC9" s="104"/>
    </row>
    <row r="10" spans="1:35" ht="92.25" customHeight="1" thickBot="1" x14ac:dyDescent="0.3">
      <c r="A10" s="139"/>
      <c r="B10" s="118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51"/>
      <c r="N10" s="123"/>
      <c r="O10" s="112"/>
      <c r="P10" s="114"/>
      <c r="Q10" s="116"/>
      <c r="R10" s="118"/>
      <c r="S10" s="120"/>
      <c r="T10" s="151"/>
      <c r="U10" s="125"/>
      <c r="V10" s="120"/>
      <c r="W10" s="151"/>
      <c r="X10" s="149"/>
      <c r="Y10" s="146"/>
      <c r="Z10" s="142"/>
      <c r="AA10" s="142"/>
      <c r="AB10" s="116"/>
      <c r="AC10" s="179"/>
    </row>
    <row r="11" spans="1:35" x14ac:dyDescent="0.25">
      <c r="A11" s="43">
        <v>1</v>
      </c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6"/>
      <c r="N11" s="48"/>
      <c r="O11" s="12"/>
      <c r="P11" s="158">
        <v>36.436199999999999</v>
      </c>
      <c r="Q11" s="159">
        <f t="shared" ref="Q11:Q17" si="0">P11/3.6</f>
        <v>10.121166666666666</v>
      </c>
      <c r="R11" s="160"/>
      <c r="S11" s="158">
        <v>40.2879</v>
      </c>
      <c r="T11" s="159">
        <f t="shared" ref="T11:T17" si="1">S11/3.6</f>
        <v>11.191083333333333</v>
      </c>
      <c r="U11" s="12"/>
      <c r="V11" s="36"/>
      <c r="W11" s="53"/>
      <c r="X11" s="15"/>
      <c r="Y11" s="16"/>
      <c r="Z11" s="75"/>
      <c r="AA11" s="75"/>
      <c r="AB11" s="177"/>
      <c r="AC11" s="180">
        <v>40.329000000000001</v>
      </c>
      <c r="AD11" s="76">
        <f t="shared" ref="AD11:AD41" si="2">SUM(B11:M11)+$K$42+$N$42</f>
        <v>0</v>
      </c>
      <c r="AE11" s="77" t="str">
        <f>IF(AD11=100,"ОК"," ")</f>
        <v xml:space="preserve"> </v>
      </c>
      <c r="AF11" s="78"/>
      <c r="AG11" s="78"/>
      <c r="AH11" s="78"/>
    </row>
    <row r="12" spans="1:35" x14ac:dyDescent="0.25">
      <c r="A12" s="44">
        <v>2</v>
      </c>
      <c r="B12" s="7"/>
      <c r="C12" s="1"/>
      <c r="D12" s="1"/>
      <c r="E12" s="1"/>
      <c r="F12" s="1"/>
      <c r="G12" s="1"/>
      <c r="H12" s="1"/>
      <c r="I12" s="1"/>
      <c r="J12" s="1"/>
      <c r="K12" s="1"/>
      <c r="L12" s="1"/>
      <c r="M12" s="8"/>
      <c r="N12" s="49"/>
      <c r="O12" s="13"/>
      <c r="P12" s="158">
        <v>36.436199999999999</v>
      </c>
      <c r="Q12" s="159">
        <f t="shared" si="0"/>
        <v>10.121166666666666</v>
      </c>
      <c r="R12" s="160"/>
      <c r="S12" s="158">
        <v>40.2879</v>
      </c>
      <c r="T12" s="159">
        <f t="shared" si="1"/>
        <v>11.191083333333333</v>
      </c>
      <c r="U12" s="13"/>
      <c r="V12" s="37"/>
      <c r="W12" s="40"/>
      <c r="X12" s="17"/>
      <c r="Y12" s="2"/>
      <c r="Z12" s="79"/>
      <c r="AA12" s="79"/>
      <c r="AB12" s="178"/>
      <c r="AC12" s="181">
        <v>33.375999999999998</v>
      </c>
      <c r="AD12" s="76">
        <f t="shared" si="2"/>
        <v>0</v>
      </c>
      <c r="AE12" s="77" t="str">
        <f>IF(AD12=100,"ОК"," ")</f>
        <v xml:space="preserve"> </v>
      </c>
      <c r="AF12" s="78"/>
      <c r="AG12" s="78"/>
      <c r="AH12" s="78"/>
    </row>
    <row r="13" spans="1:35" x14ac:dyDescent="0.25">
      <c r="A13" s="44">
        <v>3</v>
      </c>
      <c r="B13" s="51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52"/>
      <c r="N13" s="41"/>
      <c r="O13" s="13"/>
      <c r="P13" s="158">
        <v>36.436199999999999</v>
      </c>
      <c r="Q13" s="159">
        <f t="shared" si="0"/>
        <v>10.121166666666666</v>
      </c>
      <c r="R13" s="160"/>
      <c r="S13" s="158">
        <v>40.2879</v>
      </c>
      <c r="T13" s="159">
        <f t="shared" si="1"/>
        <v>11.191083333333333</v>
      </c>
      <c r="U13" s="56"/>
      <c r="V13" s="39"/>
      <c r="W13" s="54"/>
      <c r="X13" s="17"/>
      <c r="Y13" s="21"/>
      <c r="Z13" s="79"/>
      <c r="AA13" s="79"/>
      <c r="AB13" s="178"/>
      <c r="AC13" s="181">
        <v>31.306999999999999</v>
      </c>
      <c r="AD13" s="76">
        <f t="shared" si="2"/>
        <v>0</v>
      </c>
      <c r="AE13" s="77" t="str">
        <f t="shared" ref="AE13:AE41" si="3">IF(AD13=100,"ОК"," ")</f>
        <v xml:space="preserve"> </v>
      </c>
      <c r="AF13" s="78"/>
      <c r="AG13" s="78"/>
      <c r="AH13" s="78"/>
    </row>
    <row r="14" spans="1:35" x14ac:dyDescent="0.25">
      <c r="A14" s="45">
        <v>4</v>
      </c>
      <c r="B14" s="51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52"/>
      <c r="N14" s="41"/>
      <c r="O14" s="13"/>
      <c r="P14" s="158">
        <v>36.436199999999999</v>
      </c>
      <c r="Q14" s="159">
        <f t="shared" si="0"/>
        <v>10.121166666666666</v>
      </c>
      <c r="R14" s="160"/>
      <c r="S14" s="158">
        <v>40.2879</v>
      </c>
      <c r="T14" s="159">
        <f t="shared" si="1"/>
        <v>11.191083333333333</v>
      </c>
      <c r="U14" s="57"/>
      <c r="V14" s="19"/>
      <c r="W14" s="40"/>
      <c r="X14" s="22"/>
      <c r="Y14" s="23"/>
      <c r="Z14" s="79"/>
      <c r="AA14" s="79"/>
      <c r="AB14" s="178"/>
      <c r="AC14" s="181">
        <v>33.357999999999997</v>
      </c>
      <c r="AD14" s="76">
        <f t="shared" si="2"/>
        <v>0</v>
      </c>
      <c r="AE14" s="77" t="str">
        <f t="shared" si="3"/>
        <v xml:space="preserve"> </v>
      </c>
      <c r="AF14" s="78"/>
      <c r="AG14" s="78"/>
      <c r="AH14" s="78"/>
    </row>
    <row r="15" spans="1:35" x14ac:dyDescent="0.25">
      <c r="A15" s="44">
        <v>5</v>
      </c>
      <c r="B15" s="29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30"/>
      <c r="N15" s="42"/>
      <c r="O15" s="13"/>
      <c r="P15" s="158">
        <v>36.436199999999999</v>
      </c>
      <c r="Q15" s="159">
        <f t="shared" si="0"/>
        <v>10.121166666666666</v>
      </c>
      <c r="R15" s="160"/>
      <c r="S15" s="158">
        <v>40.2879</v>
      </c>
      <c r="T15" s="159">
        <f t="shared" si="1"/>
        <v>11.191083333333333</v>
      </c>
      <c r="U15" s="57"/>
      <c r="V15" s="19"/>
      <c r="W15" s="40"/>
      <c r="X15" s="20"/>
      <c r="Y15" s="21"/>
      <c r="Z15" s="79"/>
      <c r="AA15" s="79"/>
      <c r="AB15" s="178"/>
      <c r="AC15" s="181">
        <v>35.308999999999997</v>
      </c>
      <c r="AD15" s="76">
        <f t="shared" si="2"/>
        <v>0</v>
      </c>
      <c r="AE15" s="77" t="str">
        <f t="shared" si="3"/>
        <v xml:space="preserve"> </v>
      </c>
      <c r="AF15" s="78"/>
      <c r="AG15" s="78"/>
      <c r="AH15" s="78"/>
    </row>
    <row r="16" spans="1:35" x14ac:dyDescent="0.25">
      <c r="A16" s="44">
        <v>6</v>
      </c>
      <c r="B16" s="29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30"/>
      <c r="N16" s="42"/>
      <c r="O16" s="13"/>
      <c r="P16" s="158">
        <v>36.436199999999999</v>
      </c>
      <c r="Q16" s="159">
        <f t="shared" si="0"/>
        <v>10.121166666666666</v>
      </c>
      <c r="R16" s="160"/>
      <c r="S16" s="158">
        <v>40.2879</v>
      </c>
      <c r="T16" s="159">
        <f t="shared" si="1"/>
        <v>11.191083333333333</v>
      </c>
      <c r="U16" s="57"/>
      <c r="V16" s="19"/>
      <c r="W16" s="40"/>
      <c r="X16" s="20"/>
      <c r="Y16" s="21"/>
      <c r="Z16" s="79"/>
      <c r="AA16" s="79"/>
      <c r="AB16" s="178"/>
      <c r="AC16" s="181">
        <v>36.331000000000003</v>
      </c>
      <c r="AD16" s="76">
        <f t="shared" si="2"/>
        <v>0</v>
      </c>
      <c r="AE16" s="77" t="str">
        <f t="shared" si="3"/>
        <v xml:space="preserve"> </v>
      </c>
      <c r="AF16" s="78"/>
      <c r="AG16" s="78"/>
      <c r="AH16" s="78"/>
    </row>
    <row r="17" spans="1:34" x14ac:dyDescent="0.25">
      <c r="A17" s="44">
        <v>7</v>
      </c>
      <c r="B17" s="51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52"/>
      <c r="N17" s="41"/>
      <c r="O17" s="13"/>
      <c r="P17" s="158">
        <v>36.436199999999999</v>
      </c>
      <c r="Q17" s="159">
        <f t="shared" si="0"/>
        <v>10.121166666666666</v>
      </c>
      <c r="R17" s="160"/>
      <c r="S17" s="158">
        <v>40.2879</v>
      </c>
      <c r="T17" s="159">
        <f t="shared" si="1"/>
        <v>11.191083333333333</v>
      </c>
      <c r="U17" s="56"/>
      <c r="V17" s="39"/>
      <c r="W17" s="54"/>
      <c r="X17" s="20"/>
      <c r="Y17" s="21"/>
      <c r="Z17" s="79"/>
      <c r="AA17" s="79"/>
      <c r="AB17" s="178"/>
      <c r="AC17" s="181">
        <v>39.066000000000003</v>
      </c>
      <c r="AD17" s="76">
        <f t="shared" si="2"/>
        <v>0</v>
      </c>
      <c r="AE17" s="77" t="str">
        <f t="shared" si="3"/>
        <v xml:space="preserve"> </v>
      </c>
      <c r="AF17" s="78"/>
      <c r="AG17" s="78"/>
      <c r="AH17" s="78"/>
    </row>
    <row r="18" spans="1:34" x14ac:dyDescent="0.25">
      <c r="A18" s="44">
        <v>8</v>
      </c>
      <c r="B18" s="7">
        <v>89.122299999999996</v>
      </c>
      <c r="C18" s="1">
        <v>4.8144999999999998</v>
      </c>
      <c r="D18" s="1">
        <v>2.4918999999999998</v>
      </c>
      <c r="E18" s="1">
        <v>0.309</v>
      </c>
      <c r="F18" s="1">
        <v>0.62790000000000001</v>
      </c>
      <c r="G18" s="1">
        <v>7.0000000000000001E-3</v>
      </c>
      <c r="H18" s="1">
        <v>0.21199999999999999</v>
      </c>
      <c r="I18" s="1">
        <v>0.11700000000000001</v>
      </c>
      <c r="J18" s="1">
        <v>8.9399999999999993E-2</v>
      </c>
      <c r="K18" s="1">
        <v>9.4999999999999998E-3</v>
      </c>
      <c r="L18" s="1">
        <v>1.4895</v>
      </c>
      <c r="M18" s="8">
        <v>0.71</v>
      </c>
      <c r="N18" s="49">
        <v>0.76849999999999996</v>
      </c>
      <c r="O18" s="13"/>
      <c r="P18" s="39">
        <v>36.436199999999999</v>
      </c>
      <c r="Q18" s="54">
        <f t="shared" ref="Q18:Q41" si="4">P18/3.6</f>
        <v>10.121166666666666</v>
      </c>
      <c r="R18" s="13"/>
      <c r="S18" s="39">
        <v>40.2879</v>
      </c>
      <c r="T18" s="54">
        <f t="shared" ref="T18:T41" si="5">S18/3.6</f>
        <v>11.191083333333333</v>
      </c>
      <c r="U18" s="56"/>
      <c r="V18" s="39">
        <v>50.4358</v>
      </c>
      <c r="W18" s="54">
        <f t="shared" ref="W11:W41" si="6">V18/3.6</f>
        <v>14.009944444444445</v>
      </c>
      <c r="X18" s="20"/>
      <c r="Y18" s="21"/>
      <c r="Z18" s="79"/>
      <c r="AA18" s="79"/>
      <c r="AB18" s="178"/>
      <c r="AC18" s="181">
        <v>34.195999999999998</v>
      </c>
      <c r="AD18" s="76">
        <f t="shared" si="2"/>
        <v>100</v>
      </c>
      <c r="AE18" s="77" t="str">
        <f t="shared" si="3"/>
        <v>ОК</v>
      </c>
      <c r="AF18" s="78"/>
      <c r="AG18" s="78"/>
      <c r="AH18" s="78"/>
    </row>
    <row r="19" spans="1:34" x14ac:dyDescent="0.25">
      <c r="A19" s="44">
        <v>9</v>
      </c>
      <c r="B19" s="7"/>
      <c r="C19" s="1"/>
      <c r="D19" s="1"/>
      <c r="E19" s="1"/>
      <c r="F19" s="1"/>
      <c r="G19" s="1"/>
      <c r="H19" s="1"/>
      <c r="I19" s="1"/>
      <c r="J19" s="1"/>
      <c r="K19" s="1"/>
      <c r="L19" s="1"/>
      <c r="M19" s="8"/>
      <c r="N19" s="49"/>
      <c r="O19" s="13"/>
      <c r="P19" s="158">
        <v>36.436199999999999</v>
      </c>
      <c r="Q19" s="159">
        <f t="shared" si="4"/>
        <v>10.121166666666666</v>
      </c>
      <c r="R19" s="160"/>
      <c r="S19" s="158">
        <v>40.2879</v>
      </c>
      <c r="T19" s="159">
        <f t="shared" si="5"/>
        <v>11.191083333333333</v>
      </c>
      <c r="U19" s="56"/>
      <c r="V19" s="39"/>
      <c r="W19" s="54"/>
      <c r="X19" s="20"/>
      <c r="Y19" s="21"/>
      <c r="Z19" s="79"/>
      <c r="AA19" s="79"/>
      <c r="AB19" s="178"/>
      <c r="AC19" s="181">
        <v>26.472999999999999</v>
      </c>
      <c r="AD19" s="76">
        <f t="shared" si="2"/>
        <v>0</v>
      </c>
      <c r="AE19" s="77" t="str">
        <f t="shared" si="3"/>
        <v xml:space="preserve"> </v>
      </c>
      <c r="AF19" s="78"/>
      <c r="AG19" s="78"/>
      <c r="AH19" s="78"/>
    </row>
    <row r="20" spans="1:34" x14ac:dyDescent="0.25">
      <c r="A20" s="44">
        <v>10</v>
      </c>
      <c r="B20" s="51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52"/>
      <c r="N20" s="41"/>
      <c r="O20" s="13"/>
      <c r="P20" s="158">
        <v>36.436199999999999</v>
      </c>
      <c r="Q20" s="159">
        <f t="shared" si="4"/>
        <v>10.121166666666666</v>
      </c>
      <c r="R20" s="160"/>
      <c r="S20" s="158">
        <v>40.2879</v>
      </c>
      <c r="T20" s="159">
        <f t="shared" si="5"/>
        <v>11.191083333333333</v>
      </c>
      <c r="U20" s="56"/>
      <c r="V20" s="39"/>
      <c r="W20" s="54"/>
      <c r="X20" s="20"/>
      <c r="Y20" s="21"/>
      <c r="Z20" s="79"/>
      <c r="AA20" s="79"/>
      <c r="AB20" s="178"/>
      <c r="AC20" s="181">
        <v>29.925999999999998</v>
      </c>
      <c r="AD20" s="76">
        <f t="shared" si="2"/>
        <v>0</v>
      </c>
      <c r="AE20" s="77" t="str">
        <f t="shared" si="3"/>
        <v xml:space="preserve"> </v>
      </c>
      <c r="AF20" s="78"/>
      <c r="AG20" s="78"/>
      <c r="AH20" s="78"/>
    </row>
    <row r="21" spans="1:34" x14ac:dyDescent="0.25">
      <c r="A21" s="44">
        <v>11</v>
      </c>
      <c r="B21" s="51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52"/>
      <c r="N21" s="41"/>
      <c r="O21" s="14"/>
      <c r="P21" s="158">
        <v>36.436199999999999</v>
      </c>
      <c r="Q21" s="159">
        <f t="shared" si="4"/>
        <v>10.121166666666666</v>
      </c>
      <c r="R21" s="160"/>
      <c r="S21" s="158">
        <v>40.2879</v>
      </c>
      <c r="T21" s="159">
        <f t="shared" si="5"/>
        <v>11.191083333333333</v>
      </c>
      <c r="U21" s="56"/>
      <c r="V21" s="39"/>
      <c r="W21" s="54"/>
      <c r="X21" s="24"/>
      <c r="Y21" s="21"/>
      <c r="Z21" s="79"/>
      <c r="AA21" s="79"/>
      <c r="AB21" s="178"/>
      <c r="AC21" s="181">
        <v>29.082999999999998</v>
      </c>
      <c r="AD21" s="76">
        <f t="shared" si="2"/>
        <v>0</v>
      </c>
      <c r="AE21" s="77" t="str">
        <f t="shared" si="3"/>
        <v xml:space="preserve"> </v>
      </c>
      <c r="AF21" s="78"/>
      <c r="AG21" s="78"/>
      <c r="AH21" s="78"/>
    </row>
    <row r="22" spans="1:34" x14ac:dyDescent="0.25">
      <c r="A22" s="44">
        <v>12</v>
      </c>
      <c r="B22" s="51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52"/>
      <c r="N22" s="41"/>
      <c r="O22" s="13"/>
      <c r="P22" s="158">
        <v>36.436199999999999</v>
      </c>
      <c r="Q22" s="159">
        <f t="shared" si="4"/>
        <v>10.121166666666666</v>
      </c>
      <c r="R22" s="160"/>
      <c r="S22" s="158">
        <v>40.2879</v>
      </c>
      <c r="T22" s="159">
        <f t="shared" si="5"/>
        <v>11.191083333333333</v>
      </c>
      <c r="U22" s="56"/>
      <c r="V22" s="39"/>
      <c r="W22" s="54"/>
      <c r="X22" s="20"/>
      <c r="Y22" s="21"/>
      <c r="Z22" s="79"/>
      <c r="AA22" s="79"/>
      <c r="AB22" s="178"/>
      <c r="AC22" s="181">
        <v>34.363</v>
      </c>
      <c r="AD22" s="76">
        <f t="shared" si="2"/>
        <v>0</v>
      </c>
      <c r="AE22" s="77" t="str">
        <f t="shared" si="3"/>
        <v xml:space="preserve"> </v>
      </c>
      <c r="AF22" s="78"/>
      <c r="AG22" s="78"/>
      <c r="AH22" s="78"/>
    </row>
    <row r="23" spans="1:34" x14ac:dyDescent="0.25">
      <c r="A23" s="44">
        <v>13</v>
      </c>
      <c r="B23" s="51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52"/>
      <c r="N23" s="41"/>
      <c r="O23" s="14"/>
      <c r="P23" s="158">
        <v>36.436199999999999</v>
      </c>
      <c r="Q23" s="159">
        <f t="shared" si="4"/>
        <v>10.121166666666666</v>
      </c>
      <c r="R23" s="160"/>
      <c r="S23" s="158">
        <v>40.2879</v>
      </c>
      <c r="T23" s="159">
        <f t="shared" si="5"/>
        <v>11.191083333333333</v>
      </c>
      <c r="U23" s="56"/>
      <c r="V23" s="39"/>
      <c r="W23" s="54"/>
      <c r="X23" s="24"/>
      <c r="Y23" s="21"/>
      <c r="Z23" s="79"/>
      <c r="AA23" s="79"/>
      <c r="AB23" s="178"/>
      <c r="AC23" s="181">
        <v>39.825000000000003</v>
      </c>
      <c r="AD23" s="76">
        <f t="shared" si="2"/>
        <v>0</v>
      </c>
      <c r="AE23" s="77" t="str">
        <f t="shared" si="3"/>
        <v xml:space="preserve"> </v>
      </c>
      <c r="AF23" s="78"/>
      <c r="AG23" s="78"/>
      <c r="AH23" s="78"/>
    </row>
    <row r="24" spans="1:34" x14ac:dyDescent="0.25">
      <c r="A24" s="44">
        <v>14</v>
      </c>
      <c r="B24" s="9"/>
      <c r="C24" s="3"/>
      <c r="D24" s="3"/>
      <c r="E24" s="3"/>
      <c r="F24" s="3"/>
      <c r="G24" s="3"/>
      <c r="H24" s="3"/>
      <c r="I24" s="3"/>
      <c r="J24" s="3"/>
      <c r="K24" s="3"/>
      <c r="L24" s="3"/>
      <c r="M24" s="10"/>
      <c r="N24" s="50"/>
      <c r="O24" s="14"/>
      <c r="P24" s="158">
        <v>36.436199999999999</v>
      </c>
      <c r="Q24" s="159">
        <f t="shared" si="4"/>
        <v>10.121166666666666</v>
      </c>
      <c r="R24" s="160"/>
      <c r="S24" s="158">
        <v>40.2879</v>
      </c>
      <c r="T24" s="159">
        <f t="shared" si="5"/>
        <v>11.191083333333333</v>
      </c>
      <c r="U24" s="56"/>
      <c r="V24" s="39"/>
      <c r="W24" s="54"/>
      <c r="X24" s="25"/>
      <c r="Y24" s="21"/>
      <c r="Z24" s="79"/>
      <c r="AA24" s="79"/>
      <c r="AB24" s="178"/>
      <c r="AC24" s="181">
        <v>39.582999999999998</v>
      </c>
      <c r="AD24" s="76">
        <f t="shared" si="2"/>
        <v>0</v>
      </c>
      <c r="AE24" s="77" t="str">
        <f t="shared" si="3"/>
        <v xml:space="preserve"> </v>
      </c>
      <c r="AF24" s="78"/>
      <c r="AG24" s="78"/>
      <c r="AH24" s="78"/>
    </row>
    <row r="25" spans="1:34" x14ac:dyDescent="0.25">
      <c r="A25" s="44">
        <v>15</v>
      </c>
      <c r="B25" s="7"/>
      <c r="C25" s="1"/>
      <c r="D25" s="1"/>
      <c r="E25" s="1"/>
      <c r="F25" s="1"/>
      <c r="G25" s="1"/>
      <c r="H25" s="1"/>
      <c r="I25" s="1"/>
      <c r="J25" s="1"/>
      <c r="K25" s="1"/>
      <c r="L25" s="1"/>
      <c r="M25" s="8"/>
      <c r="N25" s="49"/>
      <c r="O25" s="13"/>
      <c r="P25" s="158">
        <v>36.436199999999999</v>
      </c>
      <c r="Q25" s="159">
        <f t="shared" si="4"/>
        <v>10.121166666666666</v>
      </c>
      <c r="R25" s="160"/>
      <c r="S25" s="158">
        <v>40.2879</v>
      </c>
      <c r="T25" s="159">
        <f t="shared" si="5"/>
        <v>11.191083333333333</v>
      </c>
      <c r="U25" s="56"/>
      <c r="V25" s="39"/>
      <c r="W25" s="54"/>
      <c r="X25" s="20"/>
      <c r="Y25" s="21"/>
      <c r="Z25" s="79"/>
      <c r="AA25" s="79"/>
      <c r="AB25" s="178"/>
      <c r="AC25" s="181">
        <v>34.344000000000001</v>
      </c>
      <c r="AD25" s="76">
        <f t="shared" si="2"/>
        <v>0</v>
      </c>
      <c r="AE25" s="77" t="str">
        <f t="shared" si="3"/>
        <v xml:space="preserve"> </v>
      </c>
      <c r="AF25" s="78"/>
      <c r="AG25" s="78"/>
      <c r="AH25" s="78"/>
    </row>
    <row r="26" spans="1:34" x14ac:dyDescent="0.25">
      <c r="A26" s="46">
        <v>16</v>
      </c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8"/>
      <c r="N26" s="49"/>
      <c r="O26" s="13"/>
      <c r="P26" s="158">
        <v>36.436199999999999</v>
      </c>
      <c r="Q26" s="159">
        <f t="shared" si="4"/>
        <v>10.121166666666666</v>
      </c>
      <c r="R26" s="160"/>
      <c r="S26" s="158">
        <v>40.2879</v>
      </c>
      <c r="T26" s="159">
        <f t="shared" si="5"/>
        <v>11.191083333333333</v>
      </c>
      <c r="U26" s="57"/>
      <c r="V26" s="19"/>
      <c r="W26" s="54"/>
      <c r="X26" s="20"/>
      <c r="Y26" s="21"/>
      <c r="Z26" s="79"/>
      <c r="AA26" s="79"/>
      <c r="AB26" s="178"/>
      <c r="AC26" s="181">
        <v>37.134</v>
      </c>
      <c r="AD26" s="76">
        <f t="shared" si="2"/>
        <v>0</v>
      </c>
      <c r="AE26" s="77" t="str">
        <f t="shared" si="3"/>
        <v xml:space="preserve"> </v>
      </c>
      <c r="AF26" s="78"/>
      <c r="AG26" s="78"/>
      <c r="AH26" s="78"/>
    </row>
    <row r="27" spans="1:34" x14ac:dyDescent="0.25">
      <c r="A27" s="46">
        <v>17</v>
      </c>
      <c r="B27" s="29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30"/>
      <c r="N27" s="42"/>
      <c r="O27" s="14"/>
      <c r="P27" s="158">
        <v>36.436199999999999</v>
      </c>
      <c r="Q27" s="159">
        <f t="shared" si="4"/>
        <v>10.121166666666666</v>
      </c>
      <c r="R27" s="160"/>
      <c r="S27" s="158">
        <v>40.2879</v>
      </c>
      <c r="T27" s="159">
        <f t="shared" si="5"/>
        <v>11.191083333333333</v>
      </c>
      <c r="U27" s="57"/>
      <c r="V27" s="19"/>
      <c r="W27" s="40"/>
      <c r="X27" s="20"/>
      <c r="Y27" s="21"/>
      <c r="Z27" s="79"/>
      <c r="AA27" s="79"/>
      <c r="AB27" s="178"/>
      <c r="AC27" s="181">
        <v>36.536999999999999</v>
      </c>
      <c r="AD27" s="76">
        <f t="shared" si="2"/>
        <v>0</v>
      </c>
      <c r="AE27" s="77" t="str">
        <f t="shared" si="3"/>
        <v xml:space="preserve"> </v>
      </c>
      <c r="AF27" s="78"/>
      <c r="AG27" s="78"/>
      <c r="AH27" s="78"/>
    </row>
    <row r="28" spans="1:34" x14ac:dyDescent="0.25">
      <c r="A28" s="46">
        <v>18</v>
      </c>
      <c r="B28" s="29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30"/>
      <c r="N28" s="42"/>
      <c r="O28" s="14"/>
      <c r="P28" s="158">
        <v>36.436199999999999</v>
      </c>
      <c r="Q28" s="159">
        <f t="shared" si="4"/>
        <v>10.121166666666666</v>
      </c>
      <c r="R28" s="160"/>
      <c r="S28" s="158">
        <v>40.2879</v>
      </c>
      <c r="T28" s="159">
        <f t="shared" si="5"/>
        <v>11.191083333333333</v>
      </c>
      <c r="U28" s="57"/>
      <c r="V28" s="19"/>
      <c r="W28" s="40"/>
      <c r="X28" s="24"/>
      <c r="Y28" s="21"/>
      <c r="Z28" s="79"/>
      <c r="AA28" s="79"/>
      <c r="AB28" s="178"/>
      <c r="AC28" s="181">
        <v>31.533999999999999</v>
      </c>
      <c r="AD28" s="76">
        <f t="shared" si="2"/>
        <v>0</v>
      </c>
      <c r="AE28" s="77" t="str">
        <f t="shared" si="3"/>
        <v xml:space="preserve"> </v>
      </c>
      <c r="AF28" s="78"/>
      <c r="AG28" s="78"/>
      <c r="AH28" s="78"/>
    </row>
    <row r="29" spans="1:34" x14ac:dyDescent="0.25">
      <c r="A29" s="46">
        <v>19</v>
      </c>
      <c r="B29" s="29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30"/>
      <c r="N29" s="42"/>
      <c r="O29" s="14"/>
      <c r="P29" s="158">
        <v>36.436199999999999</v>
      </c>
      <c r="Q29" s="159">
        <f t="shared" si="4"/>
        <v>10.121166666666666</v>
      </c>
      <c r="R29" s="160"/>
      <c r="S29" s="158">
        <v>40.2879</v>
      </c>
      <c r="T29" s="159">
        <f t="shared" si="5"/>
        <v>11.191083333333333</v>
      </c>
      <c r="U29" s="57"/>
      <c r="V29" s="19"/>
      <c r="W29" s="40"/>
      <c r="X29" s="20"/>
      <c r="Y29" s="21"/>
      <c r="Z29" s="79"/>
      <c r="AA29" s="79"/>
      <c r="AB29" s="178"/>
      <c r="AC29" s="181">
        <v>29.960999999999999</v>
      </c>
      <c r="AD29" s="76">
        <f t="shared" si="2"/>
        <v>0</v>
      </c>
      <c r="AE29" s="77" t="str">
        <f t="shared" si="3"/>
        <v xml:space="preserve"> </v>
      </c>
      <c r="AF29" s="78"/>
      <c r="AG29" s="78"/>
      <c r="AH29" s="78"/>
    </row>
    <row r="30" spans="1:34" x14ac:dyDescent="0.25">
      <c r="A30" s="46">
        <v>20</v>
      </c>
      <c r="B30" s="29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30"/>
      <c r="N30" s="42"/>
      <c r="O30" s="14"/>
      <c r="P30" s="158">
        <v>36.436199999999999</v>
      </c>
      <c r="Q30" s="159">
        <f t="shared" si="4"/>
        <v>10.121166666666666</v>
      </c>
      <c r="R30" s="160"/>
      <c r="S30" s="158">
        <v>40.2879</v>
      </c>
      <c r="T30" s="159">
        <f t="shared" si="5"/>
        <v>11.191083333333333</v>
      </c>
      <c r="U30" s="57"/>
      <c r="V30" s="19"/>
      <c r="W30" s="40"/>
      <c r="X30" s="20"/>
      <c r="Y30" s="21"/>
      <c r="Z30" s="79"/>
      <c r="AA30" s="79"/>
      <c r="AB30" s="178"/>
      <c r="AC30" s="181">
        <v>31.3</v>
      </c>
      <c r="AD30" s="76">
        <f t="shared" si="2"/>
        <v>0</v>
      </c>
      <c r="AE30" s="77" t="str">
        <f t="shared" ref="AE30" si="7">IF(AD30=100,"ОК"," ")</f>
        <v xml:space="preserve"> </v>
      </c>
      <c r="AF30" s="78"/>
      <c r="AG30" s="78"/>
      <c r="AH30" s="78"/>
    </row>
    <row r="31" spans="1:34" x14ac:dyDescent="0.25">
      <c r="A31" s="46">
        <v>21</v>
      </c>
      <c r="B31" s="29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30"/>
      <c r="N31" s="42"/>
      <c r="O31" s="14"/>
      <c r="P31" s="158">
        <v>36.436199999999999</v>
      </c>
      <c r="Q31" s="159">
        <f t="shared" si="4"/>
        <v>10.121166666666666</v>
      </c>
      <c r="R31" s="160"/>
      <c r="S31" s="158">
        <v>40.2879</v>
      </c>
      <c r="T31" s="159">
        <f t="shared" si="5"/>
        <v>11.191083333333333</v>
      </c>
      <c r="U31" s="57"/>
      <c r="V31" s="19"/>
      <c r="W31" s="40"/>
      <c r="X31" s="20"/>
      <c r="Y31" s="21"/>
      <c r="Z31" s="79"/>
      <c r="AA31" s="79"/>
      <c r="AB31" s="178"/>
      <c r="AC31" s="181">
        <v>37.905000000000001</v>
      </c>
      <c r="AD31" s="76">
        <f t="shared" si="2"/>
        <v>0</v>
      </c>
      <c r="AE31" s="77" t="str">
        <f t="shared" si="3"/>
        <v xml:space="preserve"> </v>
      </c>
      <c r="AF31" s="78"/>
      <c r="AG31" s="78"/>
      <c r="AH31" s="78"/>
    </row>
    <row r="32" spans="1:34" x14ac:dyDescent="0.25">
      <c r="A32" s="46">
        <v>22</v>
      </c>
      <c r="B32" s="29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30"/>
      <c r="N32" s="42"/>
      <c r="O32" s="14"/>
      <c r="P32" s="158">
        <v>36.436199999999999</v>
      </c>
      <c r="Q32" s="159">
        <f t="shared" si="4"/>
        <v>10.121166666666666</v>
      </c>
      <c r="R32" s="160"/>
      <c r="S32" s="158">
        <v>40.2879</v>
      </c>
      <c r="T32" s="159">
        <f t="shared" si="5"/>
        <v>11.191083333333333</v>
      </c>
      <c r="U32" s="57"/>
      <c r="V32" s="19"/>
      <c r="W32" s="40"/>
      <c r="X32" s="20"/>
      <c r="Y32" s="21"/>
      <c r="Z32" s="79"/>
      <c r="AA32" s="79"/>
      <c r="AB32" s="178"/>
      <c r="AC32" s="181">
        <v>29.741</v>
      </c>
      <c r="AD32" s="76">
        <f t="shared" si="2"/>
        <v>0</v>
      </c>
      <c r="AE32" s="77" t="str">
        <f t="shared" si="3"/>
        <v xml:space="preserve"> </v>
      </c>
      <c r="AF32" s="78"/>
      <c r="AG32" s="78"/>
      <c r="AH32" s="78"/>
    </row>
    <row r="33" spans="1:34" x14ac:dyDescent="0.25">
      <c r="A33" s="46">
        <v>23</v>
      </c>
      <c r="B33" s="29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30"/>
      <c r="N33" s="42"/>
      <c r="O33" s="13"/>
      <c r="P33" s="158">
        <v>36.436199999999999</v>
      </c>
      <c r="Q33" s="159">
        <f t="shared" si="4"/>
        <v>10.121166666666666</v>
      </c>
      <c r="R33" s="160"/>
      <c r="S33" s="158">
        <v>40.2879</v>
      </c>
      <c r="T33" s="159">
        <f t="shared" si="5"/>
        <v>11.191083333333333</v>
      </c>
      <c r="U33" s="57"/>
      <c r="V33" s="19"/>
      <c r="W33" s="40"/>
      <c r="X33" s="20"/>
      <c r="Y33" s="21"/>
      <c r="Z33" s="79"/>
      <c r="AA33" s="79"/>
      <c r="AB33" s="178"/>
      <c r="AC33" s="181">
        <v>29.827999999999999</v>
      </c>
      <c r="AD33" s="76">
        <f t="shared" si="2"/>
        <v>0</v>
      </c>
      <c r="AE33" s="77" t="str">
        <f>IF(AD33=100,"ОК"," ")</f>
        <v xml:space="preserve"> </v>
      </c>
      <c r="AF33" s="78"/>
      <c r="AG33" s="78"/>
      <c r="AH33" s="78"/>
    </row>
    <row r="34" spans="1:34" x14ac:dyDescent="0.25">
      <c r="A34" s="46">
        <v>24</v>
      </c>
      <c r="B34" s="29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30"/>
      <c r="N34" s="42"/>
      <c r="O34" s="13"/>
      <c r="P34" s="158">
        <v>36.436199999999999</v>
      </c>
      <c r="Q34" s="159">
        <f t="shared" si="4"/>
        <v>10.121166666666666</v>
      </c>
      <c r="R34" s="160"/>
      <c r="S34" s="158">
        <v>40.2879</v>
      </c>
      <c r="T34" s="159">
        <f t="shared" si="5"/>
        <v>11.191083333333333</v>
      </c>
      <c r="U34" s="57"/>
      <c r="V34" s="19"/>
      <c r="W34" s="40"/>
      <c r="X34" s="20"/>
      <c r="Y34" s="21"/>
      <c r="Z34" s="79"/>
      <c r="AA34" s="79"/>
      <c r="AB34" s="178"/>
      <c r="AC34" s="181">
        <v>30.253</v>
      </c>
      <c r="AD34" s="76">
        <f t="shared" si="2"/>
        <v>0</v>
      </c>
      <c r="AE34" s="77" t="str">
        <f t="shared" si="3"/>
        <v xml:space="preserve"> </v>
      </c>
      <c r="AF34" s="78"/>
      <c r="AG34" s="78"/>
      <c r="AH34" s="78"/>
    </row>
    <row r="35" spans="1:34" x14ac:dyDescent="0.25">
      <c r="A35" s="46">
        <v>25</v>
      </c>
      <c r="B35" s="29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30"/>
      <c r="N35" s="42"/>
      <c r="O35" s="14"/>
      <c r="P35" s="158">
        <v>36.436199999999999</v>
      </c>
      <c r="Q35" s="159">
        <f t="shared" si="4"/>
        <v>10.121166666666666</v>
      </c>
      <c r="R35" s="160"/>
      <c r="S35" s="158">
        <v>40.2879</v>
      </c>
      <c r="T35" s="159">
        <f t="shared" si="5"/>
        <v>11.191083333333333</v>
      </c>
      <c r="U35" s="57"/>
      <c r="V35" s="19"/>
      <c r="W35" s="40"/>
      <c r="X35" s="25"/>
      <c r="Y35" s="21"/>
      <c r="Z35" s="79"/>
      <c r="AA35" s="79"/>
      <c r="AB35" s="178"/>
      <c r="AC35" s="181">
        <v>29.044</v>
      </c>
      <c r="AD35" s="76">
        <f t="shared" si="2"/>
        <v>0</v>
      </c>
      <c r="AE35" s="77" t="str">
        <f t="shared" si="3"/>
        <v xml:space="preserve"> </v>
      </c>
      <c r="AF35" s="78"/>
      <c r="AG35" s="78"/>
      <c r="AH35" s="78"/>
    </row>
    <row r="36" spans="1:34" x14ac:dyDescent="0.25">
      <c r="A36" s="46">
        <v>26</v>
      </c>
      <c r="B36" s="29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30"/>
      <c r="N36" s="42"/>
      <c r="O36" s="14"/>
      <c r="P36" s="158">
        <v>36.436199999999999</v>
      </c>
      <c r="Q36" s="159">
        <f t="shared" si="4"/>
        <v>10.121166666666666</v>
      </c>
      <c r="R36" s="160"/>
      <c r="S36" s="158">
        <v>40.2879</v>
      </c>
      <c r="T36" s="159">
        <f t="shared" si="5"/>
        <v>11.191083333333333</v>
      </c>
      <c r="U36" s="57"/>
      <c r="V36" s="19"/>
      <c r="W36" s="40"/>
      <c r="X36" s="25"/>
      <c r="Y36" s="21"/>
      <c r="Z36" s="79"/>
      <c r="AA36" s="79"/>
      <c r="AB36" s="178"/>
      <c r="AC36" s="181">
        <v>28.853999999999999</v>
      </c>
      <c r="AD36" s="76">
        <f t="shared" si="2"/>
        <v>0</v>
      </c>
      <c r="AE36" s="77" t="str">
        <f t="shared" si="3"/>
        <v xml:space="preserve"> </v>
      </c>
      <c r="AF36" s="78"/>
      <c r="AG36" s="78"/>
      <c r="AH36" s="78"/>
    </row>
    <row r="37" spans="1:34" x14ac:dyDescent="0.25">
      <c r="A37" s="46">
        <v>27</v>
      </c>
      <c r="B37" s="29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30"/>
      <c r="N37" s="42"/>
      <c r="O37" s="14"/>
      <c r="P37" s="158">
        <v>36.436199999999999</v>
      </c>
      <c r="Q37" s="159">
        <f t="shared" si="4"/>
        <v>10.121166666666666</v>
      </c>
      <c r="R37" s="160"/>
      <c r="S37" s="158">
        <v>40.2879</v>
      </c>
      <c r="T37" s="159">
        <f t="shared" si="5"/>
        <v>11.191083333333333</v>
      </c>
      <c r="U37" s="57"/>
      <c r="V37" s="19"/>
      <c r="W37" s="40"/>
      <c r="X37" s="25"/>
      <c r="Y37" s="21"/>
      <c r="Z37" s="79"/>
      <c r="AA37" s="79"/>
      <c r="AB37" s="178"/>
      <c r="AC37" s="181">
        <v>28.648</v>
      </c>
      <c r="AD37" s="76">
        <f t="shared" si="2"/>
        <v>0</v>
      </c>
      <c r="AE37" s="77" t="str">
        <f t="shared" si="3"/>
        <v xml:space="preserve"> </v>
      </c>
      <c r="AF37" s="78"/>
      <c r="AG37" s="78"/>
      <c r="AH37" s="78"/>
    </row>
    <row r="38" spans="1:34" x14ac:dyDescent="0.25">
      <c r="A38" s="46">
        <v>28</v>
      </c>
      <c r="B38" s="29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30"/>
      <c r="N38" s="42"/>
      <c r="O38" s="14"/>
      <c r="P38" s="158">
        <v>36.436199999999999</v>
      </c>
      <c r="Q38" s="159">
        <f t="shared" si="4"/>
        <v>10.121166666666666</v>
      </c>
      <c r="R38" s="160"/>
      <c r="S38" s="158">
        <v>40.2879</v>
      </c>
      <c r="T38" s="159">
        <f t="shared" si="5"/>
        <v>11.191083333333333</v>
      </c>
      <c r="U38" s="57"/>
      <c r="V38" s="19"/>
      <c r="W38" s="40"/>
      <c r="X38" s="25"/>
      <c r="Y38" s="21"/>
      <c r="Z38" s="79"/>
      <c r="AA38" s="79"/>
      <c r="AB38" s="178"/>
      <c r="AC38" s="181">
        <v>27.768000000000001</v>
      </c>
      <c r="AD38" s="76">
        <f t="shared" si="2"/>
        <v>0</v>
      </c>
      <c r="AE38" s="77" t="str">
        <f t="shared" si="3"/>
        <v xml:space="preserve"> </v>
      </c>
      <c r="AF38" s="78"/>
      <c r="AG38" s="78"/>
      <c r="AH38" s="78"/>
    </row>
    <row r="39" spans="1:34" x14ac:dyDescent="0.25">
      <c r="A39" s="46">
        <v>29</v>
      </c>
      <c r="B39" s="29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30"/>
      <c r="N39" s="42"/>
      <c r="O39" s="14"/>
      <c r="P39" s="158">
        <v>36.436199999999999</v>
      </c>
      <c r="Q39" s="159">
        <f t="shared" si="4"/>
        <v>10.121166666666666</v>
      </c>
      <c r="R39" s="160"/>
      <c r="S39" s="158">
        <v>40.2879</v>
      </c>
      <c r="T39" s="159">
        <f t="shared" si="5"/>
        <v>11.191083333333333</v>
      </c>
      <c r="U39" s="57"/>
      <c r="V39" s="19"/>
      <c r="W39" s="40"/>
      <c r="X39" s="25"/>
      <c r="Y39" s="21"/>
      <c r="Z39" s="79"/>
      <c r="AA39" s="79"/>
      <c r="AB39" s="178"/>
      <c r="AC39" s="181">
        <v>27.984000000000002</v>
      </c>
      <c r="AD39" s="76">
        <f t="shared" si="2"/>
        <v>0</v>
      </c>
      <c r="AE39" s="77" t="str">
        <f t="shared" si="3"/>
        <v xml:space="preserve"> </v>
      </c>
      <c r="AF39" s="78"/>
      <c r="AG39" s="78"/>
      <c r="AH39" s="78"/>
    </row>
    <row r="40" spans="1:34" x14ac:dyDescent="0.25">
      <c r="A40" s="161">
        <v>30</v>
      </c>
      <c r="B40" s="162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4"/>
      <c r="N40" s="165"/>
      <c r="O40" s="166"/>
      <c r="P40" s="158">
        <v>36.436199999999999</v>
      </c>
      <c r="Q40" s="159">
        <f t="shared" ref="Q40:Q41" si="8">P40/3.6</f>
        <v>10.121166666666666</v>
      </c>
      <c r="R40" s="160"/>
      <c r="S40" s="158">
        <v>40.2879</v>
      </c>
      <c r="T40" s="159">
        <f t="shared" ref="T40:T41" si="9">S40/3.6</f>
        <v>11.191083333333333</v>
      </c>
      <c r="U40" s="167"/>
      <c r="V40" s="168"/>
      <c r="W40" s="169"/>
      <c r="X40" s="170"/>
      <c r="Y40" s="171"/>
      <c r="Z40" s="172"/>
      <c r="AA40" s="79"/>
      <c r="AB40" s="178"/>
      <c r="AC40" s="181">
        <v>29.16</v>
      </c>
      <c r="AD40" s="76"/>
      <c r="AE40" s="77"/>
      <c r="AF40" s="78"/>
      <c r="AG40" s="78"/>
      <c r="AH40" s="78"/>
    </row>
    <row r="41" spans="1:34" ht="15.75" thickBot="1" x14ac:dyDescent="0.3">
      <c r="A41" s="47">
        <v>31</v>
      </c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3"/>
      <c r="N41" s="58"/>
      <c r="O41" s="55"/>
      <c r="P41" s="173">
        <v>36.436199999999999</v>
      </c>
      <c r="Q41" s="174">
        <f t="shared" si="8"/>
        <v>10.121166666666666</v>
      </c>
      <c r="R41" s="175"/>
      <c r="S41" s="173">
        <v>40.2879</v>
      </c>
      <c r="T41" s="174">
        <f t="shared" si="9"/>
        <v>11.191083333333333</v>
      </c>
      <c r="U41" s="80"/>
      <c r="V41" s="34"/>
      <c r="W41" s="35"/>
      <c r="X41" s="59"/>
      <c r="Y41" s="60"/>
      <c r="Z41" s="81"/>
      <c r="AA41" s="79"/>
      <c r="AB41" s="178"/>
      <c r="AC41" s="182">
        <v>31.395</v>
      </c>
      <c r="AD41" s="76">
        <f t="shared" si="2"/>
        <v>0</v>
      </c>
      <c r="AE41" s="77" t="str">
        <f t="shared" si="3"/>
        <v xml:space="preserve"> </v>
      </c>
      <c r="AF41" s="78"/>
      <c r="AG41" s="78"/>
      <c r="AH41" s="78"/>
    </row>
    <row r="42" spans="1:34" ht="15" customHeight="1" thickBot="1" x14ac:dyDescent="0.3">
      <c r="A42" s="152" t="s">
        <v>12</v>
      </c>
      <c r="B42" s="152"/>
      <c r="C42" s="152"/>
      <c r="D42" s="152"/>
      <c r="E42" s="152"/>
      <c r="F42" s="152"/>
      <c r="G42" s="152"/>
      <c r="H42" s="153"/>
      <c r="I42" s="156" t="s">
        <v>10</v>
      </c>
      <c r="J42" s="157"/>
      <c r="K42" s="82">
        <v>0</v>
      </c>
      <c r="L42" s="154" t="s">
        <v>11</v>
      </c>
      <c r="M42" s="155"/>
      <c r="N42" s="83">
        <v>0</v>
      </c>
      <c r="O42" s="130"/>
      <c r="P42" s="126">
        <f>SUMPRODUCT(P11:P41,AC11:AC41)/SUM(AC11:AC41)</f>
        <v>36.436199999999999</v>
      </c>
      <c r="Q42" s="126">
        <f>SUMPRODUCT(Q11:Q41,AC11:AC41)/SUM(AC11:AC41)</f>
        <v>10.121166666666664</v>
      </c>
      <c r="R42" s="126"/>
      <c r="S42" s="126">
        <f>SUMPRODUCT(S11:S41,AC11:AC41)/SUM(AC11:AC41)</f>
        <v>40.287899999999993</v>
      </c>
      <c r="T42" s="128">
        <f>SUMPRODUCT(T11:T41,AC11:AC41)/SUM(AC11:AC41)</f>
        <v>11.191083333333335</v>
      </c>
      <c r="U42" s="84"/>
      <c r="V42" s="85"/>
      <c r="W42" s="85"/>
      <c r="X42" s="85"/>
      <c r="Y42" s="85"/>
      <c r="Z42" s="85"/>
      <c r="AA42" s="101" t="s">
        <v>33</v>
      </c>
      <c r="AB42" s="102"/>
      <c r="AC42" s="176">
        <f>SUM(AC11:AC41)</f>
        <v>1013.9150000000001</v>
      </c>
      <c r="AD42" s="76"/>
      <c r="AE42" s="77"/>
      <c r="AF42" s="78"/>
      <c r="AG42" s="78"/>
      <c r="AH42" s="78"/>
    </row>
    <row r="43" spans="1:34" ht="19.5" customHeight="1" thickBot="1" x14ac:dyDescent="0.3">
      <c r="A43" s="86"/>
      <c r="B43" s="87"/>
      <c r="C43" s="87"/>
      <c r="D43" s="87"/>
      <c r="E43" s="87"/>
      <c r="F43" s="87"/>
      <c r="G43" s="87"/>
      <c r="H43" s="132" t="s">
        <v>3</v>
      </c>
      <c r="I43" s="133"/>
      <c r="J43" s="133"/>
      <c r="K43" s="133"/>
      <c r="L43" s="133"/>
      <c r="M43" s="133"/>
      <c r="N43" s="134"/>
      <c r="O43" s="131"/>
      <c r="P43" s="127"/>
      <c r="Q43" s="127"/>
      <c r="R43" s="127"/>
      <c r="S43" s="127"/>
      <c r="T43" s="129"/>
      <c r="U43" s="84"/>
      <c r="V43" s="87"/>
      <c r="W43" s="87"/>
      <c r="X43" s="87"/>
      <c r="Y43" s="87"/>
      <c r="Z43" s="87"/>
      <c r="AA43" s="87"/>
      <c r="AB43" s="87"/>
      <c r="AC43" s="88"/>
    </row>
    <row r="44" spans="1:34" ht="4.5" customHeight="1" x14ac:dyDescent="0.25"/>
    <row r="45" spans="1:34" ht="22.5" customHeight="1" x14ac:dyDescent="0.25">
      <c r="B45" s="90" t="s">
        <v>34</v>
      </c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91" t="s">
        <v>42</v>
      </c>
      <c r="P45" s="69"/>
      <c r="Q45" s="69"/>
      <c r="R45" s="69"/>
      <c r="S45" s="69"/>
      <c r="T45" s="69"/>
      <c r="U45" s="69"/>
      <c r="V45" s="92" t="s">
        <v>62</v>
      </c>
      <c r="W45" s="69"/>
      <c r="X45" s="62"/>
    </row>
    <row r="46" spans="1:34" ht="10.5" customHeight="1" x14ac:dyDescent="0.25">
      <c r="B46" s="62"/>
      <c r="C46" s="62"/>
      <c r="D46" s="93" t="s">
        <v>35</v>
      </c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3" t="s">
        <v>4</v>
      </c>
      <c r="P46" s="94"/>
      <c r="Q46" s="94"/>
      <c r="R46" s="93" t="s">
        <v>5</v>
      </c>
      <c r="S46" s="62"/>
      <c r="T46" s="62"/>
      <c r="U46" s="62"/>
      <c r="V46" s="93" t="s">
        <v>6</v>
      </c>
      <c r="W46" s="62"/>
      <c r="X46" s="62"/>
    </row>
    <row r="47" spans="1:34" ht="17.25" customHeight="1" x14ac:dyDescent="0.25">
      <c r="B47" s="90" t="s">
        <v>30</v>
      </c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91" t="s">
        <v>43</v>
      </c>
      <c r="P47" s="69"/>
      <c r="Q47" s="69"/>
      <c r="R47" s="69"/>
      <c r="S47" s="69"/>
      <c r="T47" s="69"/>
      <c r="U47" s="69"/>
      <c r="V47" s="92" t="str">
        <f>V45</f>
        <v>03.01.2017 р.</v>
      </c>
      <c r="W47" s="69"/>
      <c r="X47" s="62"/>
    </row>
    <row r="48" spans="1:34" ht="12" customHeight="1" x14ac:dyDescent="0.25">
      <c r="B48" s="62"/>
      <c r="C48" s="62"/>
      <c r="D48" s="93" t="s">
        <v>7</v>
      </c>
      <c r="F48" s="93"/>
      <c r="G48" s="62"/>
      <c r="H48" s="62"/>
      <c r="I48" s="62"/>
      <c r="J48" s="62"/>
      <c r="K48" s="62"/>
      <c r="L48" s="62"/>
      <c r="M48" s="62"/>
      <c r="N48" s="62"/>
      <c r="O48" s="93" t="s">
        <v>4</v>
      </c>
      <c r="P48" s="93"/>
      <c r="Q48" s="93"/>
      <c r="R48" s="93" t="s">
        <v>5</v>
      </c>
      <c r="S48" s="62"/>
      <c r="T48" s="62"/>
      <c r="U48" s="62"/>
      <c r="V48" s="93" t="s">
        <v>6</v>
      </c>
      <c r="W48" s="62"/>
      <c r="X48" s="62"/>
    </row>
    <row r="49" spans="2:24" ht="22.5" customHeight="1" x14ac:dyDescent="0.25">
      <c r="B49" s="90" t="s">
        <v>39</v>
      </c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91" t="s">
        <v>40</v>
      </c>
      <c r="P49" s="69"/>
      <c r="Q49" s="69"/>
      <c r="R49" s="69"/>
      <c r="S49" s="69"/>
      <c r="T49" s="69"/>
      <c r="U49" s="69"/>
      <c r="V49" s="92" t="str">
        <f>V45</f>
        <v>03.01.2017 р.</v>
      </c>
      <c r="W49" s="95"/>
      <c r="X49" s="96"/>
    </row>
    <row r="50" spans="2:24" x14ac:dyDescent="0.25">
      <c r="B50" s="62"/>
      <c r="C50" s="62"/>
      <c r="D50" s="97" t="s">
        <v>37</v>
      </c>
      <c r="E50" s="98"/>
      <c r="F50" s="62"/>
      <c r="G50" s="62"/>
      <c r="H50" s="62"/>
      <c r="I50" s="62"/>
      <c r="J50" s="62"/>
      <c r="K50" s="62"/>
      <c r="L50" s="62"/>
      <c r="M50" s="62"/>
      <c r="N50" s="62"/>
      <c r="O50" s="99" t="s">
        <v>4</v>
      </c>
      <c r="P50" s="100"/>
      <c r="Q50" s="100"/>
      <c r="R50" s="99" t="s">
        <v>5</v>
      </c>
      <c r="S50" s="62"/>
      <c r="T50" s="62"/>
      <c r="U50" s="62"/>
      <c r="V50" s="93" t="s">
        <v>6</v>
      </c>
      <c r="W50" s="62"/>
      <c r="X50" s="62"/>
    </row>
    <row r="52" spans="2:24" x14ac:dyDescent="0.25">
      <c r="B52" s="63" t="s">
        <v>38</v>
      </c>
    </row>
  </sheetData>
  <mergeCells count="42">
    <mergeCell ref="A42:H42"/>
    <mergeCell ref="Q42:Q43"/>
    <mergeCell ref="R42:R43"/>
    <mergeCell ref="L42:M42"/>
    <mergeCell ref="I42:J42"/>
    <mergeCell ref="I9:I10"/>
    <mergeCell ref="J9:J10"/>
    <mergeCell ref="K9:K10"/>
    <mergeCell ref="L9:L10"/>
    <mergeCell ref="M9:M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T9:T10"/>
    <mergeCell ref="V9:V10"/>
    <mergeCell ref="W9:W10"/>
    <mergeCell ref="AA42:AB42"/>
    <mergeCell ref="AC7:AC10"/>
    <mergeCell ref="B7:M8"/>
    <mergeCell ref="O9:O10"/>
    <mergeCell ref="P9:P10"/>
    <mergeCell ref="Q9:Q10"/>
    <mergeCell ref="R9:R10"/>
    <mergeCell ref="S9:S10"/>
    <mergeCell ref="N8:N10"/>
    <mergeCell ref="U9:U10"/>
    <mergeCell ref="S42:S43"/>
    <mergeCell ref="T42:T43"/>
    <mergeCell ref="O42:O43"/>
    <mergeCell ref="H43:N43"/>
    <mergeCell ref="N7:W7"/>
    <mergeCell ref="P42:P43"/>
  </mergeCells>
  <printOptions horizontalCentered="1" verticalCentered="1"/>
  <pageMargins left="0.70866141732283472" right="0.4" top="0.34" bottom="0.37" header="0.31496062992125984" footer="0.31496062992125984"/>
  <pageSetup paperSize="9" scale="63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Сыпко Эллада Петровна</cp:lastModifiedBy>
  <cp:lastPrinted>2016-12-05T10:05:00Z</cp:lastPrinted>
  <dcterms:created xsi:type="dcterms:W3CDTF">2016-10-07T07:24:19Z</dcterms:created>
  <dcterms:modified xsi:type="dcterms:W3CDTF">2017-01-03T09:54:32Z</dcterms:modified>
</cp:coreProperties>
</file>