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375"/>
  </bookViews>
  <sheets>
    <sheet name="ПВВГ-12-16 " sheetId="9" r:id="rId1"/>
  </sheets>
  <definedNames>
    <definedName name="_xlnm.Print_Area" localSheetId="0">'ПВВГ-12-16 '!$A$1:$AC$50</definedName>
  </definedNames>
  <calcPr calcId="145621"/>
</workbook>
</file>

<file path=xl/calcChain.xml><?xml version="1.0" encoding="utf-8"?>
<calcChain xmlns="http://schemas.openxmlformats.org/spreadsheetml/2006/main">
  <c r="AC42" i="9" l="1"/>
  <c r="T42" i="9" l="1"/>
  <c r="S42" i="9"/>
  <c r="R42" i="9"/>
  <c r="Q42" i="9"/>
  <c r="P42" i="9"/>
  <c r="O42" i="9"/>
  <c r="AD41" i="9"/>
  <c r="AE41" i="9" s="1"/>
  <c r="AD40" i="9"/>
  <c r="AE40" i="9" s="1"/>
  <c r="AD39" i="9"/>
  <c r="AE39" i="9" s="1"/>
  <c r="AD38" i="9"/>
  <c r="AE38" i="9" s="1"/>
  <c r="AD37" i="9"/>
  <c r="AE37" i="9" s="1"/>
  <c r="AD36" i="9"/>
  <c r="AE36" i="9" s="1"/>
  <c r="AD35" i="9"/>
  <c r="AE35" i="9" s="1"/>
  <c r="AD34" i="9"/>
  <c r="AE34" i="9" s="1"/>
  <c r="AD33" i="9"/>
  <c r="AE33" i="9" s="1"/>
  <c r="AD32" i="9"/>
  <c r="AE32" i="9" s="1"/>
  <c r="AD31" i="9"/>
  <c r="AE31" i="9" s="1"/>
  <c r="AD30" i="9"/>
  <c r="AE30" i="9" s="1"/>
  <c r="AD29" i="9"/>
  <c r="AE29" i="9" s="1"/>
  <c r="AD28" i="9"/>
  <c r="AE28" i="9" s="1"/>
  <c r="AD27" i="9"/>
  <c r="AE27" i="9" s="1"/>
  <c r="AD26" i="9"/>
  <c r="AE26" i="9" s="1"/>
  <c r="AD25" i="9"/>
  <c r="AE25" i="9" s="1"/>
  <c r="AD24" i="9"/>
  <c r="AE24" i="9" s="1"/>
  <c r="AD23" i="9"/>
  <c r="AE23" i="9" s="1"/>
  <c r="AD22" i="9"/>
  <c r="AE22" i="9" s="1"/>
  <c r="AD21" i="9"/>
  <c r="AE21" i="9" s="1"/>
  <c r="AD20" i="9"/>
  <c r="AE20" i="9" s="1"/>
  <c r="AD19" i="9"/>
  <c r="AE19" i="9" s="1"/>
  <c r="AD18" i="9"/>
  <c r="AE18" i="9" s="1"/>
  <c r="AD17" i="9"/>
  <c r="AE17" i="9" s="1"/>
  <c r="AD16" i="9"/>
  <c r="AE16" i="9" s="1"/>
  <c r="AD15" i="9"/>
  <c r="AE15" i="9" s="1"/>
  <c r="AD14" i="9"/>
  <c r="AE14" i="9" s="1"/>
  <c r="AD13" i="9"/>
  <c r="AE13" i="9" s="1"/>
  <c r="AD12" i="9"/>
  <c r="AE12" i="9" s="1"/>
  <c r="AD11" i="9"/>
  <c r="AE11" i="9" s="1"/>
</calcChain>
</file>

<file path=xl/sharedStrings.xml><?xml version="1.0" encoding="utf-8"?>
<sst xmlns="http://schemas.openxmlformats.org/spreadsheetml/2006/main" count="61" uniqueCount="58">
  <si>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</si>
  <si>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</si>
  <si>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</si>
  <si>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</si>
  <si>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</si>
  <si>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</si>
  <si>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</si>
  <si>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</si>
  <si>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</si>
  <si>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</si>
  <si>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</si>
  <si>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</si>
  <si>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</si>
  <si>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</si>
  <si>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</si>
  <si>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</si>
  <si>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</si>
  <si>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</si>
  <si>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</si>
  <si>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</si>
  <si>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</si>
  <si>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</si>
  <si>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</si>
  <si>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</si>
  <si>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</si>
  <si>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</si>
  <si>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</si>
  <si>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</si>
  <si>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</si>
  <si>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</si>
  <si>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</si>
  <si>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</si>
  <si>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</si>
  <si>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</si>
  <si>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</si>
  <si>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</si>
  <si>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</si>
  <si>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</si>
  <si>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</si>
  <si>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</si>
  <si>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відсутні</t>
  </si>
  <si>
    <t>Філія "УМГ "ХАРКІВТРАНСГАЗ"</t>
  </si>
  <si>
    <t>Кегичівський п/м Харківського  ЛВУМГ</t>
  </si>
  <si>
    <r>
      <t xml:space="preserve">Свідоцтво </t>
    </r>
    <r>
      <rPr>
        <b/>
        <sz val="8"/>
        <rFont val="Arial"/>
        <family val="2"/>
        <charset val="204"/>
      </rPr>
      <t>№ 100-272/2014</t>
    </r>
    <r>
      <rPr>
        <sz val="8"/>
        <rFont val="Arial"/>
        <family val="2"/>
        <charset val="204"/>
      </rPr>
      <t xml:space="preserve"> чинне до 16.12.2017</t>
    </r>
    <r>
      <rPr>
        <b/>
        <sz val="8"/>
        <rFont val="Arial"/>
        <family val="2"/>
        <charset val="204"/>
      </rPr>
      <t xml:space="preserve"> р.</t>
    </r>
  </si>
  <si>
    <t>переданогоУМГ "Харківтрансгаз" Харківським ЛВ УМГ та прийнятого УМГ "Київтрансгаз" Диканським ЛВ УМГ</t>
  </si>
  <si>
    <t>до 0.0001</t>
  </si>
  <si>
    <t>Завідувач лабораторії</t>
  </si>
  <si>
    <t xml:space="preserve">Інженер з метрології дільниці служби ГВ та М </t>
  </si>
  <si>
    <t xml:space="preserve">   Гусєва С.В.</t>
  </si>
  <si>
    <t>за період з 01.12.2016р. по 30.12.2016р.</t>
  </si>
  <si>
    <t>Всього* :</t>
  </si>
  <si>
    <t>до 0.0004</t>
  </si>
  <si>
    <t xml:space="preserve">з газопроводу "Союз"  </t>
  </si>
  <si>
    <r>
      <t xml:space="preserve">           30</t>
    </r>
    <r>
      <rPr>
        <sz val="11"/>
        <color theme="1"/>
        <rFont val="Times New Roman"/>
        <family val="1"/>
        <charset val="204"/>
      </rPr>
      <t>.12.2016</t>
    </r>
  </si>
  <si>
    <r>
      <t xml:space="preserve">          30</t>
    </r>
    <r>
      <rPr>
        <sz val="11"/>
        <color theme="1"/>
        <rFont val="Times New Roman"/>
        <family val="1"/>
        <charset val="204"/>
      </rPr>
      <t>.12.2016</t>
    </r>
  </si>
  <si>
    <t xml:space="preserve">  Саєнко А.М</t>
  </si>
  <si>
    <t>відібраного на Кегичівському ПВВГ                                                                                                                                   маршрут № 622</t>
  </si>
  <si>
    <t>Заступник начальника Харківського ДВУМГ                                                                              Панасюк А.М.                                                                     30.12.2016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</si>
</sst>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>
      <alignment horizontal="center" vertical="top" wrapText="1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14" fillId="0" borderId="8" xfId="0" applyNumberFormat="1" applyFont="1" applyBorder="1" applyProtection="1">
      <protection locked="0"/>
    </xf>
    <xf numFmtId="164" fontId="14" fillId="0" borderId="32" xfId="0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protection locked="0"/>
    </xf>
    <xf numFmtId="0" fontId="12" fillId="0" borderId="3" xfId="0" applyFont="1" applyBorder="1" applyAlignment="1">
      <alignment wrapText="1"/>
    </xf>
    <xf numFmtId="0" fontId="0" fillId="0" borderId="46" xfId="0" applyBorder="1" applyProtection="1"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protection locked="0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14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topLeftCell="A31" zoomScaleNormal="100" zoomScaleSheetLayoutView="90" workbookViewId="0">
      <selection activeCell="B45" sqref="B45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7" style="1" customWidth="1"/>
    <col min="15" max="19" width="6.140625" style="1" customWidth="1"/>
    <col min="20" max="20" width="6.5703125" style="1" customWidth="1"/>
    <col min="21" max="21" width="7" style="1" customWidth="1"/>
    <col min="22" max="23" width="6.140625" style="1" customWidth="1"/>
    <col min="24" max="25" width="6" style="1" customWidth="1"/>
    <col min="26" max="28" width="6.140625" style="1" customWidth="1"/>
    <col min="29" max="29" width="11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15</v>
      </c>
      <c r="B1" s="2"/>
      <c r="C1" s="2"/>
      <c r="D1" s="2"/>
      <c r="M1" s="14" t="s">
        <v>4</v>
      </c>
    </row>
    <row r="2" spans="1:34" x14ac:dyDescent="0.25">
      <c r="A2" s="12" t="s">
        <v>41</v>
      </c>
      <c r="B2" s="2"/>
      <c r="C2" s="13"/>
      <c r="D2" s="2"/>
      <c r="F2" s="2"/>
      <c r="G2" s="2"/>
      <c r="H2" s="2"/>
      <c r="I2" s="2"/>
      <c r="J2" s="2"/>
      <c r="K2" s="3" t="s">
        <v>44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13.5" customHeight="1" x14ac:dyDescent="0.25">
      <c r="A3" s="12" t="s">
        <v>42</v>
      </c>
      <c r="C3" s="3"/>
      <c r="F3" s="2"/>
      <c r="G3" s="2"/>
      <c r="H3" s="2"/>
      <c r="I3" s="2"/>
      <c r="J3" s="2"/>
      <c r="K3" s="16" t="s">
        <v>56</v>
      </c>
      <c r="Z3" s="15"/>
      <c r="AA3" s="15"/>
      <c r="AB3" s="15"/>
      <c r="AC3" s="15"/>
    </row>
    <row r="4" spans="1:34" x14ac:dyDescent="0.25">
      <c r="A4" s="11" t="s">
        <v>16</v>
      </c>
      <c r="G4" s="2"/>
      <c r="H4" s="2"/>
      <c r="I4" s="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4" x14ac:dyDescent="0.25">
      <c r="A5" s="11" t="s">
        <v>43</v>
      </c>
      <c r="F5" s="2"/>
      <c r="G5" s="2"/>
      <c r="H5" s="2"/>
      <c r="K5" s="3"/>
      <c r="M5" s="15"/>
      <c r="N5" s="1" t="s">
        <v>52</v>
      </c>
      <c r="O5" s="15"/>
      <c r="P5" s="15"/>
      <c r="Q5" s="15"/>
      <c r="R5" s="15"/>
      <c r="S5" s="15"/>
      <c r="V5" s="15"/>
      <c r="W5" s="3" t="s">
        <v>49</v>
      </c>
      <c r="X5" s="15"/>
      <c r="Y5" s="15"/>
      <c r="Z5" s="15"/>
    </row>
    <row r="6" spans="1:34" ht="5.25" customHeight="1" thickBot="1" x14ac:dyDescent="0.3"/>
    <row r="7" spans="1:34" ht="26.25" customHeight="1" thickBot="1" x14ac:dyDescent="0.3">
      <c r="A7" s="91" t="s">
        <v>0</v>
      </c>
      <c r="B7" s="93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93" t="s">
        <v>25</v>
      </c>
      <c r="O7" s="110"/>
      <c r="P7" s="110"/>
      <c r="Q7" s="110"/>
      <c r="R7" s="110"/>
      <c r="S7" s="110"/>
      <c r="T7" s="110"/>
      <c r="U7" s="110"/>
      <c r="V7" s="110"/>
      <c r="W7" s="111"/>
      <c r="X7" s="112" t="s">
        <v>20</v>
      </c>
      <c r="Y7" s="106" t="s">
        <v>2</v>
      </c>
      <c r="Z7" s="99" t="s">
        <v>12</v>
      </c>
      <c r="AA7" s="99" t="s">
        <v>13</v>
      </c>
      <c r="AB7" s="76" t="s">
        <v>14</v>
      </c>
      <c r="AC7" s="91" t="s">
        <v>11</v>
      </c>
    </row>
    <row r="8" spans="1:34" ht="16.5" customHeight="1" thickBot="1" x14ac:dyDescent="0.3">
      <c r="A8" s="92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103" t="s">
        <v>21</v>
      </c>
      <c r="O8" s="22" t="s">
        <v>23</v>
      </c>
      <c r="P8" s="22"/>
      <c r="Q8" s="22"/>
      <c r="R8" s="22"/>
      <c r="S8" s="22"/>
      <c r="T8" s="22"/>
      <c r="U8" s="22"/>
      <c r="V8" s="22" t="s">
        <v>24</v>
      </c>
      <c r="W8" s="30"/>
      <c r="X8" s="113"/>
      <c r="Y8" s="107"/>
      <c r="Z8" s="100"/>
      <c r="AA8" s="100"/>
      <c r="AB8" s="77"/>
      <c r="AC8" s="101"/>
    </row>
    <row r="9" spans="1:34" ht="15" customHeight="1" x14ac:dyDescent="0.25">
      <c r="A9" s="92"/>
      <c r="B9" s="114" t="s">
        <v>28</v>
      </c>
      <c r="C9" s="89" t="s">
        <v>29</v>
      </c>
      <c r="D9" s="89" t="s">
        <v>30</v>
      </c>
      <c r="E9" s="89" t="s">
        <v>35</v>
      </c>
      <c r="F9" s="89" t="s">
        <v>36</v>
      </c>
      <c r="G9" s="89" t="s">
        <v>33</v>
      </c>
      <c r="H9" s="89" t="s">
        <v>37</v>
      </c>
      <c r="I9" s="89" t="s">
        <v>34</v>
      </c>
      <c r="J9" s="89" t="s">
        <v>32</v>
      </c>
      <c r="K9" s="89" t="s">
        <v>31</v>
      </c>
      <c r="L9" s="89" t="s">
        <v>38</v>
      </c>
      <c r="M9" s="70" t="s">
        <v>39</v>
      </c>
      <c r="N9" s="104"/>
      <c r="O9" s="72" t="s">
        <v>26</v>
      </c>
      <c r="P9" s="74" t="s">
        <v>5</v>
      </c>
      <c r="Q9" s="76" t="s">
        <v>6</v>
      </c>
      <c r="R9" s="114" t="s">
        <v>27</v>
      </c>
      <c r="S9" s="89" t="s">
        <v>7</v>
      </c>
      <c r="T9" s="70" t="s">
        <v>8</v>
      </c>
      <c r="U9" s="108" t="s">
        <v>22</v>
      </c>
      <c r="V9" s="89" t="s">
        <v>9</v>
      </c>
      <c r="W9" s="70" t="s">
        <v>10</v>
      </c>
      <c r="X9" s="113"/>
      <c r="Y9" s="107"/>
      <c r="Z9" s="100"/>
      <c r="AA9" s="100"/>
      <c r="AB9" s="77"/>
      <c r="AC9" s="101"/>
    </row>
    <row r="10" spans="1:34" ht="92.25" customHeight="1" x14ac:dyDescent="0.25">
      <c r="A10" s="92"/>
      <c r="B10" s="115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71"/>
      <c r="N10" s="105"/>
      <c r="O10" s="73"/>
      <c r="P10" s="75"/>
      <c r="Q10" s="77"/>
      <c r="R10" s="115"/>
      <c r="S10" s="90"/>
      <c r="T10" s="71"/>
      <c r="U10" s="109"/>
      <c r="V10" s="90"/>
      <c r="W10" s="71"/>
      <c r="X10" s="113"/>
      <c r="Y10" s="107"/>
      <c r="Z10" s="100"/>
      <c r="AA10" s="100"/>
      <c r="AB10" s="77"/>
      <c r="AC10" s="102"/>
    </row>
    <row r="11" spans="1:34" ht="15.75" thickBot="1" x14ac:dyDescent="0.3">
      <c r="A11" s="32">
        <v>1</v>
      </c>
      <c r="B11" s="43">
        <v>95.434899999999999</v>
      </c>
      <c r="C11" s="43">
        <v>2.5093000000000001</v>
      </c>
      <c r="D11" s="43">
        <v>0.81030000000000002</v>
      </c>
      <c r="E11" s="43">
        <v>0.12709999999999999</v>
      </c>
      <c r="F11" s="43">
        <v>0.12520000000000001</v>
      </c>
      <c r="G11" s="43">
        <v>2.5399999999999999E-2</v>
      </c>
      <c r="H11" s="43">
        <v>2.3699999999999999E-2</v>
      </c>
      <c r="I11" s="43">
        <v>1.7999999999999999E-2</v>
      </c>
      <c r="J11" s="43">
        <v>1.34E-2</v>
      </c>
      <c r="K11" s="43">
        <v>7.7000000000000002E-3</v>
      </c>
      <c r="L11" s="43">
        <v>0.71930000000000005</v>
      </c>
      <c r="M11" s="43">
        <v>0.1857</v>
      </c>
      <c r="N11" s="31">
        <v>0.7046</v>
      </c>
      <c r="O11" s="1">
        <v>8236</v>
      </c>
      <c r="P11" s="20">
        <v>34.483400000000003</v>
      </c>
      <c r="Q11" s="37">
        <v>9.58</v>
      </c>
      <c r="R11" s="19">
        <v>9127</v>
      </c>
      <c r="S11" s="10">
        <v>38.212899999999998</v>
      </c>
      <c r="T11" s="24">
        <v>10.61</v>
      </c>
      <c r="U11" s="40">
        <v>11933</v>
      </c>
      <c r="V11" s="20">
        <v>49.959699999999998</v>
      </c>
      <c r="W11" s="25">
        <v>13.88</v>
      </c>
      <c r="X11" s="23">
        <v>-18.7</v>
      </c>
      <c r="Y11" s="20">
        <v>-9.6999999999999993</v>
      </c>
      <c r="Z11" s="20"/>
      <c r="AA11" s="20"/>
      <c r="AB11" s="46"/>
      <c r="AC11" s="59">
        <v>4917.63</v>
      </c>
      <c r="AD11" s="17">
        <f>SUM(B11:M11)+$K$42+$N$42</f>
        <v>100.00000000000001</v>
      </c>
      <c r="AE11" s="18" t="str">
        <f>IF(AD11=100,"ОК"," ")</f>
        <v>ОК</v>
      </c>
      <c r="AF11" s="8"/>
      <c r="AG11" s="8"/>
      <c r="AH11" s="8"/>
    </row>
    <row r="12" spans="1:34" ht="15.75" thickBot="1" x14ac:dyDescent="0.3">
      <c r="A12" s="32">
        <v>2</v>
      </c>
      <c r="B12" s="43">
        <v>95.551400000000001</v>
      </c>
      <c r="C12" s="43">
        <v>2.4462999999999999</v>
      </c>
      <c r="D12" s="43">
        <v>0.7903</v>
      </c>
      <c r="E12" s="43">
        <v>0.125</v>
      </c>
      <c r="F12" s="43">
        <v>0.1225</v>
      </c>
      <c r="G12" s="43">
        <v>1.7600000000000001E-2</v>
      </c>
      <c r="H12" s="43">
        <v>2.3400000000000001E-2</v>
      </c>
      <c r="I12" s="43">
        <v>1.8200000000000001E-2</v>
      </c>
      <c r="J12" s="43">
        <v>1.12E-2</v>
      </c>
      <c r="K12" s="43">
        <v>8.3000000000000001E-3</v>
      </c>
      <c r="L12" s="43">
        <v>0.70589999999999997</v>
      </c>
      <c r="M12" s="43">
        <v>0.1799</v>
      </c>
      <c r="N12" s="31">
        <v>0.7036</v>
      </c>
      <c r="O12" s="20">
        <v>8228</v>
      </c>
      <c r="P12" s="39">
        <v>34.448</v>
      </c>
      <c r="Q12" s="37">
        <v>9.57</v>
      </c>
      <c r="R12" s="19">
        <v>9118</v>
      </c>
      <c r="S12" s="20">
        <v>38.1751</v>
      </c>
      <c r="T12" s="24">
        <v>10.6</v>
      </c>
      <c r="U12" s="23">
        <v>11930</v>
      </c>
      <c r="V12" s="20">
        <v>49.948399999999999</v>
      </c>
      <c r="W12" s="25">
        <v>13.87</v>
      </c>
      <c r="X12" s="23">
        <v>-18.399999999999999</v>
      </c>
      <c r="Y12" s="20">
        <v>-10.1</v>
      </c>
      <c r="Z12" s="20"/>
      <c r="AA12" s="20"/>
      <c r="AB12" s="46"/>
      <c r="AC12" s="60">
        <v>4907.3</v>
      </c>
      <c r="AD12" s="17">
        <f t="shared" ref="AD12:AD41" si="0">SUM(B12:M12)+$K$42+$N$42</f>
        <v>100</v>
      </c>
      <c r="AE12" s="18" t="str">
        <f>IF(AD12=100,"ОК"," ")</f>
        <v>ОК</v>
      </c>
      <c r="AF12" s="8"/>
      <c r="AG12" s="8"/>
      <c r="AH12" s="8"/>
    </row>
    <row r="13" spans="1:34" ht="15.75" thickBot="1" x14ac:dyDescent="0.3">
      <c r="A13" s="32">
        <v>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32"/>
      <c r="O13" s="19"/>
      <c r="P13" s="20"/>
      <c r="Q13" s="37"/>
      <c r="R13" s="19"/>
      <c r="S13" s="20"/>
      <c r="T13" s="25"/>
      <c r="U13" s="23"/>
      <c r="V13" s="20"/>
      <c r="W13" s="25"/>
      <c r="X13" s="23"/>
      <c r="Y13" s="20"/>
      <c r="Z13" s="20"/>
      <c r="AA13" s="20"/>
      <c r="AB13" s="46"/>
      <c r="AC13" s="60"/>
      <c r="AD13" s="17">
        <f t="shared" si="0"/>
        <v>0</v>
      </c>
      <c r="AE13" s="18" t="str">
        <f>IF(AD13=100,"ОК"," ")</f>
        <v xml:space="preserve"> </v>
      </c>
      <c r="AF13" s="8"/>
      <c r="AG13" s="8"/>
      <c r="AH13" s="8"/>
    </row>
    <row r="14" spans="1:34" ht="15.75" thickBot="1" x14ac:dyDescent="0.3">
      <c r="A14" s="32">
        <v>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32"/>
      <c r="O14" s="19"/>
      <c r="P14" s="20"/>
      <c r="Q14" s="25"/>
      <c r="R14" s="19"/>
      <c r="S14" s="20"/>
      <c r="T14" s="25"/>
      <c r="U14" s="23"/>
      <c r="V14" s="20"/>
      <c r="W14" s="25"/>
      <c r="X14" s="23"/>
      <c r="Y14" s="20"/>
      <c r="Z14" s="20"/>
      <c r="AA14" s="20"/>
      <c r="AB14" s="46"/>
      <c r="AC14" s="60"/>
      <c r="AD14" s="17">
        <f t="shared" si="0"/>
        <v>0</v>
      </c>
      <c r="AE14" s="18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2">
        <v>5</v>
      </c>
      <c r="B15" s="43">
        <v>95.374899999999997</v>
      </c>
      <c r="C15" s="43">
        <v>2.5375000000000001</v>
      </c>
      <c r="D15" s="43">
        <v>0.81589999999999996</v>
      </c>
      <c r="E15" s="43">
        <v>0.1326</v>
      </c>
      <c r="F15" s="43">
        <v>0.13200000000000001</v>
      </c>
      <c r="G15" s="43">
        <v>1.9099999999999999E-2</v>
      </c>
      <c r="H15" s="43">
        <v>2.8400000000000002E-2</v>
      </c>
      <c r="I15" s="43">
        <v>2.0899999999999998E-2</v>
      </c>
      <c r="J15" s="43">
        <v>1.12E-2</v>
      </c>
      <c r="K15" s="43">
        <v>8.2000000000000007E-3</v>
      </c>
      <c r="L15" s="43">
        <v>0.73299999999999998</v>
      </c>
      <c r="M15" s="43">
        <v>0.18629999999999999</v>
      </c>
      <c r="N15" s="32">
        <v>0.70509999999999995</v>
      </c>
      <c r="O15" s="19">
        <v>8239</v>
      </c>
      <c r="P15" s="10">
        <v>34.4968</v>
      </c>
      <c r="Q15" s="25">
        <v>9.58</v>
      </c>
      <c r="R15" s="19">
        <v>9130</v>
      </c>
      <c r="S15" s="20">
        <v>38.2271</v>
      </c>
      <c r="T15" s="25">
        <v>10.62</v>
      </c>
      <c r="U15" s="23">
        <v>11933</v>
      </c>
      <c r="V15" s="20">
        <v>49.960799999999999</v>
      </c>
      <c r="W15" s="25">
        <v>13.88</v>
      </c>
      <c r="X15" s="23">
        <v>-18.100000000000001</v>
      </c>
      <c r="Y15" s="20">
        <v>-12.4</v>
      </c>
      <c r="Z15" s="55"/>
      <c r="AB15" s="46"/>
      <c r="AC15" s="58">
        <v>4929.16</v>
      </c>
      <c r="AD15" s="17">
        <f t="shared" si="0"/>
        <v>100</v>
      </c>
      <c r="AE15" s="18" t="str">
        <f t="shared" si="1"/>
        <v>ОК</v>
      </c>
      <c r="AF15" s="8"/>
      <c r="AG15" s="8"/>
      <c r="AH15" s="8"/>
    </row>
    <row r="16" spans="1:34" ht="21.75" x14ac:dyDescent="0.25">
      <c r="A16" s="32">
        <v>6</v>
      </c>
      <c r="B16" s="43">
        <v>95.386899999999997</v>
      </c>
      <c r="C16" s="43">
        <v>2.5310000000000001</v>
      </c>
      <c r="D16" s="43">
        <v>0.82210000000000005</v>
      </c>
      <c r="E16" s="43">
        <v>0.1305</v>
      </c>
      <c r="F16" s="43">
        <v>0.13009999999999999</v>
      </c>
      <c r="G16" s="43">
        <v>2.35E-2</v>
      </c>
      <c r="H16" s="43">
        <v>2.5100000000000001E-2</v>
      </c>
      <c r="I16" s="43">
        <v>1.9699999999999999E-2</v>
      </c>
      <c r="J16" s="43">
        <v>1.1900000000000001E-2</v>
      </c>
      <c r="K16" s="43">
        <v>8.2000000000000007E-3</v>
      </c>
      <c r="L16" s="43">
        <v>0.72529999999999994</v>
      </c>
      <c r="M16" s="43">
        <v>0.18590000000000001</v>
      </c>
      <c r="N16" s="32">
        <v>0.70509999999999995</v>
      </c>
      <c r="O16" s="19">
        <v>8240</v>
      </c>
      <c r="P16" s="10">
        <v>34.4985</v>
      </c>
      <c r="Q16" s="25">
        <v>9.58</v>
      </c>
      <c r="R16" s="19">
        <v>9131</v>
      </c>
      <c r="S16" s="20">
        <v>38.228999999999999</v>
      </c>
      <c r="T16" s="25">
        <v>10.62</v>
      </c>
      <c r="U16" s="23">
        <v>11934</v>
      </c>
      <c r="V16" s="20">
        <v>49.965600000000002</v>
      </c>
      <c r="W16" s="25">
        <v>13.88</v>
      </c>
      <c r="X16" s="23">
        <v>-19</v>
      </c>
      <c r="Y16" s="20">
        <v>-8.1</v>
      </c>
      <c r="Z16" s="41" t="s">
        <v>51</v>
      </c>
      <c r="AA16" s="54" t="s">
        <v>45</v>
      </c>
      <c r="AB16" s="46"/>
      <c r="AC16" s="10">
        <v>4899.6099999999997</v>
      </c>
      <c r="AD16" s="17">
        <f t="shared" si="0"/>
        <v>100.00020000000001</v>
      </c>
      <c r="AE16" s="18" t="str">
        <f t="shared" si="1"/>
        <v xml:space="preserve"> </v>
      </c>
      <c r="AF16" s="8"/>
      <c r="AG16" s="8"/>
      <c r="AH16" s="8"/>
    </row>
    <row r="17" spans="1:34" ht="23.25" thickBot="1" x14ac:dyDescent="0.3">
      <c r="A17" s="32">
        <v>7</v>
      </c>
      <c r="B17" s="43">
        <v>95.356999999999999</v>
      </c>
      <c r="C17" s="43">
        <v>2.5392999999999999</v>
      </c>
      <c r="D17" s="43">
        <v>0.82750000000000001</v>
      </c>
      <c r="E17" s="43">
        <v>0.13289999999999999</v>
      </c>
      <c r="F17" s="43">
        <v>0.1321</v>
      </c>
      <c r="G17" s="43">
        <v>2.7799999999999998E-2</v>
      </c>
      <c r="H17" s="43">
        <v>2.6599999999999999E-2</v>
      </c>
      <c r="I17" s="43">
        <v>2.0799999999999999E-2</v>
      </c>
      <c r="J17" s="43">
        <v>1.04E-2</v>
      </c>
      <c r="K17" s="43">
        <v>8.0000000000000002E-3</v>
      </c>
      <c r="L17" s="43">
        <v>0.73119999999999996</v>
      </c>
      <c r="M17" s="43">
        <v>0.18640000000000001</v>
      </c>
      <c r="N17" s="32">
        <v>0.70540000000000003</v>
      </c>
      <c r="O17" s="19">
        <v>8243</v>
      </c>
      <c r="P17" s="10">
        <v>34.510199999999998</v>
      </c>
      <c r="Q17" s="25">
        <v>9.59</v>
      </c>
      <c r="R17" s="19">
        <v>9134</v>
      </c>
      <c r="S17" s="20">
        <v>38.241399999999999</v>
      </c>
      <c r="T17" s="25">
        <v>10.62</v>
      </c>
      <c r="U17" s="23">
        <v>11935</v>
      </c>
      <c r="V17" s="20">
        <v>49.9696</v>
      </c>
      <c r="W17" s="25">
        <v>13.88</v>
      </c>
      <c r="X17" s="23">
        <v>-18.7</v>
      </c>
      <c r="Y17" s="20">
        <v>-8.8000000000000007</v>
      </c>
      <c r="Z17" s="53"/>
      <c r="AB17" s="47" t="s">
        <v>40</v>
      </c>
      <c r="AC17" s="59">
        <v>4991.1000000000004</v>
      </c>
      <c r="AD17" s="17">
        <f t="shared" si="0"/>
        <v>100</v>
      </c>
      <c r="AE17" s="18" t="str">
        <f t="shared" si="1"/>
        <v>ОК</v>
      </c>
      <c r="AF17" s="8"/>
      <c r="AG17" s="8"/>
      <c r="AH17" s="8"/>
    </row>
    <row r="18" spans="1:34" x14ac:dyDescent="0.25">
      <c r="A18" s="32">
        <v>8</v>
      </c>
      <c r="B18" s="43">
        <v>95.404899999999998</v>
      </c>
      <c r="C18" s="43">
        <v>2.5198</v>
      </c>
      <c r="D18" s="43">
        <v>0.81830000000000003</v>
      </c>
      <c r="E18" s="43">
        <v>0.1305</v>
      </c>
      <c r="F18" s="43">
        <v>0.12909999999999999</v>
      </c>
      <c r="G18" s="43">
        <v>2.4299999999999999E-2</v>
      </c>
      <c r="H18" s="43">
        <v>2.5399999999999999E-2</v>
      </c>
      <c r="I18" s="43">
        <v>1.9199999999999998E-2</v>
      </c>
      <c r="J18" s="43">
        <v>1.1299999999999999E-2</v>
      </c>
      <c r="K18" s="43">
        <v>8.3000000000000001E-3</v>
      </c>
      <c r="L18" s="43">
        <v>0.72350000000000003</v>
      </c>
      <c r="M18" s="43">
        <v>0.18529999999999999</v>
      </c>
      <c r="N18" s="32">
        <v>0.70489999999999997</v>
      </c>
      <c r="O18" s="19">
        <v>8239</v>
      </c>
      <c r="P18" s="10">
        <v>34.493600000000001</v>
      </c>
      <c r="Q18" s="25">
        <v>9.58</v>
      </c>
      <c r="R18" s="19">
        <v>9130</v>
      </c>
      <c r="S18" s="20">
        <v>38.223700000000001</v>
      </c>
      <c r="T18" s="25">
        <v>10.62</v>
      </c>
      <c r="U18" s="23">
        <v>11934</v>
      </c>
      <c r="V18" s="20">
        <v>49.963700000000003</v>
      </c>
      <c r="W18" s="25">
        <v>13.88</v>
      </c>
      <c r="X18" s="23">
        <v>-18.600000000000001</v>
      </c>
      <c r="Y18" s="20">
        <v>-7.9</v>
      </c>
      <c r="Z18" s="20"/>
      <c r="AA18" s="20"/>
      <c r="AB18" s="46"/>
      <c r="AC18" s="58">
        <v>4928.78</v>
      </c>
      <c r="AD18" s="17">
        <f t="shared" si="0"/>
        <v>99.999899999999997</v>
      </c>
      <c r="AE18" s="18" t="str">
        <f t="shared" si="1"/>
        <v xml:space="preserve"> </v>
      </c>
      <c r="AF18" s="8"/>
      <c r="AG18" s="8"/>
      <c r="AH18" s="8"/>
    </row>
    <row r="19" spans="1:34" x14ac:dyDescent="0.25">
      <c r="A19" s="32">
        <v>9</v>
      </c>
      <c r="B19" s="43">
        <v>95.511899999999997</v>
      </c>
      <c r="C19" s="43">
        <v>2.4563000000000001</v>
      </c>
      <c r="D19" s="43">
        <v>0.80020000000000002</v>
      </c>
      <c r="E19" s="43">
        <v>0.12870000000000001</v>
      </c>
      <c r="F19" s="43">
        <v>0.12909999999999999</v>
      </c>
      <c r="G19" s="43">
        <v>1.5900000000000001E-2</v>
      </c>
      <c r="H19" s="43">
        <v>2.5100000000000001E-2</v>
      </c>
      <c r="I19" s="43">
        <v>1.9400000000000001E-2</v>
      </c>
      <c r="J19" s="43">
        <v>1.11E-2</v>
      </c>
      <c r="K19" s="43">
        <v>8.0999999999999996E-3</v>
      </c>
      <c r="L19" s="43">
        <v>0.71389999999999998</v>
      </c>
      <c r="M19" s="43">
        <v>0.18029999999999999</v>
      </c>
      <c r="N19" s="31">
        <v>0.70399999999999996</v>
      </c>
      <c r="O19" s="19">
        <v>8231</v>
      </c>
      <c r="P19" s="10">
        <v>34.462200000000003</v>
      </c>
      <c r="Q19" s="25">
        <v>9.57</v>
      </c>
      <c r="R19" s="19">
        <v>9122</v>
      </c>
      <c r="S19" s="20">
        <v>38.190300000000001</v>
      </c>
      <c r="T19" s="25">
        <v>10.61</v>
      </c>
      <c r="U19" s="23">
        <v>11931</v>
      </c>
      <c r="V19" s="20">
        <v>49.953000000000003</v>
      </c>
      <c r="W19" s="25">
        <v>13.88</v>
      </c>
      <c r="X19" s="23">
        <v>-17.5</v>
      </c>
      <c r="Y19" s="20">
        <v>-5.9</v>
      </c>
      <c r="Z19" s="20"/>
      <c r="AA19" s="20"/>
      <c r="AB19" s="46"/>
      <c r="AC19" s="10">
        <v>4871.32</v>
      </c>
      <c r="AD19" s="17">
        <f t="shared" si="0"/>
        <v>99.999999999999986</v>
      </c>
      <c r="AE19" s="18" t="str">
        <f t="shared" si="1"/>
        <v>ОК</v>
      </c>
      <c r="AF19" s="8"/>
      <c r="AG19" s="8"/>
      <c r="AH19" s="8"/>
    </row>
    <row r="20" spans="1:34" x14ac:dyDescent="0.25">
      <c r="A20" s="32">
        <v>10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31"/>
      <c r="O20" s="19"/>
      <c r="P20" s="10"/>
      <c r="Q20" s="25"/>
      <c r="R20" s="19"/>
      <c r="S20" s="20"/>
      <c r="T20" s="25"/>
      <c r="U20" s="23"/>
      <c r="V20" s="20"/>
      <c r="W20" s="25"/>
      <c r="X20" s="23"/>
      <c r="Y20" s="20"/>
      <c r="Z20" s="20"/>
      <c r="AA20" s="20"/>
      <c r="AB20" s="46"/>
      <c r="AC20" s="10"/>
      <c r="AD20" s="17">
        <f t="shared" si="0"/>
        <v>0</v>
      </c>
      <c r="AE20" s="18" t="str">
        <f t="shared" si="1"/>
        <v xml:space="preserve"> </v>
      </c>
      <c r="AF20" s="8"/>
      <c r="AG20" s="8"/>
      <c r="AH20" s="8"/>
    </row>
    <row r="21" spans="1:34" x14ac:dyDescent="0.25">
      <c r="A21" s="32">
        <v>11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31"/>
      <c r="O21" s="19"/>
      <c r="P21" s="10"/>
      <c r="Q21" s="25"/>
      <c r="R21" s="19"/>
      <c r="S21" s="20"/>
      <c r="T21" s="25"/>
      <c r="U21" s="23"/>
      <c r="V21" s="20"/>
      <c r="W21" s="25"/>
      <c r="X21" s="23"/>
      <c r="Y21" s="20"/>
      <c r="Z21" s="20"/>
      <c r="AA21" s="20"/>
      <c r="AB21" s="46"/>
      <c r="AC21" s="10"/>
      <c r="AD21" s="17">
        <f t="shared" si="0"/>
        <v>0</v>
      </c>
      <c r="AE21" s="18" t="str">
        <f t="shared" si="1"/>
        <v xml:space="preserve"> </v>
      </c>
      <c r="AF21" s="8"/>
      <c r="AG21" s="8"/>
      <c r="AH21" s="8"/>
    </row>
    <row r="22" spans="1:34" x14ac:dyDescent="0.25">
      <c r="A22" s="32">
        <v>12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31"/>
      <c r="O22" s="19"/>
      <c r="P22" s="10"/>
      <c r="Q22" s="25"/>
      <c r="R22" s="19"/>
      <c r="S22" s="20"/>
      <c r="T22" s="25"/>
      <c r="U22" s="23"/>
      <c r="V22" s="20"/>
      <c r="W22" s="25"/>
      <c r="X22" s="23"/>
      <c r="Y22" s="20"/>
      <c r="Z22" s="20"/>
      <c r="AA22" s="20"/>
      <c r="AB22" s="46"/>
      <c r="AC22" s="10"/>
      <c r="AD22" s="17">
        <f t="shared" si="0"/>
        <v>0</v>
      </c>
      <c r="AE22" s="18" t="str">
        <f t="shared" si="1"/>
        <v xml:space="preserve"> </v>
      </c>
      <c r="AF22" s="8"/>
      <c r="AG22" s="8"/>
      <c r="AH22" s="8"/>
    </row>
    <row r="23" spans="1:34" x14ac:dyDescent="0.25">
      <c r="A23" s="32">
        <v>13</v>
      </c>
      <c r="B23" s="43">
        <v>95.415000000000006</v>
      </c>
      <c r="C23" s="43">
        <v>2.5063</v>
      </c>
      <c r="D23" s="43">
        <v>0.81269999999999998</v>
      </c>
      <c r="E23" s="43">
        <v>0.13</v>
      </c>
      <c r="F23" s="43">
        <v>0.1293</v>
      </c>
      <c r="G23" s="43">
        <v>2.3199999999999998E-2</v>
      </c>
      <c r="H23" s="43">
        <v>2.5899999999999999E-2</v>
      </c>
      <c r="I23" s="43">
        <v>2.0299999999999999E-2</v>
      </c>
      <c r="J23" s="43">
        <v>8.6E-3</v>
      </c>
      <c r="K23" s="43">
        <v>8.2000000000000007E-3</v>
      </c>
      <c r="L23" s="43">
        <v>0.7369</v>
      </c>
      <c r="M23" s="43">
        <v>0.1835</v>
      </c>
      <c r="N23" s="31">
        <v>0.70479999999999998</v>
      </c>
      <c r="O23" s="19">
        <v>8235</v>
      </c>
      <c r="P23" s="10">
        <v>34.480200000000004</v>
      </c>
      <c r="Q23" s="25">
        <v>9.58</v>
      </c>
      <c r="R23" s="19">
        <v>9126</v>
      </c>
      <c r="S23" s="20">
        <v>38.209200000000003</v>
      </c>
      <c r="T23" s="25">
        <v>10.61</v>
      </c>
      <c r="U23" s="23">
        <v>11931</v>
      </c>
      <c r="V23" s="20">
        <v>49.950899999999997</v>
      </c>
      <c r="W23" s="25">
        <v>13.88</v>
      </c>
      <c r="X23" s="23">
        <v>-17.100000000000001</v>
      </c>
      <c r="Y23" s="20">
        <v>-9.8000000000000007</v>
      </c>
      <c r="Z23" s="20"/>
      <c r="AA23" s="20"/>
      <c r="AB23" s="46"/>
      <c r="AC23" s="10">
        <v>4831.59</v>
      </c>
      <c r="AD23" s="17">
        <f t="shared" si="0"/>
        <v>99.999900000000011</v>
      </c>
      <c r="AE23" s="18" t="str">
        <f t="shared" si="1"/>
        <v xml:space="preserve"> </v>
      </c>
      <c r="AF23" s="8"/>
      <c r="AG23" s="8"/>
      <c r="AH23" s="8"/>
    </row>
    <row r="24" spans="1:34" x14ac:dyDescent="0.25">
      <c r="A24" s="32">
        <v>14</v>
      </c>
      <c r="B24" s="43">
        <v>95.51</v>
      </c>
      <c r="C24" s="43">
        <v>2.4577</v>
      </c>
      <c r="D24" s="43">
        <v>0.79300000000000004</v>
      </c>
      <c r="E24" s="43">
        <v>0.1265</v>
      </c>
      <c r="F24" s="43">
        <v>0.1255</v>
      </c>
      <c r="G24" s="43">
        <v>2.2499999999999999E-2</v>
      </c>
      <c r="H24" s="43">
        <v>2.53E-2</v>
      </c>
      <c r="I24" s="43">
        <v>1.9599999999999999E-2</v>
      </c>
      <c r="J24" s="43">
        <v>8.8999999999999999E-3</v>
      </c>
      <c r="K24" s="43">
        <v>8.2000000000000007E-3</v>
      </c>
      <c r="L24" s="43">
        <v>0.7228</v>
      </c>
      <c r="M24" s="43">
        <v>0.18010000000000001</v>
      </c>
      <c r="N24" s="31">
        <v>0.70399999999999996</v>
      </c>
      <c r="O24" s="19">
        <v>8230</v>
      </c>
      <c r="P24" s="10">
        <v>34.455500000000001</v>
      </c>
      <c r="Q24" s="25">
        <v>9.57</v>
      </c>
      <c r="R24" s="19">
        <v>9120</v>
      </c>
      <c r="S24" s="20">
        <v>38.183</v>
      </c>
      <c r="T24" s="25">
        <v>10.61</v>
      </c>
      <c r="U24" s="23">
        <v>11929</v>
      </c>
      <c r="V24" s="20">
        <v>49.944899999999997</v>
      </c>
      <c r="W24" s="25">
        <v>13.87</v>
      </c>
      <c r="X24" s="23">
        <v>-17.899999999999999</v>
      </c>
      <c r="Y24" s="20">
        <v>-10.199999999999999</v>
      </c>
      <c r="Z24" s="20"/>
      <c r="AA24" s="20"/>
      <c r="AC24" s="61">
        <v>3972.48</v>
      </c>
      <c r="AD24" s="17">
        <f t="shared" si="0"/>
        <v>100.0001</v>
      </c>
      <c r="AE24" s="18" t="str">
        <f t="shared" si="1"/>
        <v xml:space="preserve"> </v>
      </c>
      <c r="AF24" s="8"/>
      <c r="AG24" s="8"/>
      <c r="AH24" s="8"/>
    </row>
    <row r="25" spans="1:34" ht="15.75" thickBot="1" x14ac:dyDescent="0.3">
      <c r="A25" s="32">
        <v>15</v>
      </c>
      <c r="B25" s="43">
        <v>95.508499999999998</v>
      </c>
      <c r="C25" s="43">
        <v>2.4588999999999999</v>
      </c>
      <c r="D25" s="43">
        <v>0.79290000000000005</v>
      </c>
      <c r="E25" s="43">
        <v>0.1268</v>
      </c>
      <c r="F25" s="43">
        <v>0.12570000000000001</v>
      </c>
      <c r="G25" s="43">
        <v>2.24E-2</v>
      </c>
      <c r="H25" s="43">
        <v>2.5399999999999999E-2</v>
      </c>
      <c r="I25" s="43">
        <v>1.9800000000000002E-2</v>
      </c>
      <c r="J25" s="43">
        <v>8.3999999999999995E-3</v>
      </c>
      <c r="K25" s="43">
        <v>8.0999999999999996E-3</v>
      </c>
      <c r="L25" s="43">
        <v>0.72289999999999999</v>
      </c>
      <c r="M25" s="43">
        <v>0.18029999999999999</v>
      </c>
      <c r="N25" s="31">
        <v>0.70399999999999996</v>
      </c>
      <c r="O25" s="19">
        <v>8230</v>
      </c>
      <c r="P25" s="10">
        <v>34.4557</v>
      </c>
      <c r="Q25" s="25">
        <v>9.57</v>
      </c>
      <c r="R25" s="19">
        <v>9120</v>
      </c>
      <c r="S25" s="20">
        <v>38.183199999999999</v>
      </c>
      <c r="T25" s="25">
        <v>10.61</v>
      </c>
      <c r="U25" s="23">
        <v>11929</v>
      </c>
      <c r="V25" s="20">
        <v>49.944899999999997</v>
      </c>
      <c r="W25" s="25">
        <v>13.87</v>
      </c>
      <c r="X25" s="23">
        <v>-17.399999999999999</v>
      </c>
      <c r="Y25" s="20">
        <v>-7.7</v>
      </c>
      <c r="Z25" s="20"/>
      <c r="AA25" s="20"/>
      <c r="AB25" s="46"/>
      <c r="AC25" s="59">
        <v>2569.58</v>
      </c>
      <c r="AD25" s="17">
        <f t="shared" si="0"/>
        <v>100.0001</v>
      </c>
      <c r="AE25" s="18" t="str">
        <f t="shared" si="1"/>
        <v xml:space="preserve"> </v>
      </c>
      <c r="AF25" s="8"/>
      <c r="AG25" s="8"/>
      <c r="AH25" s="8"/>
    </row>
    <row r="26" spans="1:34" ht="15.75" thickBot="1" x14ac:dyDescent="0.3">
      <c r="A26" s="32">
        <v>16</v>
      </c>
      <c r="B26" s="43">
        <v>95.373599999999996</v>
      </c>
      <c r="C26" s="43">
        <v>2.5303</v>
      </c>
      <c r="D26" s="43">
        <v>0.82230000000000003</v>
      </c>
      <c r="E26" s="43">
        <v>0.12989999999999999</v>
      </c>
      <c r="F26" s="43">
        <v>0.1283</v>
      </c>
      <c r="G26" s="43">
        <v>1.6500000000000001E-2</v>
      </c>
      <c r="H26" s="43">
        <v>2.64E-2</v>
      </c>
      <c r="I26" s="43">
        <v>2.1100000000000001E-2</v>
      </c>
      <c r="J26" s="43">
        <v>1.21E-2</v>
      </c>
      <c r="K26" s="43">
        <v>8.6999999999999994E-3</v>
      </c>
      <c r="L26" s="43">
        <v>0.74660000000000004</v>
      </c>
      <c r="M26" s="43">
        <v>0.1842</v>
      </c>
      <c r="N26" s="31">
        <v>0.70499999999999996</v>
      </c>
      <c r="O26" s="19">
        <v>8237</v>
      </c>
      <c r="P26" s="10">
        <v>34.485799999999998</v>
      </c>
      <c r="Q26" s="25">
        <v>9.58</v>
      </c>
      <c r="R26" s="19">
        <v>9128</v>
      </c>
      <c r="S26" s="20">
        <v>38.2151</v>
      </c>
      <c r="T26" s="25">
        <v>10.62</v>
      </c>
      <c r="U26" s="23">
        <v>11930</v>
      </c>
      <c r="V26" s="20">
        <v>49.949100000000001</v>
      </c>
      <c r="W26" s="25">
        <v>13.87</v>
      </c>
      <c r="X26" s="23">
        <v>-16.399999999999999</v>
      </c>
      <c r="Y26" s="20">
        <v>-9</v>
      </c>
      <c r="Z26" s="20"/>
      <c r="AA26" s="20"/>
      <c r="AB26" s="46"/>
      <c r="AC26" s="60">
        <v>2519.9499999999998</v>
      </c>
      <c r="AD26" s="17">
        <f t="shared" si="0"/>
        <v>100</v>
      </c>
      <c r="AE26" s="18" t="str">
        <f t="shared" si="1"/>
        <v>ОК</v>
      </c>
      <c r="AF26" s="8"/>
      <c r="AG26" s="8"/>
      <c r="AH26" s="8"/>
    </row>
    <row r="27" spans="1:34" ht="15.75" thickBot="1" x14ac:dyDescent="0.3">
      <c r="A27" s="32">
        <v>17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31"/>
      <c r="O27" s="19"/>
      <c r="P27" s="10"/>
      <c r="Q27" s="25"/>
      <c r="R27" s="19"/>
      <c r="S27" s="20"/>
      <c r="T27" s="25"/>
      <c r="U27" s="23"/>
      <c r="V27" s="20"/>
      <c r="W27" s="25"/>
      <c r="X27" s="23"/>
      <c r="Y27" s="20"/>
      <c r="Z27" s="20"/>
      <c r="AA27" s="20"/>
      <c r="AB27" s="46"/>
      <c r="AC27" s="60"/>
      <c r="AD27" s="17">
        <f t="shared" si="0"/>
        <v>0</v>
      </c>
      <c r="AE27" s="18" t="str">
        <f t="shared" si="1"/>
        <v xml:space="preserve"> </v>
      </c>
      <c r="AF27" s="8"/>
      <c r="AG27" s="8"/>
      <c r="AH27" s="8"/>
    </row>
    <row r="28" spans="1:34" ht="15.75" thickBot="1" x14ac:dyDescent="0.3">
      <c r="A28" s="32">
        <v>18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31"/>
      <c r="O28" s="19"/>
      <c r="P28" s="10"/>
      <c r="Q28" s="25"/>
      <c r="R28" s="19"/>
      <c r="S28" s="20"/>
      <c r="T28" s="25"/>
      <c r="U28" s="23"/>
      <c r="V28" s="20"/>
      <c r="W28" s="25"/>
      <c r="X28" s="23"/>
      <c r="Y28" s="20"/>
      <c r="Z28" s="20"/>
      <c r="AA28" s="20"/>
      <c r="AB28" s="46"/>
      <c r="AC28" s="60"/>
      <c r="AD28" s="17">
        <f t="shared" si="0"/>
        <v>0</v>
      </c>
      <c r="AE28" s="18" t="str">
        <f t="shared" si="1"/>
        <v xml:space="preserve"> </v>
      </c>
      <c r="AF28" s="8"/>
      <c r="AG28" s="8"/>
      <c r="AH28" s="8"/>
    </row>
    <row r="29" spans="1:34" x14ac:dyDescent="0.25">
      <c r="A29" s="32">
        <v>19</v>
      </c>
      <c r="B29" s="43">
        <v>95.554900000000004</v>
      </c>
      <c r="C29" s="43">
        <v>2.4264999999999999</v>
      </c>
      <c r="D29" s="43">
        <v>0.78549999999999998</v>
      </c>
      <c r="E29" s="43">
        <v>0.1242</v>
      </c>
      <c r="F29" s="43">
        <v>0.12529999999999999</v>
      </c>
      <c r="G29" s="43">
        <v>2.0500000000000001E-2</v>
      </c>
      <c r="H29" s="43">
        <v>2.4799999999999999E-2</v>
      </c>
      <c r="I29" s="43">
        <v>1.89E-2</v>
      </c>
      <c r="J29" s="43">
        <v>1.15E-2</v>
      </c>
      <c r="K29" s="43">
        <v>9.2999999999999992E-3</v>
      </c>
      <c r="L29" s="43">
        <v>0.72170000000000001</v>
      </c>
      <c r="M29" s="43">
        <v>0.1769</v>
      </c>
      <c r="N29" s="31">
        <v>0.7036</v>
      </c>
      <c r="O29" s="19">
        <v>8227</v>
      </c>
      <c r="P29" s="10">
        <v>34.442700000000002</v>
      </c>
      <c r="Q29" s="25">
        <v>9.57</v>
      </c>
      <c r="R29" s="19">
        <v>9117</v>
      </c>
      <c r="S29" s="20">
        <v>38.169400000000003</v>
      </c>
      <c r="T29" s="24">
        <v>10.6</v>
      </c>
      <c r="U29" s="23">
        <v>11928</v>
      </c>
      <c r="V29" s="20">
        <v>49.939399999999999</v>
      </c>
      <c r="W29" s="25">
        <v>13.87</v>
      </c>
      <c r="X29" s="23">
        <v>-17.100000000000001</v>
      </c>
      <c r="Y29" s="20">
        <v>-8.3000000000000007</v>
      </c>
      <c r="Z29" s="20"/>
      <c r="AA29" s="20"/>
      <c r="AB29" s="46"/>
      <c r="AC29" s="58">
        <v>4560.62</v>
      </c>
      <c r="AD29" s="17">
        <f t="shared" si="0"/>
        <v>100</v>
      </c>
      <c r="AE29" s="18" t="str">
        <f t="shared" si="1"/>
        <v>ОК</v>
      </c>
      <c r="AF29" s="8"/>
      <c r="AG29" s="8"/>
      <c r="AH29" s="8"/>
    </row>
    <row r="30" spans="1:34" x14ac:dyDescent="0.25">
      <c r="A30" s="32">
        <v>20</v>
      </c>
      <c r="B30" s="43">
        <v>95.510800000000003</v>
      </c>
      <c r="C30" s="43">
        <v>2.4603999999999999</v>
      </c>
      <c r="D30" s="43">
        <v>0.79520000000000002</v>
      </c>
      <c r="E30" s="43">
        <v>0.1258</v>
      </c>
      <c r="F30" s="43">
        <v>0.1242</v>
      </c>
      <c r="G30" s="43">
        <v>1.3299999999999999E-2</v>
      </c>
      <c r="H30" s="43">
        <v>2.4400000000000002E-2</v>
      </c>
      <c r="I30" s="43">
        <v>1.95E-2</v>
      </c>
      <c r="J30" s="43">
        <v>1.2200000000000001E-2</v>
      </c>
      <c r="K30" s="43">
        <v>8.6E-3</v>
      </c>
      <c r="L30" s="43">
        <v>0.72650000000000003</v>
      </c>
      <c r="M30" s="43">
        <v>0.1792</v>
      </c>
      <c r="N30" s="31">
        <v>0.70379999999999998</v>
      </c>
      <c r="O30" s="19">
        <v>8228</v>
      </c>
      <c r="P30" s="10">
        <v>34.448500000000003</v>
      </c>
      <c r="Q30" s="25">
        <v>9.57</v>
      </c>
      <c r="R30" s="19">
        <v>9118</v>
      </c>
      <c r="S30" s="20">
        <v>38.1755</v>
      </c>
      <c r="T30" s="24">
        <v>10.6</v>
      </c>
      <c r="U30" s="23">
        <v>11928</v>
      </c>
      <c r="V30" s="20">
        <v>49.939500000000002</v>
      </c>
      <c r="W30" s="25">
        <v>13.87</v>
      </c>
      <c r="X30" s="23">
        <v>-16.899999999999999</v>
      </c>
      <c r="Y30" s="20">
        <v>-11.3</v>
      </c>
      <c r="Z30" s="20"/>
      <c r="AA30" s="20"/>
      <c r="AB30" s="46"/>
      <c r="AC30" s="10">
        <v>4827.3599999999997</v>
      </c>
      <c r="AD30" s="17">
        <f t="shared" si="0"/>
        <v>100.0001</v>
      </c>
      <c r="AE30" s="18" t="str">
        <f t="shared" si="1"/>
        <v xml:space="preserve"> </v>
      </c>
      <c r="AF30" s="8"/>
      <c r="AG30" s="8"/>
      <c r="AH30" s="8"/>
    </row>
    <row r="31" spans="1:34" ht="15.75" thickBot="1" x14ac:dyDescent="0.3">
      <c r="A31" s="32">
        <v>21</v>
      </c>
      <c r="B31" s="43">
        <v>95.326599999999999</v>
      </c>
      <c r="C31" s="43">
        <v>2.5655000000000001</v>
      </c>
      <c r="D31" s="43">
        <v>0.83309999999999995</v>
      </c>
      <c r="E31" s="43">
        <v>0.1333</v>
      </c>
      <c r="F31" s="43">
        <v>0.1318</v>
      </c>
      <c r="G31" s="43">
        <v>2.3699999999999999E-2</v>
      </c>
      <c r="H31" s="43">
        <v>2.58E-2</v>
      </c>
      <c r="I31" s="43">
        <v>1.9199999999999998E-2</v>
      </c>
      <c r="J31" s="43">
        <v>1.2E-2</v>
      </c>
      <c r="K31" s="43">
        <v>8.6E-3</v>
      </c>
      <c r="L31" s="43">
        <v>0.73440000000000005</v>
      </c>
      <c r="M31" s="43">
        <v>0.18609999999999999</v>
      </c>
      <c r="N31" s="31">
        <v>0.70550000000000002</v>
      </c>
      <c r="O31" s="19">
        <v>8244</v>
      </c>
      <c r="P31" s="10">
        <v>34.514200000000002</v>
      </c>
      <c r="Q31" s="25">
        <v>9.59</v>
      </c>
      <c r="R31" s="19">
        <v>9135</v>
      </c>
      <c r="S31" s="20">
        <v>38.245600000000003</v>
      </c>
      <c r="T31" s="25">
        <v>10.62</v>
      </c>
      <c r="U31" s="23">
        <v>11935</v>
      </c>
      <c r="V31" s="20">
        <v>49.970500000000001</v>
      </c>
      <c r="W31" s="25">
        <v>13.88</v>
      </c>
      <c r="X31" s="23">
        <v>-18.399999999999999</v>
      </c>
      <c r="Y31" s="20">
        <v>-10.7</v>
      </c>
      <c r="Z31" s="20"/>
      <c r="AA31" s="20"/>
      <c r="AB31" s="46"/>
      <c r="AC31" s="59">
        <v>3477.34</v>
      </c>
      <c r="AD31" s="17">
        <f t="shared" si="0"/>
        <v>100.0001</v>
      </c>
      <c r="AE31" s="18" t="str">
        <f t="shared" si="1"/>
        <v xml:space="preserve"> </v>
      </c>
      <c r="AF31" s="8"/>
      <c r="AG31" s="8"/>
      <c r="AH31" s="8"/>
    </row>
    <row r="32" spans="1:34" ht="15.75" thickBot="1" x14ac:dyDescent="0.3">
      <c r="A32" s="32">
        <v>22</v>
      </c>
      <c r="B32" s="43">
        <v>95.451300000000003</v>
      </c>
      <c r="C32" s="43">
        <v>2.4956</v>
      </c>
      <c r="D32" s="43">
        <v>0.80410000000000004</v>
      </c>
      <c r="E32" s="43">
        <v>0.126</v>
      </c>
      <c r="F32" s="43">
        <v>0.1278</v>
      </c>
      <c r="G32" s="43">
        <v>1.0999999999999999E-2</v>
      </c>
      <c r="H32" s="43">
        <v>2.3599999999999999E-2</v>
      </c>
      <c r="I32" s="43">
        <v>1.7100000000000001E-2</v>
      </c>
      <c r="J32" s="43">
        <v>1.37E-2</v>
      </c>
      <c r="K32" s="43">
        <v>9.2999999999999992E-3</v>
      </c>
      <c r="L32" s="43">
        <v>0.73799999999999999</v>
      </c>
      <c r="M32" s="43">
        <v>0.1825</v>
      </c>
      <c r="N32" s="31">
        <v>0.70420000000000005</v>
      </c>
      <c r="O32" s="19">
        <v>8230</v>
      </c>
      <c r="P32" s="10">
        <v>34.456499999999998</v>
      </c>
      <c r="Q32" s="25">
        <v>9.57</v>
      </c>
      <c r="R32" s="19">
        <v>9120</v>
      </c>
      <c r="S32" s="20">
        <v>38.183900000000001</v>
      </c>
      <c r="T32" s="25">
        <v>10.61</v>
      </c>
      <c r="U32" s="23">
        <v>11927</v>
      </c>
      <c r="V32" s="20">
        <v>49.936399999999999</v>
      </c>
      <c r="W32" s="25">
        <v>13.87</v>
      </c>
      <c r="X32" s="23">
        <v>-17.899999999999999</v>
      </c>
      <c r="Y32" s="20">
        <v>-7.9</v>
      </c>
      <c r="Z32" s="20"/>
      <c r="AA32" s="20"/>
      <c r="AB32" s="46"/>
      <c r="AC32" s="60">
        <v>4977.24</v>
      </c>
      <c r="AD32" s="17">
        <f t="shared" si="0"/>
        <v>100</v>
      </c>
      <c r="AE32" s="18" t="str">
        <f t="shared" si="1"/>
        <v>ОК</v>
      </c>
      <c r="AF32" s="8"/>
      <c r="AG32" s="8"/>
      <c r="AH32" s="8"/>
    </row>
    <row r="33" spans="1:34" ht="15.75" thickBot="1" x14ac:dyDescent="0.3">
      <c r="A33" s="32">
        <v>23</v>
      </c>
      <c r="B33" s="43">
        <v>95.469499999999996</v>
      </c>
      <c r="C33" s="43">
        <v>2.4813999999999998</v>
      </c>
      <c r="D33" s="43">
        <v>0.80220000000000002</v>
      </c>
      <c r="E33" s="43">
        <v>0.12740000000000001</v>
      </c>
      <c r="F33" s="43">
        <v>0.12820000000000001</v>
      </c>
      <c r="G33" s="43">
        <v>1.8599999999999998E-2</v>
      </c>
      <c r="H33" s="43">
        <v>2.4E-2</v>
      </c>
      <c r="I33" s="43">
        <v>1.5800000000000002E-2</v>
      </c>
      <c r="J33" s="43">
        <v>1.23E-2</v>
      </c>
      <c r="K33" s="43">
        <v>8.8999999999999999E-3</v>
      </c>
      <c r="L33" s="43">
        <v>0.73129999999999995</v>
      </c>
      <c r="M33" s="43">
        <v>0.1804</v>
      </c>
      <c r="N33" s="31">
        <v>0.70420000000000005</v>
      </c>
      <c r="O33" s="19">
        <v>8231</v>
      </c>
      <c r="P33" s="10">
        <v>34.461300000000001</v>
      </c>
      <c r="Q33" s="25">
        <v>9.57</v>
      </c>
      <c r="R33" s="19">
        <v>9121</v>
      </c>
      <c r="S33" s="20">
        <v>38.189100000000003</v>
      </c>
      <c r="T33" s="25">
        <v>10.61</v>
      </c>
      <c r="U33" s="23">
        <v>11929</v>
      </c>
      <c r="V33" s="20">
        <v>49.944000000000003</v>
      </c>
      <c r="W33" s="25">
        <v>13.87</v>
      </c>
      <c r="X33" s="23">
        <v>-17.5</v>
      </c>
      <c r="Y33" s="20">
        <v>-8.3000000000000007</v>
      </c>
      <c r="Z33" s="20"/>
      <c r="AA33" s="20"/>
      <c r="AB33" s="46"/>
      <c r="AC33" s="60">
        <v>4883.3999999999996</v>
      </c>
      <c r="AD33" s="17">
        <f>SUM(B33:M33)+$K$42+$N$42</f>
        <v>100</v>
      </c>
      <c r="AE33" s="18" t="str">
        <f>IF(AD33=100,"ОК"," ")</f>
        <v>ОК</v>
      </c>
      <c r="AF33" s="8"/>
      <c r="AG33" s="8"/>
      <c r="AH33" s="8"/>
    </row>
    <row r="34" spans="1:34" ht="15.75" thickBot="1" x14ac:dyDescent="0.3">
      <c r="A34" s="32">
        <v>24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32"/>
      <c r="O34" s="19"/>
      <c r="P34" s="10"/>
      <c r="Q34" s="25"/>
      <c r="R34" s="19"/>
      <c r="S34" s="20"/>
      <c r="T34" s="25"/>
      <c r="U34" s="23"/>
      <c r="V34" s="20"/>
      <c r="W34" s="25"/>
      <c r="X34" s="23"/>
      <c r="Y34" s="20"/>
      <c r="Z34" s="57"/>
      <c r="AB34" s="46"/>
      <c r="AC34" s="60"/>
      <c r="AD34" s="17">
        <f t="shared" si="0"/>
        <v>0</v>
      </c>
      <c r="AE34" s="18" t="str">
        <f t="shared" si="1"/>
        <v xml:space="preserve"> </v>
      </c>
      <c r="AF34" s="8"/>
      <c r="AG34" s="8"/>
      <c r="AH34" s="8"/>
    </row>
    <row r="35" spans="1:34" x14ac:dyDescent="0.25">
      <c r="A35" s="32">
        <v>25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32"/>
      <c r="O35" s="19"/>
      <c r="P35" s="10"/>
      <c r="Q35" s="25"/>
      <c r="R35" s="19"/>
      <c r="S35" s="20"/>
      <c r="T35" s="25"/>
      <c r="U35" s="23"/>
      <c r="V35" s="20"/>
      <c r="W35" s="25"/>
      <c r="X35" s="23"/>
      <c r="Y35" s="20"/>
      <c r="Z35" s="20"/>
      <c r="AA35" s="19"/>
      <c r="AC35" s="62"/>
      <c r="AD35" s="17">
        <f t="shared" si="0"/>
        <v>0</v>
      </c>
      <c r="AE35" s="18" t="str">
        <f t="shared" si="1"/>
        <v xml:space="preserve"> </v>
      </c>
      <c r="AF35" s="8"/>
      <c r="AG35" s="8"/>
      <c r="AH35" s="8"/>
    </row>
    <row r="36" spans="1:34" ht="21.75" x14ac:dyDescent="0.25">
      <c r="A36" s="32">
        <v>26</v>
      </c>
      <c r="B36" s="43">
        <v>95.591399999999993</v>
      </c>
      <c r="C36" s="43">
        <v>2.4070999999999998</v>
      </c>
      <c r="D36" s="43">
        <v>0.77610000000000001</v>
      </c>
      <c r="E36" s="43">
        <v>0.1258</v>
      </c>
      <c r="F36" s="43">
        <v>0.12379999999999999</v>
      </c>
      <c r="G36" s="43">
        <v>1.77E-2</v>
      </c>
      <c r="H36" s="43">
        <v>2.47E-2</v>
      </c>
      <c r="I36" s="43">
        <v>1.89E-2</v>
      </c>
      <c r="J36" s="43">
        <v>3.8E-3</v>
      </c>
      <c r="K36" s="43">
        <v>8.3999999999999995E-3</v>
      </c>
      <c r="L36" s="43">
        <v>0.72829999999999995</v>
      </c>
      <c r="M36" s="43">
        <v>0.1741</v>
      </c>
      <c r="N36" s="32">
        <v>0.70309999999999995</v>
      </c>
      <c r="O36" s="19">
        <v>8221</v>
      </c>
      <c r="P36" s="10">
        <v>34.418900000000001</v>
      </c>
      <c r="Q36" s="25">
        <v>9.56</v>
      </c>
      <c r="R36" s="19">
        <v>9110</v>
      </c>
      <c r="S36" s="20">
        <v>38.143799999999999</v>
      </c>
      <c r="T36" s="24">
        <v>10.6</v>
      </c>
      <c r="U36" s="23">
        <v>11924</v>
      </c>
      <c r="V36" s="20">
        <v>49.924599999999998</v>
      </c>
      <c r="W36" s="25">
        <v>13.87</v>
      </c>
      <c r="X36" s="23">
        <v>-16.8</v>
      </c>
      <c r="Y36" s="20">
        <v>-9.6999999999999993</v>
      </c>
      <c r="Z36" s="41" t="s">
        <v>51</v>
      </c>
      <c r="AA36" s="42" t="s">
        <v>45</v>
      </c>
      <c r="AB36" s="48"/>
      <c r="AC36" s="58">
        <v>3237.19</v>
      </c>
      <c r="AD36" s="17">
        <f t="shared" si="0"/>
        <v>100.00009999999999</v>
      </c>
      <c r="AE36" s="18" t="str">
        <f t="shared" si="1"/>
        <v xml:space="preserve"> </v>
      </c>
      <c r="AF36" s="8"/>
      <c r="AG36" s="8"/>
      <c r="AH36" s="8"/>
    </row>
    <row r="37" spans="1:34" ht="22.5" x14ac:dyDescent="0.25">
      <c r="A37" s="32">
        <v>27</v>
      </c>
      <c r="B37" s="43">
        <v>95.627099999999999</v>
      </c>
      <c r="C37" s="43">
        <v>2.3898000000000001</v>
      </c>
      <c r="D37" s="43">
        <v>0.77310000000000001</v>
      </c>
      <c r="E37" s="43">
        <v>0.12230000000000001</v>
      </c>
      <c r="F37" s="43">
        <v>0.1216</v>
      </c>
      <c r="G37" s="43">
        <v>1.1900000000000001E-2</v>
      </c>
      <c r="H37" s="43">
        <v>2.53E-2</v>
      </c>
      <c r="I37" s="43">
        <v>2.0799999999999999E-2</v>
      </c>
      <c r="J37" s="43">
        <v>1.11E-2</v>
      </c>
      <c r="K37" s="43">
        <v>8.5000000000000006E-3</v>
      </c>
      <c r="L37" s="43">
        <v>0.71640000000000004</v>
      </c>
      <c r="M37" s="43">
        <v>0.1721</v>
      </c>
      <c r="N37" s="32">
        <v>0.70289999999999997</v>
      </c>
      <c r="O37" s="19">
        <v>8221</v>
      </c>
      <c r="P37" s="10">
        <v>34.419199999999996</v>
      </c>
      <c r="Q37" s="25">
        <v>9.56</v>
      </c>
      <c r="R37" s="19">
        <v>9111</v>
      </c>
      <c r="S37" s="20">
        <v>38.144300000000001</v>
      </c>
      <c r="T37" s="24">
        <v>10.6</v>
      </c>
      <c r="U37" s="23">
        <v>11926</v>
      </c>
      <c r="V37" s="20">
        <v>49.931600000000003</v>
      </c>
      <c r="W37" s="25">
        <v>13.87</v>
      </c>
      <c r="X37" s="23">
        <v>-15.7</v>
      </c>
      <c r="Y37" s="20">
        <v>-11.6</v>
      </c>
      <c r="Z37" s="38"/>
      <c r="AA37" s="20"/>
      <c r="AB37" s="47" t="s">
        <v>40</v>
      </c>
      <c r="AC37" s="10">
        <v>3274.35</v>
      </c>
      <c r="AD37" s="17">
        <f t="shared" si="0"/>
        <v>99.999999999999972</v>
      </c>
      <c r="AE37" s="18" t="str">
        <f t="shared" si="1"/>
        <v>ОК</v>
      </c>
      <c r="AF37" s="8"/>
      <c r="AG37" s="8"/>
      <c r="AH37" s="8"/>
    </row>
    <row r="38" spans="1:34" ht="15.75" thickBot="1" x14ac:dyDescent="0.3">
      <c r="A38" s="32">
        <v>28</v>
      </c>
      <c r="B38" s="43">
        <v>95.609099999999998</v>
      </c>
      <c r="C38" s="43">
        <v>2.3986999999999998</v>
      </c>
      <c r="D38" s="43">
        <v>0.77539999999999998</v>
      </c>
      <c r="E38" s="43">
        <v>0.1232</v>
      </c>
      <c r="F38" s="43">
        <v>0.12239999999999999</v>
      </c>
      <c r="G38" s="43">
        <v>1.35E-2</v>
      </c>
      <c r="H38" s="43">
        <v>2.52E-2</v>
      </c>
      <c r="I38" s="43">
        <v>2.06E-2</v>
      </c>
      <c r="J38" s="43">
        <v>7.4999999999999997E-3</v>
      </c>
      <c r="K38" s="43">
        <v>8.5000000000000006E-3</v>
      </c>
      <c r="L38" s="43">
        <v>0.72270000000000001</v>
      </c>
      <c r="M38" s="43">
        <v>0.17319999999999999</v>
      </c>
      <c r="N38" s="31">
        <v>0.70299999999999996</v>
      </c>
      <c r="O38" s="19">
        <v>8221</v>
      </c>
      <c r="P38" s="10">
        <v>34.418100000000003</v>
      </c>
      <c r="Q38" s="25">
        <v>9.56</v>
      </c>
      <c r="R38" s="19">
        <v>9110</v>
      </c>
      <c r="S38" s="20">
        <v>38.143099999999997</v>
      </c>
      <c r="T38" s="24">
        <v>10.6</v>
      </c>
      <c r="U38" s="23">
        <v>11925</v>
      </c>
      <c r="V38" s="20">
        <v>49.927199999999999</v>
      </c>
      <c r="W38" s="25">
        <v>13.87</v>
      </c>
      <c r="X38" s="23">
        <v>-15.5</v>
      </c>
      <c r="Y38" s="20">
        <v>-11.3</v>
      </c>
      <c r="Z38" s="20"/>
      <c r="AA38" s="20"/>
      <c r="AC38" s="59">
        <v>3195.8</v>
      </c>
      <c r="AD38" s="17">
        <f t="shared" si="0"/>
        <v>99.999999999999986</v>
      </c>
      <c r="AE38" s="18" t="str">
        <f t="shared" si="1"/>
        <v>ОК</v>
      </c>
      <c r="AF38" s="8"/>
      <c r="AG38" s="8"/>
      <c r="AH38" s="8"/>
    </row>
    <row r="39" spans="1:34" ht="15.75" thickBot="1" x14ac:dyDescent="0.3">
      <c r="A39" s="32">
        <v>29</v>
      </c>
      <c r="B39" s="43">
        <v>95.559600000000003</v>
      </c>
      <c r="C39" s="43">
        <v>2.4352</v>
      </c>
      <c r="D39" s="43">
        <v>0.76759999999999995</v>
      </c>
      <c r="E39" s="43">
        <v>0.12509999999999999</v>
      </c>
      <c r="F39" s="43">
        <v>0.12479999999999999</v>
      </c>
      <c r="G39" s="43">
        <v>1.34E-2</v>
      </c>
      <c r="H39" s="43">
        <v>2.63E-2</v>
      </c>
      <c r="I39" s="43">
        <v>2.1899999999999999E-2</v>
      </c>
      <c r="J39" s="43">
        <v>7.7999999999999996E-3</v>
      </c>
      <c r="K39" s="43">
        <v>8.6E-3</v>
      </c>
      <c r="L39" s="43">
        <v>0.7339</v>
      </c>
      <c r="M39" s="43">
        <v>0.1759</v>
      </c>
      <c r="N39" s="31">
        <v>0.70330000000000004</v>
      </c>
      <c r="O39" s="19">
        <v>8222</v>
      </c>
      <c r="P39" s="10">
        <v>34.4251</v>
      </c>
      <c r="Q39" s="25">
        <v>9.56</v>
      </c>
      <c r="R39" s="19">
        <v>9112</v>
      </c>
      <c r="S39" s="20">
        <v>38.150300000000001</v>
      </c>
      <c r="T39" s="24">
        <v>10.6</v>
      </c>
      <c r="U39" s="23">
        <v>11924</v>
      </c>
      <c r="V39" s="20">
        <v>49.924300000000002</v>
      </c>
      <c r="W39" s="25">
        <v>13.87</v>
      </c>
      <c r="X39" s="23">
        <v>-16.100000000000001</v>
      </c>
      <c r="Y39" s="20">
        <v>-10.7</v>
      </c>
      <c r="Z39" s="20"/>
      <c r="AA39" s="20"/>
      <c r="AB39" s="46"/>
      <c r="AC39" s="60">
        <v>3276.19</v>
      </c>
      <c r="AD39" s="17">
        <f t="shared" si="0"/>
        <v>100.00010000000002</v>
      </c>
      <c r="AE39" s="18" t="str">
        <f t="shared" si="1"/>
        <v xml:space="preserve"> </v>
      </c>
      <c r="AF39" s="8"/>
      <c r="AG39" s="8"/>
      <c r="AH39" s="8"/>
    </row>
    <row r="40" spans="1:34" ht="15.75" thickBot="1" x14ac:dyDescent="0.3">
      <c r="A40" s="32">
        <v>30</v>
      </c>
      <c r="B40" s="44">
        <v>95.5107</v>
      </c>
      <c r="C40" s="43">
        <v>2.4418000000000002</v>
      </c>
      <c r="D40" s="43">
        <v>0.79330000000000001</v>
      </c>
      <c r="E40" s="43">
        <v>0.12570000000000001</v>
      </c>
      <c r="F40" s="43">
        <v>0.12609999999999999</v>
      </c>
      <c r="G40" s="43">
        <v>1.8800000000000001E-2</v>
      </c>
      <c r="H40" s="43">
        <v>2.4899999999999999E-2</v>
      </c>
      <c r="I40" s="43">
        <v>2.35E-2</v>
      </c>
      <c r="J40" s="43">
        <v>1.4200000000000001E-2</v>
      </c>
      <c r="K40" s="43">
        <v>9.1000000000000004E-3</v>
      </c>
      <c r="L40" s="43">
        <v>0.73680000000000001</v>
      </c>
      <c r="M40" s="45">
        <v>0.17499999999999999</v>
      </c>
      <c r="N40" s="31">
        <v>0.70399999999999996</v>
      </c>
      <c r="O40" s="19">
        <v>8229</v>
      </c>
      <c r="P40" s="10">
        <v>34.454799999999999</v>
      </c>
      <c r="Q40" s="25">
        <v>9.57</v>
      </c>
      <c r="R40" s="19">
        <v>9120</v>
      </c>
      <c r="S40" s="20">
        <v>38.182099999999998</v>
      </c>
      <c r="T40" s="24">
        <v>10.61</v>
      </c>
      <c r="U40" s="23">
        <v>11928</v>
      </c>
      <c r="V40" s="20">
        <v>49.941000000000003</v>
      </c>
      <c r="W40" s="25">
        <v>13.87</v>
      </c>
      <c r="X40" s="23">
        <v>-15.3</v>
      </c>
      <c r="Y40" s="20">
        <v>-9.4</v>
      </c>
      <c r="Z40" s="20"/>
      <c r="AA40" s="20"/>
      <c r="AB40" s="46"/>
      <c r="AC40" s="63">
        <v>3269.46</v>
      </c>
      <c r="AD40" s="17">
        <f t="shared" si="0"/>
        <v>99.999899999999997</v>
      </c>
      <c r="AE40" s="18" t="str">
        <f t="shared" si="1"/>
        <v xml:space="preserve"> </v>
      </c>
      <c r="AF40" s="8"/>
      <c r="AG40" s="8"/>
      <c r="AH40" s="8"/>
    </row>
    <row r="41" spans="1:34" ht="15.75" thickBot="1" x14ac:dyDescent="0.3">
      <c r="A41" s="33">
        <v>31</v>
      </c>
      <c r="B41" s="3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3"/>
      <c r="O41" s="29"/>
      <c r="P41" s="56"/>
      <c r="Q41" s="28"/>
      <c r="R41" s="29"/>
      <c r="S41" s="27"/>
      <c r="T41" s="28"/>
      <c r="U41" s="26"/>
      <c r="V41" s="27"/>
      <c r="W41" s="28"/>
      <c r="X41" s="26"/>
      <c r="Y41" s="27"/>
      <c r="Z41" s="27"/>
      <c r="AA41" s="27"/>
      <c r="AB41" s="49"/>
      <c r="AC41" s="50"/>
      <c r="AD41" s="17">
        <f t="shared" si="0"/>
        <v>0</v>
      </c>
      <c r="AE41" s="18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81" t="s">
        <v>19</v>
      </c>
      <c r="B42" s="81"/>
      <c r="C42" s="81"/>
      <c r="D42" s="81"/>
      <c r="E42" s="81"/>
      <c r="F42" s="81"/>
      <c r="G42" s="81"/>
      <c r="H42" s="82"/>
      <c r="I42" s="83" t="s">
        <v>17</v>
      </c>
      <c r="J42" s="84"/>
      <c r="K42" s="51">
        <v>0</v>
      </c>
      <c r="L42" s="85" t="s">
        <v>18</v>
      </c>
      <c r="M42" s="86"/>
      <c r="N42" s="52">
        <v>0</v>
      </c>
      <c r="O42" s="87">
        <f>SUMPRODUCT(O11:O41,AC11:AC41)/SUM(AC11:AC41)</f>
        <v>8232.0883168255568</v>
      </c>
      <c r="P42" s="66">
        <f>SUMPRODUCT(P11:P41,AC11:AC41)/SUM(AC11:AC41)</f>
        <v>34.465701929350878</v>
      </c>
      <c r="Q42" s="66">
        <f>SUMPRODUCT(Q11:Q41,AC11:AC41)/SUM(AC11:AC41)</f>
        <v>9.5735479815317497</v>
      </c>
      <c r="R42" s="66">
        <f>SUMPRODUCT(R11:R41,AC11:AC41)/SUM(AC11:AC41)</f>
        <v>9122.5143822912814</v>
      </c>
      <c r="S42" s="66">
        <f>SUMPRODUCT(S11:S41,AC11:AC41)/SUM(AC11:AC41)</f>
        <v>38.193870453065216</v>
      </c>
      <c r="T42" s="68">
        <f>SUMPRODUCT(T11:T41,AC11:AC41)/SUM(AC11:AC41)</f>
        <v>10.609824448606775</v>
      </c>
      <c r="U42" s="21"/>
      <c r="V42" s="9"/>
      <c r="W42" s="9"/>
      <c r="X42" s="9"/>
      <c r="Y42" s="9"/>
      <c r="Z42" s="9"/>
      <c r="AA42" s="64" t="s">
        <v>50</v>
      </c>
      <c r="AB42" s="65"/>
      <c r="AC42" s="10">
        <f>SUM(AC11:AC41)</f>
        <v>87317.450000000026</v>
      </c>
      <c r="AD42" s="17"/>
      <c r="AE42" s="18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78" t="s">
        <v>3</v>
      </c>
      <c r="I43" s="79"/>
      <c r="J43" s="79"/>
      <c r="K43" s="79"/>
      <c r="L43" s="79"/>
      <c r="M43" s="79"/>
      <c r="N43" s="80"/>
      <c r="O43" s="88"/>
      <c r="P43" s="67"/>
      <c r="Q43" s="67"/>
      <c r="R43" s="67"/>
      <c r="S43" s="67"/>
      <c r="T43" s="69"/>
      <c r="U43" s="21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57</v>
      </c>
      <c r="N45" s="14"/>
      <c r="O45" s="14"/>
      <c r="P45" s="14"/>
    </row>
    <row r="46" spans="1:34" x14ac:dyDescent="0.25">
      <c r="D46" s="7"/>
      <c r="N46" s="14"/>
      <c r="O46" s="7"/>
      <c r="P46" s="14"/>
      <c r="R46" s="7"/>
      <c r="V46" s="7"/>
    </row>
    <row r="47" spans="1:34" x14ac:dyDescent="0.25">
      <c r="B47" s="3" t="s">
        <v>46</v>
      </c>
      <c r="N47" s="14" t="s">
        <v>48</v>
      </c>
      <c r="O47" s="14"/>
      <c r="P47" s="14"/>
      <c r="U47" s="1" t="s">
        <v>53</v>
      </c>
    </row>
    <row r="48" spans="1:34" x14ac:dyDescent="0.25">
      <c r="E48" s="7"/>
      <c r="N48" s="14"/>
      <c r="O48" s="7"/>
      <c r="P48" s="14"/>
      <c r="R48" s="7"/>
      <c r="V48" s="7"/>
    </row>
    <row r="49" spans="2:22" x14ac:dyDescent="0.25">
      <c r="B49" s="3" t="s">
        <v>47</v>
      </c>
      <c r="N49" s="14" t="s">
        <v>55</v>
      </c>
      <c r="O49" s="14"/>
      <c r="P49" s="14"/>
      <c r="U49" s="1" t="s">
        <v>54</v>
      </c>
    </row>
    <row r="50" spans="2:22" x14ac:dyDescent="0.25">
      <c r="E50" s="7"/>
      <c r="O50" s="7"/>
      <c r="R50" s="7"/>
      <c r="V50" s="7"/>
    </row>
  </sheetData>
  <mergeCells count="42">
    <mergeCell ref="L9:L10"/>
    <mergeCell ref="K9:K10"/>
    <mergeCell ref="B9:B10"/>
    <mergeCell ref="C9:C10"/>
    <mergeCell ref="D9:D10"/>
    <mergeCell ref="E9:E10"/>
    <mergeCell ref="F9:F10"/>
    <mergeCell ref="S9:S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N7:W7"/>
    <mergeCell ref="X7:X10"/>
    <mergeCell ref="R9:R10"/>
    <mergeCell ref="P42:P43"/>
    <mergeCell ref="M9:M10"/>
    <mergeCell ref="O9:O10"/>
    <mergeCell ref="P9:P10"/>
    <mergeCell ref="Q9:Q10"/>
    <mergeCell ref="H43:N43"/>
    <mergeCell ref="A42:H42"/>
    <mergeCell ref="I42:J42"/>
    <mergeCell ref="L42:M42"/>
    <mergeCell ref="O42:O43"/>
    <mergeCell ref="G9:G10"/>
    <mergeCell ref="A7:A10"/>
    <mergeCell ref="B7:M8"/>
    <mergeCell ref="H9:H10"/>
    <mergeCell ref="I9:I10"/>
    <mergeCell ref="J9:J10"/>
    <mergeCell ref="AA42:AB42"/>
    <mergeCell ref="Q42:Q43"/>
    <mergeCell ref="R42:R43"/>
    <mergeCell ref="S42:S43"/>
    <mergeCell ref="T42:T43"/>
  </mergeCells>
  <printOptions verticalCentered="1"/>
  <pageMargins left="0.70866141732283472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ПВВГ-12-16 </vt:lpstr>
      <vt:lpstr>'ПВВГ-12-16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Михайленко</cp:lastModifiedBy>
  <cp:lastPrinted>2017-01-03T08:22:12Z</cp:lastPrinted>
  <dcterms:created xsi:type="dcterms:W3CDTF">2016-10-07T07:24:19Z</dcterms:created>
  <dcterms:modified xsi:type="dcterms:W3CDTF">2017-01-03T14:05:25Z</dcterms:modified>
</cp:coreProperties>
</file>