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Лист1!$A$1:$AC$52</definedName>
  </definedNames>
  <calcPr calcId="145621"/>
</workbook>
</file>

<file path=xl/calcChain.xml><?xml version="1.0" encoding="utf-8"?>
<calcChain xmlns="http://schemas.openxmlformats.org/spreadsheetml/2006/main">
  <c r="W42" i="1" l="1"/>
  <c r="T42" i="1"/>
  <c r="Q42" i="1"/>
  <c r="AD26" i="1" l="1"/>
  <c r="AE26" i="1" s="1"/>
  <c r="W26" i="1"/>
  <c r="T26" i="1"/>
  <c r="Q26" i="1"/>
  <c r="W13" i="1" l="1"/>
  <c r="W14" i="1"/>
  <c r="W15" i="1"/>
  <c r="W16" i="1"/>
  <c r="W17" i="1"/>
  <c r="W18" i="1"/>
  <c r="W19" i="1"/>
  <c r="W20" i="1"/>
  <c r="W21" i="1"/>
  <c r="W22" i="1"/>
  <c r="W23" i="1"/>
  <c r="W24" i="1"/>
  <c r="W25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T23" i="1"/>
  <c r="T24" i="1"/>
  <c r="T25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Q23" i="1"/>
  <c r="Q24" i="1"/>
  <c r="Q25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T16" i="1"/>
  <c r="T17" i="1"/>
  <c r="Q16" i="1"/>
  <c r="Q17" i="1"/>
  <c r="P43" i="1" l="1"/>
  <c r="T14" i="1" l="1"/>
  <c r="Q14" i="1"/>
  <c r="T20" i="1" l="1"/>
  <c r="Q20" i="1"/>
  <c r="T19" i="1"/>
  <c r="Q19" i="1"/>
  <c r="AD21" i="1" l="1"/>
  <c r="W12" i="1" l="1"/>
  <c r="T13" i="1"/>
  <c r="T15" i="1"/>
  <c r="T18" i="1"/>
  <c r="T21" i="1"/>
  <c r="T22" i="1"/>
  <c r="T12" i="1"/>
  <c r="Q13" i="1"/>
  <c r="Q15" i="1"/>
  <c r="Q18" i="1"/>
  <c r="Q21" i="1"/>
  <c r="Q22" i="1"/>
  <c r="Q12" i="1"/>
  <c r="AD12" i="1" l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3" i="1"/>
  <c r="Q43" i="1"/>
  <c r="T43" i="1"/>
</calcChain>
</file>

<file path=xl/sharedStrings.xml><?xml version="1.0" encoding="utf-8"?>
<sst xmlns="http://schemas.openxmlformats.org/spreadsheetml/2006/main" count="76" uniqueCount="68">
  <si>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</si>
  <si>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</si>
  <si>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</si>
  <si>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</si>
  <si>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</si>
  <si>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</si>
  <si>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</si>
  <si>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</si>
  <si>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</si>
  <si>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</si>
  <si>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</si>
  <si>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</si>
  <si>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</si>
  <si>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</si>
  <si>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</si>
  <si>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</si>
  <si>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</si>
  <si>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</si>
  <si>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</si>
  <si>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</si>
  <si>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</si>
  <si>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</si>
  <si>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</si>
  <si>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</si>
  <si>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</si>
  <si>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</si>
  <si>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</si>
  <si>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</si>
  <si>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</si>
  <si>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</si>
  <si>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</si>
  <si>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</si>
  <si>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</si>
  <si>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</si>
  <si>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</si>
  <si>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</si>
  <si>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</si>
  <si>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</si>
  <si>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</si>
  <si>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</si>
  <si>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</si>
  <si>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лабораторія, де здійснювались аналізи газу</t>
  </si>
  <si>
    <t>Керівник метрологічної служби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</si>
  <si>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</si>
  <si>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</si>
  <si>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</si>
  <si>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</si>
  <si>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</si>
  <si>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</si>
  <si>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</si>
  <si>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</si>
  <si>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</si>
  <si>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</si>
  <si>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</si>
  <si>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</si>
  <si>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</si>
  <si>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Шебелинський пм Шебелинського ЛВУМГ</t>
  </si>
  <si>
    <t>Свідоцтво про атестацію №100-355/2015 чинне до 20.12.2018р.</t>
  </si>
  <si>
    <t>Євтушенко С.О.</t>
  </si>
  <si>
    <t xml:space="preserve">маршрут № </t>
  </si>
  <si>
    <t>Всього *:</t>
  </si>
  <si>
    <t>* Обсяг природного газу за місяць з урахуванням ВТВ</t>
  </si>
  <si>
    <t>за період з 01.12.2016 по 31.12.2016</t>
  </si>
  <si>
    <t xml:space="preserve">ПВВГ "ШКС-3" , ГРС "Михайлівка", ГРС "Асіївка", ГРС "Миролюбівка", ГРС "Роздолля"  </t>
  </si>
  <si>
    <t xml:space="preserve"> "Острогожськ-Шебелинка" ІІ нитка Ду 1200</t>
  </si>
  <si>
    <t>Начальник  Шебелинського ЛВУМГ</t>
  </si>
  <si>
    <t>Іваньков О.В.</t>
  </si>
  <si>
    <t>відс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</si>
</sst>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"/>
    <numFmt numFmtId="168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92D050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9" xfId="0" applyFont="1" applyBorder="1"/>
    <xf numFmtId="0" fontId="10" fillId="0" borderId="0" xfId="0" applyFont="1"/>
    <xf numFmtId="0" fontId="2" fillId="0" borderId="9" xfId="0" applyFont="1" applyBorder="1" applyAlignment="1"/>
    <xf numFmtId="49" fontId="11" fillId="0" borderId="9" xfId="0" applyNumberFormat="1" applyFont="1" applyBorder="1" applyAlignment="1">
      <alignment horizontal="left"/>
    </xf>
    <xf numFmtId="0" fontId="2" fillId="0" borderId="9" xfId="0" applyFont="1" applyBorder="1" applyProtection="1">
      <protection locked="0"/>
    </xf>
    <xf numFmtId="0" fontId="11" fillId="0" borderId="9" xfId="0" applyFont="1" applyBorder="1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10" xfId="0" applyBorder="1"/>
    <xf numFmtId="0" fontId="4" fillId="0" borderId="1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center"/>
    </xf>
    <xf numFmtId="0" fontId="0" fillId="0" borderId="9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>
      <alignment horizontal="center"/>
    </xf>
    <xf numFmtId="167" fontId="4" fillId="0" borderId="0" xfId="0" applyNumberFormat="1" applyFont="1" applyProtection="1"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0" fontId="13" fillId="0" borderId="1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topLeftCell="K25" zoomScaleNormal="100" zoomScaleSheetLayoutView="100" workbookViewId="0">
      <selection activeCell="X44" sqref="X44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140625" style="1" customWidth="1"/>
    <col min="15" max="15" width="6.28515625" style="1" customWidth="1"/>
    <col min="16" max="16" width="8.140625" style="1" customWidth="1"/>
    <col min="17" max="17" width="7.5703125" style="1" customWidth="1"/>
    <col min="18" max="18" width="6.28515625" style="1" customWidth="1"/>
    <col min="19" max="20" width="7.5703125" style="1" customWidth="1"/>
    <col min="21" max="23" width="6.140625" style="1" customWidth="1"/>
    <col min="24" max="25" width="6" style="1" customWidth="1"/>
    <col min="26" max="28" width="6.140625" style="1" customWidth="1"/>
    <col min="29" max="29" width="12.5703125" style="1" customWidth="1"/>
    <col min="30" max="30" width="9.140625" style="1"/>
    <col min="31" max="31" width="7.5703125" style="1" bestFit="1" customWidth="1"/>
    <col min="32" max="32" width="10.42578125" style="1" bestFit="1" customWidth="1"/>
    <col min="33" max="33" width="7.5703125" style="1" bestFit="1" customWidth="1"/>
    <col min="34" max="34" width="11.42578125" style="1" bestFit="1" customWidth="1"/>
    <col min="35" max="16384" width="9.140625" style="1"/>
  </cols>
  <sheetData>
    <row r="1" spans="1:34" customFormat="1" ht="15.75" x14ac:dyDescent="0.25">
      <c r="A1" s="130" t="s">
        <v>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34" customFormat="1" ht="15.75" x14ac:dyDescent="0.25">
      <c r="A2" s="1"/>
      <c r="B2" s="1"/>
      <c r="C2" s="1"/>
      <c r="D2" s="1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34" customFormat="1" x14ac:dyDescent="0.25">
      <c r="A3" s="38" t="s">
        <v>51</v>
      </c>
      <c r="B3" s="1"/>
      <c r="C3" s="1"/>
      <c r="D3" s="1"/>
      <c r="E3" s="1"/>
      <c r="F3" s="1"/>
      <c r="G3" s="1"/>
      <c r="H3" s="1"/>
      <c r="I3" s="1"/>
      <c r="J3" s="1"/>
      <c r="K3" s="26" t="s">
        <v>46</v>
      </c>
      <c r="L3" s="27"/>
      <c r="M3" s="39" t="s">
        <v>47</v>
      </c>
      <c r="N3" s="18"/>
      <c r="O3" s="18"/>
      <c r="P3" s="18"/>
      <c r="Q3" s="25"/>
      <c r="R3" s="43"/>
      <c r="S3" s="44" t="s">
        <v>48</v>
      </c>
      <c r="T3" s="1"/>
      <c r="U3" s="1"/>
      <c r="V3" s="39" t="s">
        <v>47</v>
      </c>
      <c r="W3" s="45"/>
      <c r="X3" s="45"/>
      <c r="Y3" s="46"/>
      <c r="Z3" s="46"/>
      <c r="AA3" s="44"/>
      <c r="AB3" s="28"/>
    </row>
    <row r="4" spans="1:34" customFormat="1" x14ac:dyDescent="0.2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 t="s">
        <v>50</v>
      </c>
      <c r="L4" s="1"/>
      <c r="M4" s="1"/>
      <c r="N4" s="2"/>
      <c r="O4" s="40" t="s">
        <v>63</v>
      </c>
      <c r="P4" s="18"/>
      <c r="Q4" s="29"/>
      <c r="R4" s="18"/>
      <c r="S4" s="18"/>
      <c r="T4" s="18"/>
      <c r="U4" s="18"/>
      <c r="V4" s="18"/>
      <c r="W4" s="29"/>
      <c r="X4" s="18"/>
      <c r="Y4" s="18"/>
      <c r="Z4" s="31"/>
      <c r="AA4" s="31"/>
      <c r="AB4" s="34"/>
      <c r="AC4" s="34"/>
      <c r="AD4" s="34"/>
    </row>
    <row r="5" spans="1:34" customFormat="1" x14ac:dyDescent="0.2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4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" t="s">
        <v>59</v>
      </c>
      <c r="X5" s="2"/>
      <c r="Y5" s="79">
        <v>657</v>
      </c>
      <c r="Z5" s="2"/>
      <c r="AA5" s="2"/>
      <c r="AB5" s="2"/>
      <c r="AC5" s="2"/>
      <c r="AD5" s="1"/>
    </row>
    <row r="6" spans="1:34" customFormat="1" x14ac:dyDescent="0.25">
      <c r="A6" s="1" t="s">
        <v>57</v>
      </c>
      <c r="B6" s="1"/>
      <c r="C6" s="1"/>
      <c r="D6" s="1"/>
      <c r="E6" s="1"/>
      <c r="F6" s="1"/>
      <c r="G6" s="1"/>
      <c r="H6" s="1"/>
      <c r="I6" s="30"/>
      <c r="J6" s="31"/>
      <c r="K6" s="30" t="s">
        <v>49</v>
      </c>
      <c r="L6" s="31"/>
      <c r="M6" s="32"/>
      <c r="N6" s="42" t="s">
        <v>64</v>
      </c>
      <c r="O6" s="18"/>
      <c r="P6" s="33"/>
      <c r="Q6" s="52"/>
      <c r="R6" s="53"/>
      <c r="S6" s="54"/>
      <c r="T6" s="33"/>
      <c r="U6" s="33"/>
      <c r="V6" s="33"/>
      <c r="W6" s="51" t="s">
        <v>62</v>
      </c>
      <c r="X6" s="34"/>
      <c r="Y6" s="34"/>
      <c r="Z6" s="34"/>
      <c r="AA6" s="34"/>
      <c r="AB6" s="34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30"/>
      <c r="J7" s="31"/>
      <c r="K7" s="32"/>
      <c r="L7" s="37"/>
      <c r="M7" s="18"/>
      <c r="N7" s="33"/>
      <c r="O7" s="31"/>
      <c r="Q7" s="32"/>
      <c r="R7" s="31"/>
      <c r="S7" s="31"/>
      <c r="T7" s="31"/>
      <c r="U7" s="31"/>
      <c r="V7" s="34"/>
      <c r="W7" s="34"/>
      <c r="X7" s="34"/>
      <c r="Y7" s="34"/>
      <c r="Z7" s="34"/>
      <c r="AA7" s="34"/>
      <c r="AB7" s="34"/>
    </row>
    <row r="8" spans="1:34" s="3" customFormat="1" ht="26.25" customHeight="1" x14ac:dyDescent="0.2">
      <c r="A8" s="124" t="s">
        <v>0</v>
      </c>
      <c r="B8" s="118" t="s">
        <v>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10</v>
      </c>
      <c r="O8" s="118"/>
      <c r="P8" s="118"/>
      <c r="Q8" s="119"/>
      <c r="R8" s="119"/>
      <c r="S8" s="119"/>
      <c r="T8" s="119"/>
      <c r="U8" s="119"/>
      <c r="V8" s="119"/>
      <c r="W8" s="119"/>
      <c r="X8" s="124" t="s">
        <v>54</v>
      </c>
      <c r="Y8" s="136" t="s">
        <v>2</v>
      </c>
      <c r="Z8" s="135" t="s">
        <v>23</v>
      </c>
      <c r="AA8" s="135" t="s">
        <v>24</v>
      </c>
      <c r="AB8" s="124" t="s">
        <v>25</v>
      </c>
      <c r="AC8" s="124" t="s">
        <v>26</v>
      </c>
    </row>
    <row r="9" spans="1:34" s="3" customFormat="1" ht="16.5" customHeight="1" x14ac:dyDescent="0.2">
      <c r="A9" s="124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6" t="s">
        <v>27</v>
      </c>
      <c r="O9" s="132" t="s">
        <v>53</v>
      </c>
      <c r="P9" s="133"/>
      <c r="Q9" s="133"/>
      <c r="R9" s="133"/>
      <c r="S9" s="133"/>
      <c r="T9" s="133"/>
      <c r="U9" s="133"/>
      <c r="V9" s="133"/>
      <c r="W9" s="134"/>
      <c r="X9" s="137"/>
      <c r="Y9" s="136"/>
      <c r="Z9" s="135"/>
      <c r="AA9" s="135"/>
      <c r="AB9" s="124"/>
      <c r="AC9" s="124"/>
    </row>
    <row r="10" spans="1:34" s="3" customFormat="1" ht="15" customHeight="1" x14ac:dyDescent="0.2">
      <c r="A10" s="124"/>
      <c r="B10" s="124" t="s">
        <v>11</v>
      </c>
      <c r="C10" s="124" t="s">
        <v>12</v>
      </c>
      <c r="D10" s="124" t="s">
        <v>13</v>
      </c>
      <c r="E10" s="124" t="s">
        <v>18</v>
      </c>
      <c r="F10" s="124" t="s">
        <v>19</v>
      </c>
      <c r="G10" s="124" t="s">
        <v>16</v>
      </c>
      <c r="H10" s="124" t="s">
        <v>20</v>
      </c>
      <c r="I10" s="124" t="s">
        <v>17</v>
      </c>
      <c r="J10" s="124" t="s">
        <v>15</v>
      </c>
      <c r="K10" s="124" t="s">
        <v>14</v>
      </c>
      <c r="L10" s="124" t="s">
        <v>21</v>
      </c>
      <c r="M10" s="124" t="s">
        <v>22</v>
      </c>
      <c r="N10" s="127"/>
      <c r="O10" s="124" t="s">
        <v>28</v>
      </c>
      <c r="P10" s="124" t="s">
        <v>29</v>
      </c>
      <c r="Q10" s="123" t="s">
        <v>30</v>
      </c>
      <c r="R10" s="123" t="s">
        <v>31</v>
      </c>
      <c r="S10" s="123" t="s">
        <v>32</v>
      </c>
      <c r="T10" s="123" t="s">
        <v>33</v>
      </c>
      <c r="U10" s="123" t="s">
        <v>34</v>
      </c>
      <c r="V10" s="123" t="s">
        <v>35</v>
      </c>
      <c r="W10" s="123" t="s">
        <v>36</v>
      </c>
      <c r="X10" s="124"/>
      <c r="Y10" s="136"/>
      <c r="Z10" s="135"/>
      <c r="AA10" s="135"/>
      <c r="AB10" s="124"/>
      <c r="AC10" s="124"/>
    </row>
    <row r="11" spans="1:34" s="3" customFormat="1" ht="92.25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8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36"/>
      <c r="Z11" s="135"/>
      <c r="AA11" s="135"/>
      <c r="AB11" s="124"/>
      <c r="AC11" s="124"/>
      <c r="AF11" s="84"/>
    </row>
    <row r="12" spans="1:34" s="22" customFormat="1" ht="12.75" x14ac:dyDescent="0.2">
      <c r="A12" s="4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0"/>
      <c r="P12" s="72"/>
      <c r="Q12" s="101">
        <f>P12/3.6</f>
        <v>0</v>
      </c>
      <c r="R12" s="70"/>
      <c r="S12" s="72"/>
      <c r="T12" s="101">
        <f>S12/3.6</f>
        <v>0</v>
      </c>
      <c r="U12" s="73"/>
      <c r="V12" s="72"/>
      <c r="W12" s="102">
        <f>V12/3.6</f>
        <v>0</v>
      </c>
      <c r="X12" s="48"/>
      <c r="Y12" s="49"/>
      <c r="Z12" s="4"/>
      <c r="AA12" s="4"/>
      <c r="AB12" s="4"/>
      <c r="AC12" s="86"/>
      <c r="AD12" s="19">
        <f t="shared" ref="AD12:AD41" si="0">SUM(B12:M12)+$K$43+$N$43</f>
        <v>0</v>
      </c>
      <c r="AE12" s="20" t="str">
        <f>IF(AD12=100,"ОК"," ")</f>
        <v xml:space="preserve"> </v>
      </c>
      <c r="AF12" s="84"/>
      <c r="AG12" s="21"/>
      <c r="AH12" s="21"/>
    </row>
    <row r="13" spans="1:34" s="22" customFormat="1" ht="12.75" x14ac:dyDescent="0.2">
      <c r="A13" s="4">
        <v>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70"/>
      <c r="P13" s="72"/>
      <c r="Q13" s="101">
        <f t="shared" ref="Q13:Q42" si="1">P13/3.6</f>
        <v>0</v>
      </c>
      <c r="R13" s="70"/>
      <c r="S13" s="72"/>
      <c r="T13" s="101">
        <f t="shared" ref="T13:T42" si="2">S13/3.6</f>
        <v>0</v>
      </c>
      <c r="U13" s="73"/>
      <c r="V13" s="72"/>
      <c r="W13" s="102">
        <f t="shared" ref="W13:W42" si="3">V13/3.6</f>
        <v>0</v>
      </c>
      <c r="X13" s="48"/>
      <c r="Y13" s="50"/>
      <c r="Z13" s="4"/>
      <c r="AA13" s="4"/>
      <c r="AB13" s="4"/>
      <c r="AC13" s="87"/>
      <c r="AD13" s="19">
        <f t="shared" si="0"/>
        <v>0</v>
      </c>
      <c r="AE13" s="20" t="str">
        <f>IF(AD13=100,"ОК"," ")</f>
        <v xml:space="preserve"> </v>
      </c>
      <c r="AF13" s="84"/>
      <c r="AG13" s="21"/>
      <c r="AH13" s="21"/>
    </row>
    <row r="14" spans="1:34" s="22" customFormat="1" ht="12.75" x14ac:dyDescent="0.2">
      <c r="A14" s="4">
        <v>3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70"/>
      <c r="P14" s="74"/>
      <c r="Q14" s="101">
        <f>P14/3.6</f>
        <v>0</v>
      </c>
      <c r="R14" s="70"/>
      <c r="S14" s="74"/>
      <c r="T14" s="101">
        <f>S14/3.6</f>
        <v>0</v>
      </c>
      <c r="U14" s="73"/>
      <c r="V14" s="74"/>
      <c r="W14" s="102">
        <f t="shared" si="3"/>
        <v>0</v>
      </c>
      <c r="X14" s="58"/>
      <c r="Y14" s="58"/>
      <c r="Z14" s="4"/>
      <c r="AA14" s="4"/>
      <c r="AB14" s="4"/>
      <c r="AC14" s="87"/>
      <c r="AD14" s="19">
        <f t="shared" si="0"/>
        <v>0</v>
      </c>
      <c r="AE14" s="20" t="str">
        <f>IF(AD14=100,"ОК"," ")</f>
        <v xml:space="preserve"> </v>
      </c>
      <c r="AF14" s="84"/>
      <c r="AG14" s="21"/>
      <c r="AH14" s="21"/>
    </row>
    <row r="15" spans="1:34" s="22" customFormat="1" ht="12.75" x14ac:dyDescent="0.2">
      <c r="A15" s="4">
        <v>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70"/>
      <c r="P15" s="75"/>
      <c r="Q15" s="101">
        <f t="shared" si="1"/>
        <v>0</v>
      </c>
      <c r="R15" s="70"/>
      <c r="S15" s="75"/>
      <c r="T15" s="101">
        <f t="shared" si="2"/>
        <v>0</v>
      </c>
      <c r="U15" s="73"/>
      <c r="V15" s="75"/>
      <c r="W15" s="102">
        <f t="shared" si="3"/>
        <v>0</v>
      </c>
      <c r="X15" s="59"/>
      <c r="Y15" s="59"/>
      <c r="Z15" s="4"/>
      <c r="AA15" s="4"/>
      <c r="AB15" s="67"/>
      <c r="AC15" s="87"/>
      <c r="AD15" s="19">
        <f t="shared" si="0"/>
        <v>0</v>
      </c>
      <c r="AE15" s="20" t="str">
        <f t="shared" ref="AE15:AE41" si="4">IF(AD15=100,"ОК"," ")</f>
        <v xml:space="preserve"> </v>
      </c>
      <c r="AF15" s="84"/>
      <c r="AG15" s="21"/>
      <c r="AH15" s="21"/>
    </row>
    <row r="16" spans="1:34" s="22" customFormat="1" ht="12.75" x14ac:dyDescent="0.2">
      <c r="A16" s="4">
        <v>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78"/>
      <c r="P16" s="75"/>
      <c r="Q16" s="101">
        <f t="shared" si="1"/>
        <v>0</v>
      </c>
      <c r="R16" s="78"/>
      <c r="S16" s="115"/>
      <c r="T16" s="101">
        <f t="shared" si="2"/>
        <v>0</v>
      </c>
      <c r="U16" s="80"/>
      <c r="V16" s="115"/>
      <c r="W16" s="102">
        <f t="shared" si="3"/>
        <v>0</v>
      </c>
      <c r="X16" s="59"/>
      <c r="Y16" s="59"/>
      <c r="Z16" s="4"/>
      <c r="AA16" s="4"/>
      <c r="AB16" s="4"/>
      <c r="AC16" s="86"/>
      <c r="AD16" s="19">
        <f t="shared" si="0"/>
        <v>0</v>
      </c>
      <c r="AE16" s="20" t="str">
        <f t="shared" si="4"/>
        <v xml:space="preserve"> </v>
      </c>
      <c r="AF16" s="84"/>
      <c r="AG16" s="21"/>
      <c r="AH16" s="21"/>
    </row>
    <row r="17" spans="1:34" s="22" customFormat="1" ht="12.75" x14ac:dyDescent="0.2">
      <c r="A17" s="4">
        <v>6</v>
      </c>
      <c r="B17" s="55">
        <v>94.212999999999994</v>
      </c>
      <c r="C17" s="55">
        <v>2.9901</v>
      </c>
      <c r="D17" s="55">
        <v>0.75470000000000004</v>
      </c>
      <c r="E17" s="55">
        <v>5.7599999999999998E-2</v>
      </c>
      <c r="F17" s="55">
        <v>0.1356</v>
      </c>
      <c r="G17" s="55">
        <v>5.0000000000000001E-4</v>
      </c>
      <c r="H17" s="55">
        <v>0.02</v>
      </c>
      <c r="I17" s="55">
        <v>1.5599999999999999E-2</v>
      </c>
      <c r="J17" s="55">
        <v>8.4099999999999994E-2</v>
      </c>
      <c r="K17" s="55">
        <v>5.4999999999999997E-3</v>
      </c>
      <c r="L17" s="55">
        <v>1.4984</v>
      </c>
      <c r="M17" s="55">
        <v>0.22489999999999999</v>
      </c>
      <c r="N17" s="55">
        <v>0.71140000000000003</v>
      </c>
      <c r="O17" s="78"/>
      <c r="P17" s="75">
        <v>34.320999999999998</v>
      </c>
      <c r="Q17" s="71">
        <f t="shared" si="1"/>
        <v>9.5336111111111101</v>
      </c>
      <c r="R17" s="78"/>
      <c r="S17" s="75">
        <v>38.028300000000002</v>
      </c>
      <c r="T17" s="71">
        <f t="shared" si="2"/>
        <v>10.563416666666667</v>
      </c>
      <c r="U17" s="77"/>
      <c r="V17" s="75">
        <v>49.480400000000003</v>
      </c>
      <c r="W17" s="69">
        <f t="shared" si="3"/>
        <v>13.744555555555555</v>
      </c>
      <c r="X17" s="59">
        <v>-21.8</v>
      </c>
      <c r="Y17" s="59">
        <v>-5.6</v>
      </c>
      <c r="Z17" s="58"/>
      <c r="AA17" s="61"/>
      <c r="AB17" s="4" t="s">
        <v>67</v>
      </c>
      <c r="AC17" s="85">
        <v>15.495609999999999</v>
      </c>
      <c r="AD17" s="19">
        <f t="shared" si="0"/>
        <v>100</v>
      </c>
      <c r="AE17" s="20" t="str">
        <f t="shared" si="4"/>
        <v>ОК</v>
      </c>
      <c r="AF17" s="84"/>
      <c r="AG17" s="21"/>
      <c r="AH17" s="21"/>
    </row>
    <row r="18" spans="1:34" s="22" customFormat="1" ht="12.75" x14ac:dyDescent="0.2">
      <c r="A18" s="4">
        <v>7</v>
      </c>
      <c r="B18" s="57">
        <v>94.708299999999994</v>
      </c>
      <c r="C18" s="57">
        <v>2.7930999999999999</v>
      </c>
      <c r="D18" s="57">
        <v>0.74919999999999998</v>
      </c>
      <c r="E18" s="57">
        <v>5.8700000000000002E-2</v>
      </c>
      <c r="F18" s="57">
        <v>0.14799999999999999</v>
      </c>
      <c r="G18" s="57">
        <v>5.9999999999999995E-4</v>
      </c>
      <c r="H18" s="57">
        <v>1.8800000000000001E-2</v>
      </c>
      <c r="I18" s="57">
        <v>1.54E-2</v>
      </c>
      <c r="J18" s="57">
        <v>4.7600000000000003E-2</v>
      </c>
      <c r="K18" s="57">
        <v>6.1000000000000004E-3</v>
      </c>
      <c r="L18" s="57">
        <v>1.2521</v>
      </c>
      <c r="M18" s="57">
        <v>0.2021</v>
      </c>
      <c r="N18" s="57">
        <v>0.70789999999999997</v>
      </c>
      <c r="O18" s="70"/>
      <c r="P18" s="76">
        <v>34.318399999999997</v>
      </c>
      <c r="Q18" s="71">
        <f t="shared" si="1"/>
        <v>9.5328888888888876</v>
      </c>
      <c r="R18" s="70"/>
      <c r="S18" s="75">
        <v>38.029000000000003</v>
      </c>
      <c r="T18" s="71">
        <f t="shared" si="2"/>
        <v>10.563611111111111</v>
      </c>
      <c r="U18" s="73"/>
      <c r="V18" s="76">
        <v>49.606099999999998</v>
      </c>
      <c r="W18" s="69">
        <f t="shared" si="3"/>
        <v>13.779472222222221</v>
      </c>
      <c r="X18" s="60">
        <v>-22</v>
      </c>
      <c r="Y18" s="60">
        <v>-4.5999999999999996</v>
      </c>
      <c r="Z18" s="58"/>
      <c r="AA18" s="61"/>
      <c r="AB18" s="4"/>
      <c r="AC18" s="85">
        <v>16.867000000000001</v>
      </c>
      <c r="AD18" s="19">
        <f t="shared" si="0"/>
        <v>100</v>
      </c>
      <c r="AE18" s="20" t="str">
        <f t="shared" si="4"/>
        <v>ОК</v>
      </c>
      <c r="AF18" s="84"/>
      <c r="AG18" s="21"/>
      <c r="AH18" s="21"/>
    </row>
    <row r="19" spans="1:34" s="22" customFormat="1" ht="12.75" x14ac:dyDescent="0.2">
      <c r="A19" s="4">
        <v>8</v>
      </c>
      <c r="B19" s="47">
        <v>95.099299999999999</v>
      </c>
      <c r="C19" s="47">
        <v>2.5760000000000001</v>
      </c>
      <c r="D19" s="47">
        <v>0.68789999999999996</v>
      </c>
      <c r="E19" s="47">
        <v>5.7099999999999998E-2</v>
      </c>
      <c r="F19" s="47">
        <v>0.1472</v>
      </c>
      <c r="G19" s="47">
        <v>1E-3</v>
      </c>
      <c r="H19" s="47">
        <v>1.84E-2</v>
      </c>
      <c r="I19" s="47">
        <v>1.5299999999999999E-2</v>
      </c>
      <c r="J19" s="47">
        <v>3.6700000000000003E-2</v>
      </c>
      <c r="K19" s="47">
        <v>6.4999999999999997E-3</v>
      </c>
      <c r="L19" s="47">
        <v>1.1709000000000001</v>
      </c>
      <c r="M19" s="47">
        <v>0.18390000000000001</v>
      </c>
      <c r="N19" s="68">
        <v>0.70489999999999997</v>
      </c>
      <c r="O19" s="70"/>
      <c r="P19" s="76">
        <v>34.25</v>
      </c>
      <c r="Q19" s="71">
        <f t="shared" ref="Q19:Q20" si="5">P19/3.6</f>
        <v>9.5138888888888893</v>
      </c>
      <c r="R19" s="70"/>
      <c r="S19" s="75">
        <v>37.950000000000003</v>
      </c>
      <c r="T19" s="71">
        <f t="shared" ref="T19:T20" si="6">S19/3.6</f>
        <v>10.541666666666668</v>
      </c>
      <c r="U19" s="73"/>
      <c r="V19" s="76">
        <v>49.61</v>
      </c>
      <c r="W19" s="69">
        <f t="shared" si="3"/>
        <v>13.780555555555555</v>
      </c>
      <c r="X19" s="48">
        <v>-22.1</v>
      </c>
      <c r="Y19" s="50">
        <v>-5.3</v>
      </c>
      <c r="Z19" s="4"/>
      <c r="AA19" s="4"/>
      <c r="AB19" s="4"/>
      <c r="AC19" s="85">
        <v>16.556809999999999</v>
      </c>
      <c r="AD19" s="19">
        <f t="shared" si="0"/>
        <v>100.00019999999999</v>
      </c>
      <c r="AE19" s="20" t="str">
        <f t="shared" si="4"/>
        <v xml:space="preserve"> </v>
      </c>
      <c r="AF19" s="84"/>
      <c r="AG19" s="21"/>
      <c r="AH19" s="21"/>
    </row>
    <row r="20" spans="1:34" s="22" customFormat="1" ht="12.75" x14ac:dyDescent="0.2">
      <c r="A20" s="4">
        <v>9</v>
      </c>
      <c r="B20" s="47">
        <v>95.250200000000007</v>
      </c>
      <c r="C20" s="47">
        <v>2.4638</v>
      </c>
      <c r="D20" s="47">
        <v>0.67569999999999997</v>
      </c>
      <c r="E20" s="47">
        <v>5.8200000000000002E-2</v>
      </c>
      <c r="F20" s="47">
        <v>0.15</v>
      </c>
      <c r="G20" s="47">
        <v>1E-3</v>
      </c>
      <c r="H20" s="47">
        <v>1.8499999999999999E-2</v>
      </c>
      <c r="I20" s="47">
        <v>1.54E-2</v>
      </c>
      <c r="J20" s="47">
        <v>5.3199999999999997E-2</v>
      </c>
      <c r="K20" s="47">
        <v>5.4000000000000003E-3</v>
      </c>
      <c r="L20" s="47">
        <v>1.1225000000000001</v>
      </c>
      <c r="M20" s="47">
        <v>0.1862</v>
      </c>
      <c r="N20" s="68">
        <v>0.70440000000000003</v>
      </c>
      <c r="O20" s="70"/>
      <c r="P20" s="76">
        <v>34.251199999999997</v>
      </c>
      <c r="Q20" s="71">
        <f t="shared" si="5"/>
        <v>9.5142222222222212</v>
      </c>
      <c r="R20" s="70"/>
      <c r="S20" s="75">
        <v>37.9589</v>
      </c>
      <c r="T20" s="71">
        <f t="shared" si="6"/>
        <v>10.544138888888888</v>
      </c>
      <c r="U20" s="73"/>
      <c r="V20" s="76">
        <v>49.6355</v>
      </c>
      <c r="W20" s="69">
        <f t="shared" si="3"/>
        <v>13.787638888888889</v>
      </c>
      <c r="X20" s="48">
        <v>-20.2</v>
      </c>
      <c r="Y20" s="50">
        <v>-5.3</v>
      </c>
      <c r="Z20" s="4">
        <v>0.1</v>
      </c>
      <c r="AA20" s="94">
        <v>1</v>
      </c>
      <c r="AB20" s="4"/>
      <c r="AC20" s="85">
        <v>13.476460000000001</v>
      </c>
      <c r="AD20" s="19">
        <f t="shared" si="0"/>
        <v>100.00010000000003</v>
      </c>
      <c r="AE20" s="20" t="str">
        <f t="shared" si="4"/>
        <v xml:space="preserve"> </v>
      </c>
      <c r="AF20" s="84"/>
      <c r="AG20" s="21"/>
      <c r="AH20" s="21"/>
    </row>
    <row r="21" spans="1:34" s="22" customFormat="1" ht="12.75" x14ac:dyDescent="0.2">
      <c r="A21" s="4">
        <v>10</v>
      </c>
      <c r="B21" s="57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70"/>
      <c r="P21" s="76">
        <v>34.251199999999997</v>
      </c>
      <c r="Q21" s="71">
        <f t="shared" si="1"/>
        <v>9.5142222222222212</v>
      </c>
      <c r="R21" s="70"/>
      <c r="S21" s="75">
        <v>37.9589</v>
      </c>
      <c r="T21" s="71">
        <f t="shared" si="2"/>
        <v>10.544138888888888</v>
      </c>
      <c r="U21" s="73"/>
      <c r="V21" s="76">
        <v>49.6355</v>
      </c>
      <c r="W21" s="69">
        <f t="shared" si="3"/>
        <v>13.787638888888889</v>
      </c>
      <c r="X21" s="64"/>
      <c r="Y21" s="64"/>
      <c r="Z21" s="4"/>
      <c r="AA21" s="4"/>
      <c r="AB21" s="4"/>
      <c r="AC21" s="85">
        <v>12.37298</v>
      </c>
      <c r="AD21" s="19">
        <f t="shared" si="0"/>
        <v>0</v>
      </c>
      <c r="AE21" s="20" t="str">
        <f t="shared" si="4"/>
        <v xml:space="preserve"> </v>
      </c>
      <c r="AF21" s="84"/>
      <c r="AG21" s="21"/>
      <c r="AH21" s="21"/>
    </row>
    <row r="22" spans="1:34" s="22" customFormat="1" ht="12.75" x14ac:dyDescent="0.2">
      <c r="A22" s="4">
        <v>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70"/>
      <c r="P22" s="76">
        <v>34.251199999999997</v>
      </c>
      <c r="Q22" s="71">
        <f t="shared" si="1"/>
        <v>9.5142222222222212</v>
      </c>
      <c r="R22" s="70"/>
      <c r="S22" s="75">
        <v>37.9589</v>
      </c>
      <c r="T22" s="71">
        <f t="shared" si="2"/>
        <v>10.544138888888888</v>
      </c>
      <c r="U22" s="73"/>
      <c r="V22" s="76">
        <v>49.6355</v>
      </c>
      <c r="W22" s="69">
        <f t="shared" si="3"/>
        <v>13.787638888888889</v>
      </c>
      <c r="X22" s="59"/>
      <c r="Y22" s="59"/>
      <c r="Z22" s="4"/>
      <c r="AA22" s="4"/>
      <c r="AB22" s="4"/>
      <c r="AC22" s="85">
        <v>12.83953</v>
      </c>
      <c r="AD22" s="19">
        <f t="shared" si="0"/>
        <v>0</v>
      </c>
      <c r="AE22" s="20" t="str">
        <f t="shared" si="4"/>
        <v xml:space="preserve"> </v>
      </c>
      <c r="AF22" s="84"/>
      <c r="AG22" s="21"/>
      <c r="AH22" s="21"/>
    </row>
    <row r="23" spans="1:34" s="22" customFormat="1" ht="12.75" x14ac:dyDescent="0.2">
      <c r="A23" s="4">
        <v>12</v>
      </c>
      <c r="B23" s="63">
        <v>96.0989</v>
      </c>
      <c r="C23" s="63">
        <v>2.1040000000000001</v>
      </c>
      <c r="D23" s="63">
        <v>0.63729999999999998</v>
      </c>
      <c r="E23" s="63">
        <v>5.8000000000000003E-2</v>
      </c>
      <c r="F23" s="63">
        <v>0.15679999999999999</v>
      </c>
      <c r="G23" s="63">
        <v>1.1000000000000001E-3</v>
      </c>
      <c r="H23" s="63">
        <v>1.6899999999999998E-2</v>
      </c>
      <c r="I23" s="63">
        <v>1.46E-2</v>
      </c>
      <c r="J23" s="63">
        <v>2.0899999999999998E-2</v>
      </c>
      <c r="K23" s="63">
        <v>5.4000000000000003E-3</v>
      </c>
      <c r="L23" s="63">
        <v>0.73960000000000004</v>
      </c>
      <c r="M23" s="63">
        <v>0.1464</v>
      </c>
      <c r="N23" s="63">
        <v>0.6986</v>
      </c>
      <c r="O23" s="81"/>
      <c r="P23" s="91">
        <v>34.239600000000003</v>
      </c>
      <c r="Q23" s="71">
        <f t="shared" si="1"/>
        <v>9.511000000000001</v>
      </c>
      <c r="R23" s="81"/>
      <c r="S23" s="91">
        <v>37.952100000000002</v>
      </c>
      <c r="T23" s="71">
        <f t="shared" si="2"/>
        <v>10.542250000000001</v>
      </c>
      <c r="U23" s="82"/>
      <c r="V23" s="91">
        <v>49.832599999999999</v>
      </c>
      <c r="W23" s="69">
        <f t="shared" si="3"/>
        <v>13.842388888888888</v>
      </c>
      <c r="X23" s="65">
        <v>-23.1</v>
      </c>
      <c r="Y23" s="65">
        <v>-6</v>
      </c>
      <c r="Z23" s="89"/>
      <c r="AA23" s="4"/>
      <c r="AB23" s="4"/>
      <c r="AC23" s="85">
        <v>13.966849999999999</v>
      </c>
      <c r="AD23" s="19">
        <f t="shared" si="0"/>
        <v>99.999899999999997</v>
      </c>
      <c r="AE23" s="20" t="str">
        <f t="shared" si="4"/>
        <v xml:space="preserve"> </v>
      </c>
      <c r="AF23" s="84"/>
      <c r="AG23" s="21"/>
      <c r="AH23" s="21"/>
    </row>
    <row r="24" spans="1:34" s="22" customFormat="1" ht="12.75" x14ac:dyDescent="0.2">
      <c r="A24" s="4">
        <v>13</v>
      </c>
      <c r="B24" s="55">
        <v>95.617199999999997</v>
      </c>
      <c r="C24" s="55">
        <v>2.3822000000000001</v>
      </c>
      <c r="D24" s="55">
        <v>0.6875</v>
      </c>
      <c r="E24" s="55">
        <v>5.9799999999999999E-2</v>
      </c>
      <c r="F24" s="55">
        <v>0.15870000000000001</v>
      </c>
      <c r="G24" s="55">
        <v>5.9999999999999995E-4</v>
      </c>
      <c r="H24" s="55">
        <v>1.8800000000000001E-2</v>
      </c>
      <c r="I24" s="55">
        <v>1.5599999999999999E-2</v>
      </c>
      <c r="J24" s="55">
        <v>2.3199999999999998E-2</v>
      </c>
      <c r="K24" s="55">
        <v>6.7000000000000002E-3</v>
      </c>
      <c r="L24" s="55">
        <v>0.88</v>
      </c>
      <c r="M24" s="55">
        <v>0.1497</v>
      </c>
      <c r="N24" s="55">
        <v>0.70179999999999998</v>
      </c>
      <c r="O24" s="81"/>
      <c r="P24" s="95">
        <v>34.299999999999997</v>
      </c>
      <c r="Q24" s="71">
        <f t="shared" si="1"/>
        <v>9.5277777777777768</v>
      </c>
      <c r="R24" s="81"/>
      <c r="S24" s="96">
        <v>38.01</v>
      </c>
      <c r="T24" s="71">
        <f t="shared" si="2"/>
        <v>10.558333333333332</v>
      </c>
      <c r="U24" s="82"/>
      <c r="V24" s="96">
        <v>49.8</v>
      </c>
      <c r="W24" s="69">
        <f t="shared" si="3"/>
        <v>13.833333333333332</v>
      </c>
      <c r="X24" s="59">
        <v>-23.9</v>
      </c>
      <c r="Y24" s="59">
        <v>-13</v>
      </c>
      <c r="Z24" s="89"/>
      <c r="AA24" s="4"/>
      <c r="AB24" s="4"/>
      <c r="AC24" s="85">
        <v>15.982730000000002</v>
      </c>
      <c r="AD24" s="19">
        <f t="shared" si="0"/>
        <v>99.999999999999986</v>
      </c>
      <c r="AE24" s="20" t="str">
        <f t="shared" si="4"/>
        <v>ОК</v>
      </c>
      <c r="AF24" s="84"/>
      <c r="AG24" s="21"/>
      <c r="AH24" s="21"/>
    </row>
    <row r="25" spans="1:34" s="22" customFormat="1" ht="12.75" x14ac:dyDescent="0.2">
      <c r="A25" s="4">
        <v>14</v>
      </c>
      <c r="B25" s="47">
        <v>95.286600000000007</v>
      </c>
      <c r="C25" s="47">
        <v>2.6680000000000001</v>
      </c>
      <c r="D25" s="47">
        <v>0.73509999999999998</v>
      </c>
      <c r="E25" s="47">
        <v>6.13E-2</v>
      </c>
      <c r="F25" s="47">
        <v>0.15840000000000001</v>
      </c>
      <c r="G25" s="47">
        <v>1E-3</v>
      </c>
      <c r="H25" s="47">
        <v>1.84E-2</v>
      </c>
      <c r="I25" s="47">
        <v>1.54E-2</v>
      </c>
      <c r="J25" s="47">
        <v>8.6999999999999994E-3</v>
      </c>
      <c r="K25" s="47">
        <v>5.3E-3</v>
      </c>
      <c r="L25" s="68">
        <v>0.89449999999999996</v>
      </c>
      <c r="M25" s="68">
        <v>0.14729999999999999</v>
      </c>
      <c r="N25" s="68">
        <v>0.7036</v>
      </c>
      <c r="O25" s="81"/>
      <c r="P25" s="91">
        <v>34.3765</v>
      </c>
      <c r="Q25" s="71">
        <f t="shared" si="1"/>
        <v>9.549027777777777</v>
      </c>
      <c r="R25" s="81"/>
      <c r="S25" s="91">
        <v>38.096499999999999</v>
      </c>
      <c r="T25" s="71">
        <f t="shared" si="2"/>
        <v>10.58236111111111</v>
      </c>
      <c r="U25" s="82"/>
      <c r="V25" s="91">
        <v>49.843499999999999</v>
      </c>
      <c r="W25" s="69">
        <f t="shared" si="3"/>
        <v>13.845416666666665</v>
      </c>
      <c r="X25" s="92">
        <v>-22.9</v>
      </c>
      <c r="Y25" s="59">
        <v>-11.1</v>
      </c>
      <c r="Z25" s="89"/>
      <c r="AA25" s="4"/>
      <c r="AB25" s="4"/>
      <c r="AC25" s="85">
        <v>15.52492</v>
      </c>
      <c r="AD25" s="19">
        <f t="shared" si="0"/>
        <v>100.00000000000003</v>
      </c>
      <c r="AE25" s="20" t="str">
        <f t="shared" si="4"/>
        <v>ОК</v>
      </c>
      <c r="AF25" s="84"/>
      <c r="AG25" s="21"/>
      <c r="AH25" s="21"/>
    </row>
    <row r="26" spans="1:34" s="22" customFormat="1" ht="12.75" x14ac:dyDescent="0.2">
      <c r="A26" s="97">
        <v>15</v>
      </c>
      <c r="B26" s="55">
        <v>94.650300000000001</v>
      </c>
      <c r="C26" s="55">
        <v>3.1141999999999999</v>
      </c>
      <c r="D26" s="55">
        <v>0.80489999999999995</v>
      </c>
      <c r="E26" s="55">
        <v>6.2600000000000003E-2</v>
      </c>
      <c r="F26" s="55">
        <v>0.16089999999999999</v>
      </c>
      <c r="G26" s="55">
        <v>8.9999999999999998E-4</v>
      </c>
      <c r="H26" s="55">
        <v>1.9E-2</v>
      </c>
      <c r="I26" s="55">
        <v>1.5900000000000001E-2</v>
      </c>
      <c r="J26" s="55">
        <v>4.1000000000000003E-3</v>
      </c>
      <c r="K26" s="55">
        <v>7.1999999999999998E-3</v>
      </c>
      <c r="L26" s="55">
        <v>1.0185</v>
      </c>
      <c r="M26" s="55">
        <v>0.14149999999999999</v>
      </c>
      <c r="N26" s="55">
        <v>0.70760000000000001</v>
      </c>
      <c r="O26" s="81"/>
      <c r="P26" s="91">
        <v>34.487699999999997</v>
      </c>
      <c r="Q26" s="99">
        <f t="shared" si="1"/>
        <v>9.5799166666666657</v>
      </c>
      <c r="R26" s="81"/>
      <c r="S26" s="91">
        <v>38.214100000000002</v>
      </c>
      <c r="T26" s="99">
        <f t="shared" si="2"/>
        <v>10.615027777777778</v>
      </c>
      <c r="U26" s="82"/>
      <c r="V26" s="91">
        <v>49.857199999999999</v>
      </c>
      <c r="W26" s="98">
        <f t="shared" si="3"/>
        <v>13.849222222222222</v>
      </c>
      <c r="X26" s="59">
        <v>-22.1</v>
      </c>
      <c r="Y26" s="59">
        <v>-11.4</v>
      </c>
      <c r="Z26" s="58"/>
      <c r="AA26" s="61"/>
      <c r="AB26" s="97"/>
      <c r="AC26" s="85">
        <v>15.536539999999999</v>
      </c>
      <c r="AD26" s="19">
        <f t="shared" ref="AD26" si="7">SUM(B26:M26)+$K$43+$N$43</f>
        <v>100</v>
      </c>
      <c r="AE26" s="100" t="str">
        <f t="shared" si="4"/>
        <v>ОК</v>
      </c>
      <c r="AF26" s="21"/>
      <c r="AG26" s="21"/>
      <c r="AH26" s="21"/>
    </row>
    <row r="27" spans="1:34" s="22" customFormat="1" ht="12.75" x14ac:dyDescent="0.2">
      <c r="A27" s="4">
        <v>16</v>
      </c>
      <c r="B27" s="47">
        <v>94.290400000000005</v>
      </c>
      <c r="C27" s="47">
        <v>3.1126</v>
      </c>
      <c r="D27" s="47">
        <v>0.79610000000000003</v>
      </c>
      <c r="E27" s="47">
        <v>6.5699999999999995E-2</v>
      </c>
      <c r="F27" s="47">
        <v>0.15670000000000001</v>
      </c>
      <c r="G27" s="47">
        <v>8.0000000000000004E-4</v>
      </c>
      <c r="H27" s="47">
        <v>1.9300000000000001E-2</v>
      </c>
      <c r="I27" s="47">
        <v>1.6E-2</v>
      </c>
      <c r="J27" s="47">
        <v>1.5699999999999999E-2</v>
      </c>
      <c r="K27" s="47">
        <v>5.5999999999999999E-3</v>
      </c>
      <c r="L27" s="47">
        <v>1.3828</v>
      </c>
      <c r="M27" s="47">
        <v>0.13830000000000001</v>
      </c>
      <c r="N27" s="68">
        <v>0.70960000000000001</v>
      </c>
      <c r="O27" s="90"/>
      <c r="P27" s="91">
        <v>34.376399999999997</v>
      </c>
      <c r="Q27" s="71">
        <f t="shared" si="1"/>
        <v>9.5489999999999995</v>
      </c>
      <c r="R27" s="90"/>
      <c r="S27" s="93">
        <v>38.090200000000003</v>
      </c>
      <c r="T27" s="71">
        <f t="shared" si="2"/>
        <v>10.580611111111113</v>
      </c>
      <c r="U27" s="89"/>
      <c r="V27" s="75">
        <v>49.626399999999997</v>
      </c>
      <c r="W27" s="69">
        <f t="shared" si="3"/>
        <v>13.78511111111111</v>
      </c>
      <c r="X27" s="48">
        <v>-21.8</v>
      </c>
      <c r="Y27" s="50">
        <v>-11.1</v>
      </c>
      <c r="Z27" s="4"/>
      <c r="AA27" s="4"/>
      <c r="AB27" s="4"/>
      <c r="AC27" s="85">
        <v>17.533630000000002</v>
      </c>
      <c r="AD27" s="19">
        <f t="shared" si="0"/>
        <v>100.00000000000001</v>
      </c>
      <c r="AE27" s="20" t="str">
        <f t="shared" si="4"/>
        <v>ОК</v>
      </c>
      <c r="AF27" s="84"/>
      <c r="AG27" s="21"/>
      <c r="AH27" s="21"/>
    </row>
    <row r="28" spans="1:34" s="22" customFormat="1" ht="12.75" x14ac:dyDescent="0.2">
      <c r="A28" s="4">
        <v>17</v>
      </c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81"/>
      <c r="P28" s="91">
        <v>34.376399999999997</v>
      </c>
      <c r="Q28" s="71">
        <f t="shared" si="1"/>
        <v>9.5489999999999995</v>
      </c>
      <c r="R28" s="81"/>
      <c r="S28" s="93">
        <v>38.090200000000003</v>
      </c>
      <c r="T28" s="71">
        <f t="shared" si="2"/>
        <v>10.580611111111113</v>
      </c>
      <c r="U28" s="82"/>
      <c r="V28" s="75">
        <v>49.626399999999997</v>
      </c>
      <c r="W28" s="69">
        <f t="shared" si="3"/>
        <v>13.78511111111111</v>
      </c>
      <c r="X28" s="58"/>
      <c r="Y28" s="58"/>
      <c r="Z28" s="4"/>
      <c r="AA28" s="4"/>
      <c r="AB28" s="4"/>
      <c r="AC28" s="85">
        <v>17.457409999999999</v>
      </c>
      <c r="AD28" s="19">
        <f t="shared" si="0"/>
        <v>0</v>
      </c>
      <c r="AE28" s="20" t="str">
        <f t="shared" si="4"/>
        <v xml:space="preserve"> </v>
      </c>
      <c r="AF28" s="84"/>
      <c r="AG28" s="21"/>
      <c r="AH28" s="21"/>
    </row>
    <row r="29" spans="1:34" s="22" customFormat="1" ht="12.75" x14ac:dyDescent="0.2">
      <c r="A29" s="4">
        <v>18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90"/>
      <c r="P29" s="91">
        <v>34.376399999999997</v>
      </c>
      <c r="Q29" s="71">
        <f t="shared" si="1"/>
        <v>9.5489999999999995</v>
      </c>
      <c r="R29" s="90"/>
      <c r="S29" s="93">
        <v>38.090200000000003</v>
      </c>
      <c r="T29" s="71">
        <f t="shared" si="2"/>
        <v>10.580611111111113</v>
      </c>
      <c r="U29" s="89"/>
      <c r="V29" s="75">
        <v>49.626399999999997</v>
      </c>
      <c r="W29" s="69">
        <f t="shared" si="3"/>
        <v>13.78511111111111</v>
      </c>
      <c r="X29" s="59"/>
      <c r="Y29" s="59"/>
      <c r="Z29" s="4"/>
      <c r="AA29" s="4"/>
      <c r="AB29" s="4"/>
      <c r="AC29" s="85">
        <v>15.907200000000001</v>
      </c>
      <c r="AD29" s="19">
        <f t="shared" si="0"/>
        <v>0</v>
      </c>
      <c r="AE29" s="20" t="str">
        <f t="shared" si="4"/>
        <v xml:space="preserve"> </v>
      </c>
      <c r="AF29" s="21"/>
      <c r="AG29" s="21"/>
      <c r="AH29" s="21"/>
    </row>
    <row r="30" spans="1:34" s="22" customFormat="1" ht="12.75" x14ac:dyDescent="0.2">
      <c r="A30" s="4">
        <v>19</v>
      </c>
      <c r="B30" s="55">
        <v>93.871899999999997</v>
      </c>
      <c r="C30" s="55">
        <v>3.056</v>
      </c>
      <c r="D30" s="55">
        <v>0.72860000000000003</v>
      </c>
      <c r="E30" s="55">
        <v>6.2700000000000006E-2</v>
      </c>
      <c r="F30" s="55">
        <v>0.1348</v>
      </c>
      <c r="G30" s="55">
        <v>5.0000000000000001E-4</v>
      </c>
      <c r="H30" s="55">
        <v>2.0899999999999998E-2</v>
      </c>
      <c r="I30" s="55">
        <v>1.6400000000000001E-2</v>
      </c>
      <c r="J30" s="55">
        <v>1.9400000000000001E-2</v>
      </c>
      <c r="K30" s="55">
        <v>5.7999999999999996E-3</v>
      </c>
      <c r="L30" s="55">
        <v>1.9793000000000001</v>
      </c>
      <c r="M30" s="55">
        <v>0.1036</v>
      </c>
      <c r="N30" s="55">
        <v>0.7107</v>
      </c>
      <c r="O30" s="81"/>
      <c r="P30" s="91">
        <v>34.125500000000002</v>
      </c>
      <c r="Q30" s="71">
        <f t="shared" si="1"/>
        <v>9.4793055555555554</v>
      </c>
      <c r="R30" s="81"/>
      <c r="S30" s="93">
        <v>37.814100000000003</v>
      </c>
      <c r="T30" s="71">
        <f t="shared" si="2"/>
        <v>10.503916666666667</v>
      </c>
      <c r="U30" s="82"/>
      <c r="V30" s="91">
        <v>49.226900000000001</v>
      </c>
      <c r="W30" s="69">
        <f t="shared" si="3"/>
        <v>13.674138888888889</v>
      </c>
      <c r="X30" s="59">
        <v>-15.1</v>
      </c>
      <c r="Y30" s="59">
        <v>-4.9000000000000004</v>
      </c>
      <c r="Z30" s="4"/>
      <c r="AA30" s="4"/>
      <c r="AB30" s="4"/>
      <c r="AC30" s="85">
        <v>15.12843</v>
      </c>
      <c r="AD30" s="19">
        <f t="shared" si="0"/>
        <v>99.999899999999997</v>
      </c>
      <c r="AE30" s="20" t="str">
        <f t="shared" si="4"/>
        <v xml:space="preserve"> </v>
      </c>
      <c r="AF30" s="21"/>
      <c r="AG30" s="21"/>
      <c r="AH30" s="21"/>
    </row>
    <row r="31" spans="1:34" s="22" customFormat="1" ht="12.75" x14ac:dyDescent="0.2">
      <c r="A31" s="4">
        <v>20</v>
      </c>
      <c r="B31" s="55">
        <v>94.326300000000003</v>
      </c>
      <c r="C31" s="55">
        <v>2.8098999999999998</v>
      </c>
      <c r="D31" s="55">
        <v>0.69289999999999996</v>
      </c>
      <c r="E31" s="55">
        <v>6.1100000000000002E-2</v>
      </c>
      <c r="F31" s="55">
        <v>0.13469999999999999</v>
      </c>
      <c r="G31" s="55">
        <v>6.9999999999999999E-4</v>
      </c>
      <c r="H31" s="55">
        <v>2.1700000000000001E-2</v>
      </c>
      <c r="I31" s="55">
        <v>1.67E-2</v>
      </c>
      <c r="J31" s="55">
        <v>1.55E-2</v>
      </c>
      <c r="K31" s="55">
        <v>6.1000000000000004E-3</v>
      </c>
      <c r="L31" s="55">
        <v>1.8092999999999999</v>
      </c>
      <c r="M31" s="55">
        <v>0.1052</v>
      </c>
      <c r="N31" s="55">
        <v>0.70789999999999997</v>
      </c>
      <c r="O31" s="81"/>
      <c r="P31" s="91">
        <v>34.093400000000003</v>
      </c>
      <c r="Q31" s="71">
        <f t="shared" si="1"/>
        <v>9.4703888888888894</v>
      </c>
      <c r="R31" s="81"/>
      <c r="S31" s="93">
        <v>37.781999999999996</v>
      </c>
      <c r="T31" s="71">
        <f t="shared" si="2"/>
        <v>10.494999999999999</v>
      </c>
      <c r="U31" s="82"/>
      <c r="V31" s="91">
        <v>49.282499999999999</v>
      </c>
      <c r="W31" s="69">
        <f t="shared" si="3"/>
        <v>13.689583333333333</v>
      </c>
      <c r="X31" s="59">
        <v>-17.399999999999999</v>
      </c>
      <c r="Y31" s="59">
        <v>-7.6</v>
      </c>
      <c r="Z31" s="4"/>
      <c r="AA31" s="4"/>
      <c r="AB31" s="4"/>
      <c r="AC31" s="85">
        <v>15.82634</v>
      </c>
      <c r="AD31" s="19">
        <f t="shared" si="0"/>
        <v>100.00009999999997</v>
      </c>
      <c r="AE31" s="20" t="str">
        <f t="shared" ref="AE31" si="8">IF(AD31=100,"ОК"," ")</f>
        <v xml:space="preserve"> </v>
      </c>
      <c r="AF31" s="21"/>
      <c r="AG31" s="21"/>
      <c r="AH31" s="21"/>
    </row>
    <row r="32" spans="1:34" s="22" customFormat="1" ht="12.75" x14ac:dyDescent="0.2">
      <c r="A32" s="4">
        <v>21</v>
      </c>
      <c r="B32" s="55">
        <v>94.360799999999998</v>
      </c>
      <c r="C32" s="55">
        <v>2.9430999999999998</v>
      </c>
      <c r="D32" s="55">
        <v>0.73129999999999995</v>
      </c>
      <c r="E32" s="55">
        <v>6.0900000000000003E-2</v>
      </c>
      <c r="F32" s="55">
        <v>0.13900000000000001</v>
      </c>
      <c r="G32" s="55">
        <v>8.0000000000000004E-4</v>
      </c>
      <c r="H32" s="55">
        <v>2.01E-2</v>
      </c>
      <c r="I32" s="55">
        <v>1.5800000000000002E-2</v>
      </c>
      <c r="J32" s="55">
        <v>1.9099999999999999E-2</v>
      </c>
      <c r="K32" s="55">
        <v>5.8999999999999999E-3</v>
      </c>
      <c r="L32" s="55">
        <v>1.5793999999999999</v>
      </c>
      <c r="M32" s="55">
        <v>0.1237</v>
      </c>
      <c r="N32" s="103">
        <v>0.70830000000000004</v>
      </c>
      <c r="O32" s="81"/>
      <c r="P32" s="96">
        <v>34.224800000000002</v>
      </c>
      <c r="Q32" s="71">
        <f t="shared" si="1"/>
        <v>9.5068888888888896</v>
      </c>
      <c r="R32" s="81"/>
      <c r="S32" s="104">
        <v>37.9255</v>
      </c>
      <c r="T32" s="71">
        <f t="shared" si="2"/>
        <v>10.534861111111111</v>
      </c>
      <c r="U32" s="82"/>
      <c r="V32" s="96">
        <v>49.454599999999999</v>
      </c>
      <c r="W32" s="69">
        <f t="shared" si="3"/>
        <v>13.737388888888889</v>
      </c>
      <c r="X32" s="59">
        <v>-18.899999999999999</v>
      </c>
      <c r="Y32" s="59">
        <v>-7.2</v>
      </c>
      <c r="Z32" s="4"/>
      <c r="AA32" s="4"/>
      <c r="AB32" s="4"/>
      <c r="AC32" s="85">
        <v>16.711600000000001</v>
      </c>
      <c r="AD32" s="19">
        <f t="shared" si="0"/>
        <v>99.999899999999997</v>
      </c>
      <c r="AE32" s="20" t="str">
        <f t="shared" si="4"/>
        <v xml:space="preserve"> </v>
      </c>
      <c r="AF32" s="21"/>
      <c r="AG32" s="21"/>
      <c r="AH32" s="21"/>
    </row>
    <row r="33" spans="1:34" s="22" customFormat="1" ht="12.75" x14ac:dyDescent="0.2">
      <c r="A33" s="4">
        <v>22</v>
      </c>
      <c r="B33" s="47">
        <v>94.5518</v>
      </c>
      <c r="C33" s="47">
        <v>2.7947000000000002</v>
      </c>
      <c r="D33" s="47">
        <v>0.6905</v>
      </c>
      <c r="E33" s="47">
        <v>5.8000000000000003E-2</v>
      </c>
      <c r="F33" s="47">
        <v>0.1323</v>
      </c>
      <c r="G33" s="47">
        <v>5.0000000000000001E-4</v>
      </c>
      <c r="H33" s="47">
        <v>2.0500000000000001E-2</v>
      </c>
      <c r="I33" s="47">
        <v>1.6E-2</v>
      </c>
      <c r="J33" s="47">
        <v>1.17E-2</v>
      </c>
      <c r="K33" s="47">
        <v>6.4000000000000003E-3</v>
      </c>
      <c r="L33" s="47">
        <v>1.6051</v>
      </c>
      <c r="M33" s="47">
        <v>0.11260000000000001</v>
      </c>
      <c r="N33" s="105">
        <v>0.70660000000000001</v>
      </c>
      <c r="O33" s="81"/>
      <c r="P33" s="96">
        <v>34.142899999999997</v>
      </c>
      <c r="Q33" s="71">
        <f t="shared" si="1"/>
        <v>9.4841388888888876</v>
      </c>
      <c r="R33" s="81"/>
      <c r="S33" s="104">
        <v>37.837499999999999</v>
      </c>
      <c r="T33" s="71">
        <f t="shared" si="2"/>
        <v>10.510416666666666</v>
      </c>
      <c r="U33" s="82"/>
      <c r="V33" s="96">
        <v>49.400300000000001</v>
      </c>
      <c r="W33" s="69">
        <f t="shared" si="3"/>
        <v>13.722305555555556</v>
      </c>
      <c r="X33" s="48">
        <v>-16.7</v>
      </c>
      <c r="Y33" s="50">
        <v>-6.9</v>
      </c>
      <c r="Z33" s="4"/>
      <c r="AA33" s="4"/>
      <c r="AB33" s="4"/>
      <c r="AC33" s="85">
        <v>15.21475</v>
      </c>
      <c r="AD33" s="19">
        <f t="shared" si="0"/>
        <v>100.00010000000002</v>
      </c>
      <c r="AE33" s="20" t="str">
        <f t="shared" si="4"/>
        <v xml:space="preserve"> </v>
      </c>
      <c r="AF33" s="21"/>
      <c r="AG33" s="21"/>
      <c r="AH33" s="21"/>
    </row>
    <row r="34" spans="1:34" s="22" customFormat="1" ht="12.75" x14ac:dyDescent="0.2">
      <c r="A34" s="4">
        <v>23</v>
      </c>
      <c r="B34" s="47">
        <v>94.844800000000006</v>
      </c>
      <c r="C34" s="47">
        <v>2.6604000000000001</v>
      </c>
      <c r="D34" s="47">
        <v>0.75409999999999999</v>
      </c>
      <c r="E34" s="47">
        <v>7.2599999999999998E-2</v>
      </c>
      <c r="F34" s="47">
        <v>0.16650000000000001</v>
      </c>
      <c r="G34" s="47">
        <v>6.9999999999999999E-4</v>
      </c>
      <c r="H34" s="47">
        <v>1.9699999999999999E-2</v>
      </c>
      <c r="I34" s="47">
        <v>1.6199999999999999E-2</v>
      </c>
      <c r="J34" s="47">
        <v>1.3899999999999999E-2</v>
      </c>
      <c r="K34" s="47">
        <v>5.7000000000000002E-3</v>
      </c>
      <c r="L34" s="47">
        <v>1.2657</v>
      </c>
      <c r="M34" s="47">
        <v>0.1797</v>
      </c>
      <c r="N34" s="105">
        <v>0.70660000000000001</v>
      </c>
      <c r="O34" s="81"/>
      <c r="P34" s="96">
        <v>34.272599999999997</v>
      </c>
      <c r="Q34" s="71">
        <f t="shared" si="1"/>
        <v>9.5201666666666664</v>
      </c>
      <c r="R34" s="81"/>
      <c r="S34" s="104">
        <v>37.9801</v>
      </c>
      <c r="T34" s="71">
        <f t="shared" si="2"/>
        <v>10.550027777777778</v>
      </c>
      <c r="U34" s="82"/>
      <c r="V34" s="96">
        <v>49.587699999999998</v>
      </c>
      <c r="W34" s="69">
        <f t="shared" si="3"/>
        <v>13.77436111111111</v>
      </c>
      <c r="X34" s="48">
        <v>-17</v>
      </c>
      <c r="Y34" s="50">
        <v>-5.6</v>
      </c>
      <c r="Z34" s="4"/>
      <c r="AA34" s="4"/>
      <c r="AB34" s="4"/>
      <c r="AC34" s="85">
        <v>14.764340000000001</v>
      </c>
      <c r="AD34" s="19">
        <f t="shared" si="0"/>
        <v>99.999999999999986</v>
      </c>
      <c r="AE34" s="20" t="str">
        <f>IF(AD34=100,"ОК"," ")</f>
        <v>ОК</v>
      </c>
      <c r="AF34" s="21"/>
      <c r="AG34" s="21"/>
      <c r="AH34" s="21"/>
    </row>
    <row r="35" spans="1:34" s="22" customFormat="1" ht="12.75" x14ac:dyDescent="0.2">
      <c r="A35" s="4">
        <v>24</v>
      </c>
      <c r="B35" s="66">
        <v>95.085899999999995</v>
      </c>
      <c r="C35" s="56">
        <v>2.6901000000000002</v>
      </c>
      <c r="D35" s="56">
        <v>0.74829999999999997</v>
      </c>
      <c r="E35" s="56">
        <v>6.4899999999999999E-2</v>
      </c>
      <c r="F35" s="56">
        <v>0.16309999999999999</v>
      </c>
      <c r="G35" s="56">
        <v>8.0000000000000004E-4</v>
      </c>
      <c r="H35" s="56">
        <v>0.02</v>
      </c>
      <c r="I35" s="56">
        <v>1.6400000000000001E-2</v>
      </c>
      <c r="J35" s="56">
        <v>1.24E-2</v>
      </c>
      <c r="K35" s="56">
        <v>6.7000000000000002E-3</v>
      </c>
      <c r="L35" s="56">
        <v>1.0202</v>
      </c>
      <c r="M35" s="56">
        <v>0.17119999999999999</v>
      </c>
      <c r="N35" s="56">
        <v>0.70509999999999995</v>
      </c>
      <c r="O35" s="81"/>
      <c r="P35" s="96">
        <v>34.3523</v>
      </c>
      <c r="Q35" s="71">
        <f t="shared" si="1"/>
        <v>9.542305555555556</v>
      </c>
      <c r="R35" s="81"/>
      <c r="S35" s="104">
        <v>38.0687</v>
      </c>
      <c r="T35" s="71">
        <f t="shared" si="2"/>
        <v>10.574638888888888</v>
      </c>
      <c r="U35" s="82"/>
      <c r="V35" s="96">
        <v>49.753700000000002</v>
      </c>
      <c r="W35" s="69">
        <f t="shared" si="3"/>
        <v>13.820472222222222</v>
      </c>
      <c r="X35" s="58"/>
      <c r="Y35" s="58"/>
      <c r="Z35" s="4"/>
      <c r="AA35" s="4"/>
      <c r="AB35" s="4"/>
      <c r="AC35" s="85">
        <v>14.25961</v>
      </c>
      <c r="AD35" s="19">
        <f t="shared" si="0"/>
        <v>99.999999999999986</v>
      </c>
      <c r="AE35" s="20" t="str">
        <f t="shared" si="4"/>
        <v>ОК</v>
      </c>
      <c r="AF35" s="21"/>
      <c r="AG35" s="21"/>
      <c r="AH35" s="21"/>
    </row>
    <row r="36" spans="1:34" s="22" customFormat="1" ht="12.75" x14ac:dyDescent="0.2">
      <c r="A36" s="4">
        <v>25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83"/>
      <c r="O36" s="81"/>
      <c r="P36" s="96">
        <v>34.3523</v>
      </c>
      <c r="Q36" s="71">
        <f t="shared" si="1"/>
        <v>9.542305555555556</v>
      </c>
      <c r="R36" s="81"/>
      <c r="S36" s="104">
        <v>38.0687</v>
      </c>
      <c r="T36" s="71">
        <f t="shared" si="2"/>
        <v>10.574638888888888</v>
      </c>
      <c r="U36" s="82"/>
      <c r="V36" s="96">
        <v>49.753700000000002</v>
      </c>
      <c r="W36" s="69">
        <f t="shared" si="3"/>
        <v>13.820472222222222</v>
      </c>
      <c r="X36" s="59"/>
      <c r="Y36" s="59"/>
      <c r="Z36" s="4"/>
      <c r="AA36" s="4"/>
      <c r="AB36" s="4"/>
      <c r="AC36" s="85">
        <v>14.167870000000001</v>
      </c>
      <c r="AD36" s="19">
        <f t="shared" si="0"/>
        <v>0</v>
      </c>
      <c r="AE36" s="20" t="str">
        <f t="shared" si="4"/>
        <v xml:space="preserve"> </v>
      </c>
      <c r="AF36" s="21"/>
      <c r="AG36" s="21"/>
      <c r="AH36" s="21"/>
    </row>
    <row r="37" spans="1:34" s="22" customFormat="1" ht="12.75" x14ac:dyDescent="0.2">
      <c r="A37" s="4">
        <v>26</v>
      </c>
      <c r="B37" s="55">
        <v>96.130899999999997</v>
      </c>
      <c r="C37" s="55">
        <v>2.0785999999999998</v>
      </c>
      <c r="D37" s="55">
        <v>0.66210000000000002</v>
      </c>
      <c r="E37" s="55">
        <v>6.2899999999999998E-2</v>
      </c>
      <c r="F37" s="55">
        <v>0.1709</v>
      </c>
      <c r="G37" s="55">
        <v>8.0000000000000004E-4</v>
      </c>
      <c r="H37" s="55">
        <v>1.9E-2</v>
      </c>
      <c r="I37" s="55">
        <v>1.6E-2</v>
      </c>
      <c r="J37" s="55">
        <v>4.7000000000000002E-3</v>
      </c>
      <c r="K37" s="55">
        <v>6.7000000000000002E-3</v>
      </c>
      <c r="L37" s="55">
        <v>0.70269999999999999</v>
      </c>
      <c r="M37" s="55">
        <v>0.14480000000000001</v>
      </c>
      <c r="N37" s="103">
        <v>0.69850000000000001</v>
      </c>
      <c r="O37" s="81"/>
      <c r="P37" s="96">
        <v>34.255400000000002</v>
      </c>
      <c r="Q37" s="71">
        <f t="shared" si="1"/>
        <v>9.5153888888888893</v>
      </c>
      <c r="R37" s="81"/>
      <c r="S37" s="104">
        <v>37.9694</v>
      </c>
      <c r="T37" s="71">
        <f t="shared" si="2"/>
        <v>10.547055555555556</v>
      </c>
      <c r="U37" s="82"/>
      <c r="V37" s="96">
        <v>49.8596</v>
      </c>
      <c r="W37" s="69">
        <f t="shared" si="3"/>
        <v>13.849888888888888</v>
      </c>
      <c r="X37" s="59">
        <v>-20.2</v>
      </c>
      <c r="Y37" s="59">
        <v>-8.6999999999999993</v>
      </c>
      <c r="Z37" s="4"/>
      <c r="AA37" s="4"/>
      <c r="AB37" s="4" t="s">
        <v>67</v>
      </c>
      <c r="AC37" s="85">
        <v>14.078380000000001</v>
      </c>
      <c r="AD37" s="19">
        <f t="shared" si="0"/>
        <v>100.00009999999999</v>
      </c>
      <c r="AE37" s="20" t="str">
        <f t="shared" si="4"/>
        <v xml:space="preserve"> </v>
      </c>
      <c r="AF37" s="21"/>
      <c r="AG37" s="21"/>
      <c r="AH37" s="21"/>
    </row>
    <row r="38" spans="1:34" s="22" customFormat="1" ht="12.75" x14ac:dyDescent="0.2">
      <c r="A38" s="4">
        <v>27</v>
      </c>
      <c r="B38" s="55">
        <v>96.277500000000003</v>
      </c>
      <c r="C38" s="55">
        <v>1.9957</v>
      </c>
      <c r="D38" s="55">
        <v>0.64139999999999997</v>
      </c>
      <c r="E38" s="55">
        <v>6.0999999999999999E-2</v>
      </c>
      <c r="F38" s="55">
        <v>0.16619999999999999</v>
      </c>
      <c r="G38" s="55">
        <v>6.9999999999999999E-4</v>
      </c>
      <c r="H38" s="55">
        <v>1.7299999999999999E-2</v>
      </c>
      <c r="I38" s="55">
        <v>1.5100000000000001E-2</v>
      </c>
      <c r="J38" s="55">
        <v>5.4999999999999997E-3</v>
      </c>
      <c r="K38" s="55">
        <v>5.5999999999999999E-3</v>
      </c>
      <c r="L38" s="55">
        <v>0.67320000000000002</v>
      </c>
      <c r="M38" s="55">
        <v>0.1409</v>
      </c>
      <c r="N38" s="103">
        <v>0.69740000000000002</v>
      </c>
      <c r="O38" s="81"/>
      <c r="P38" s="96">
        <v>34.227600000000002</v>
      </c>
      <c r="Q38" s="71">
        <f t="shared" si="1"/>
        <v>9.5076666666666672</v>
      </c>
      <c r="R38" s="81"/>
      <c r="S38" s="104">
        <v>37.940100000000001</v>
      </c>
      <c r="T38" s="71">
        <f t="shared" si="2"/>
        <v>10.538916666666667</v>
      </c>
      <c r="U38" s="82"/>
      <c r="V38" s="96">
        <v>49.8598</v>
      </c>
      <c r="W38" s="69">
        <f t="shared" si="3"/>
        <v>13.849944444444445</v>
      </c>
      <c r="X38" s="59">
        <v>-21.9</v>
      </c>
      <c r="Y38" s="59">
        <v>-10.5</v>
      </c>
      <c r="Z38" s="111">
        <v>0.1</v>
      </c>
      <c r="AA38" s="94">
        <v>1</v>
      </c>
      <c r="AB38" s="67"/>
      <c r="AC38" s="85">
        <v>13.72749</v>
      </c>
      <c r="AD38" s="19">
        <f t="shared" si="0"/>
        <v>100.00010000000002</v>
      </c>
      <c r="AE38" s="20" t="str">
        <f t="shared" si="4"/>
        <v xml:space="preserve"> </v>
      </c>
      <c r="AF38" s="21"/>
      <c r="AG38" s="21"/>
      <c r="AH38" s="21"/>
    </row>
    <row r="39" spans="1:34" s="22" customFormat="1" ht="12.75" x14ac:dyDescent="0.2">
      <c r="A39" s="4">
        <v>28</v>
      </c>
      <c r="B39" s="55">
        <v>96.236699999999999</v>
      </c>
      <c r="C39" s="55">
        <v>2.0225</v>
      </c>
      <c r="D39" s="55">
        <v>0.64629999999999999</v>
      </c>
      <c r="E39" s="55">
        <v>6.2E-2</v>
      </c>
      <c r="F39" s="55">
        <v>0.16819999999999999</v>
      </c>
      <c r="G39" s="55">
        <v>8.0000000000000004E-4</v>
      </c>
      <c r="H39" s="55">
        <v>1.8200000000000001E-2</v>
      </c>
      <c r="I39" s="55">
        <v>1.5699999999999999E-2</v>
      </c>
      <c r="J39" s="55">
        <v>8.0000000000000002E-3</v>
      </c>
      <c r="K39" s="55">
        <v>5.1999999999999998E-3</v>
      </c>
      <c r="L39" s="55">
        <v>0.67600000000000005</v>
      </c>
      <c r="M39" s="55">
        <v>0.14030000000000001</v>
      </c>
      <c r="N39" s="103">
        <v>0.69779999999999998</v>
      </c>
      <c r="O39" s="81"/>
      <c r="P39" s="96">
        <v>34.243899999999996</v>
      </c>
      <c r="Q39" s="71">
        <f t="shared" si="1"/>
        <v>9.5121944444444431</v>
      </c>
      <c r="R39" s="81"/>
      <c r="S39" s="104">
        <v>37.957599999999999</v>
      </c>
      <c r="T39" s="71">
        <f t="shared" si="2"/>
        <v>10.543777777777777</v>
      </c>
      <c r="U39" s="82"/>
      <c r="V39" s="96">
        <v>49.869</v>
      </c>
      <c r="W39" s="69">
        <f t="shared" si="3"/>
        <v>13.852499999999999</v>
      </c>
      <c r="X39" s="59">
        <v>-20.5</v>
      </c>
      <c r="Y39" s="59">
        <v>-8.1999999999999993</v>
      </c>
      <c r="Z39" s="4"/>
      <c r="AA39" s="4"/>
      <c r="AB39" s="4"/>
      <c r="AC39" s="85">
        <v>13.34892</v>
      </c>
      <c r="AD39" s="19">
        <f t="shared" si="0"/>
        <v>99.999899999999968</v>
      </c>
      <c r="AE39" s="20" t="str">
        <f t="shared" si="4"/>
        <v xml:space="preserve"> </v>
      </c>
      <c r="AF39" s="21"/>
      <c r="AG39" s="21"/>
      <c r="AH39" s="21"/>
    </row>
    <row r="40" spans="1:34" s="22" customFormat="1" ht="12.75" x14ac:dyDescent="0.2">
      <c r="A40" s="4">
        <v>29</v>
      </c>
      <c r="B40" s="47">
        <v>96.183899999999994</v>
      </c>
      <c r="C40" s="47">
        <v>2.0493000000000001</v>
      </c>
      <c r="D40" s="47">
        <v>0.64749999999999996</v>
      </c>
      <c r="E40" s="47">
        <v>6.0900000000000003E-2</v>
      </c>
      <c r="F40" s="47">
        <v>0.16600000000000001</v>
      </c>
      <c r="G40" s="47">
        <v>6.9999999999999999E-4</v>
      </c>
      <c r="H40" s="47">
        <v>1.7999999999999999E-2</v>
      </c>
      <c r="I40" s="47">
        <v>1.4999999999999999E-2</v>
      </c>
      <c r="J40" s="47">
        <v>6.7000000000000002E-3</v>
      </c>
      <c r="K40" s="47">
        <v>6.4000000000000003E-3</v>
      </c>
      <c r="L40" s="47">
        <v>0.69850000000000001</v>
      </c>
      <c r="M40" s="47">
        <v>0.14710000000000001</v>
      </c>
      <c r="N40" s="106">
        <v>0.69799999999999995</v>
      </c>
      <c r="O40" s="81"/>
      <c r="P40" s="96">
        <v>34.235999999999997</v>
      </c>
      <c r="Q40" s="71">
        <f t="shared" si="1"/>
        <v>9.51</v>
      </c>
      <c r="R40" s="81"/>
      <c r="S40" s="104">
        <v>37.948700000000002</v>
      </c>
      <c r="T40" s="71">
        <f t="shared" si="2"/>
        <v>10.541305555555557</v>
      </c>
      <c r="U40" s="82"/>
      <c r="V40" s="96">
        <v>49.848500000000001</v>
      </c>
      <c r="W40" s="69">
        <f t="shared" si="3"/>
        <v>13.846805555555555</v>
      </c>
      <c r="X40" s="48">
        <v>-21.7</v>
      </c>
      <c r="Y40" s="50">
        <v>-9.6999999999999993</v>
      </c>
      <c r="Z40" s="4"/>
      <c r="AA40" s="4"/>
      <c r="AB40" s="4"/>
      <c r="AC40" s="85">
        <v>13.425930000000001</v>
      </c>
      <c r="AD40" s="19">
        <f t="shared" si="0"/>
        <v>99.999999999999972</v>
      </c>
      <c r="AE40" s="20" t="str">
        <f t="shared" si="4"/>
        <v>ОК</v>
      </c>
      <c r="AF40" s="21"/>
      <c r="AG40" s="21"/>
      <c r="AH40" s="21"/>
    </row>
    <row r="41" spans="1:34" s="22" customFormat="1" ht="12.75" x14ac:dyDescent="0.2">
      <c r="A41" s="4">
        <v>30</v>
      </c>
      <c r="B41" s="47">
        <v>96.215900000000005</v>
      </c>
      <c r="C41" s="47">
        <v>2.0165000000000002</v>
      </c>
      <c r="D41" s="47">
        <v>0.63949999999999996</v>
      </c>
      <c r="E41" s="47">
        <v>6.08E-2</v>
      </c>
      <c r="F41" s="47">
        <v>0.1658</v>
      </c>
      <c r="G41" s="47">
        <v>1E-3</v>
      </c>
      <c r="H41" s="47">
        <v>1.84E-2</v>
      </c>
      <c r="I41" s="47">
        <v>1.5599999999999999E-2</v>
      </c>
      <c r="J41" s="47">
        <v>5.8999999999999999E-3</v>
      </c>
      <c r="K41" s="47">
        <v>6.4000000000000003E-3</v>
      </c>
      <c r="L41" s="47">
        <v>0.69720000000000004</v>
      </c>
      <c r="M41" s="47">
        <v>0.15709999999999999</v>
      </c>
      <c r="N41" s="105">
        <v>0.69789999999999996</v>
      </c>
      <c r="O41" s="78"/>
      <c r="P41" s="107">
        <v>34.220399999999998</v>
      </c>
      <c r="Q41" s="71">
        <f t="shared" si="1"/>
        <v>9.5056666666666665</v>
      </c>
      <c r="R41" s="78"/>
      <c r="S41" s="108">
        <v>37.931800000000003</v>
      </c>
      <c r="T41" s="71">
        <f t="shared" si="2"/>
        <v>10.536611111111112</v>
      </c>
      <c r="U41" s="80"/>
      <c r="V41" s="107">
        <v>49.832599999999999</v>
      </c>
      <c r="W41" s="69">
        <f t="shared" si="3"/>
        <v>13.842388888888888</v>
      </c>
      <c r="X41" s="48">
        <v>-21.2</v>
      </c>
      <c r="Y41" s="50">
        <v>-8.4</v>
      </c>
      <c r="Z41" s="4"/>
      <c r="AA41" s="4"/>
      <c r="AB41" s="4"/>
      <c r="AC41" s="85">
        <v>14.343829999999999</v>
      </c>
      <c r="AD41" s="19">
        <f t="shared" si="0"/>
        <v>100.0001</v>
      </c>
      <c r="AE41" s="20" t="str">
        <f t="shared" si="4"/>
        <v xml:space="preserve"> </v>
      </c>
      <c r="AF41" s="21"/>
      <c r="AG41" s="21"/>
      <c r="AH41" s="21"/>
    </row>
    <row r="42" spans="1:34" s="22" customFormat="1" ht="12.75" x14ac:dyDescent="0.2">
      <c r="A42" s="110">
        <v>31</v>
      </c>
      <c r="B42" s="112"/>
      <c r="C42" s="112"/>
      <c r="D42" s="112"/>
      <c r="E42" s="112"/>
      <c r="F42" s="112"/>
      <c r="G42" s="112"/>
      <c r="H42" s="47"/>
      <c r="I42" s="113"/>
      <c r="J42" s="113"/>
      <c r="K42" s="113"/>
      <c r="L42" s="113"/>
      <c r="M42" s="113"/>
      <c r="N42" s="114"/>
      <c r="O42" s="78"/>
      <c r="P42" s="107">
        <v>34.220399999999998</v>
      </c>
      <c r="Q42" s="71">
        <f t="shared" si="1"/>
        <v>9.5056666666666665</v>
      </c>
      <c r="R42" s="78"/>
      <c r="S42" s="108">
        <v>37.931800000000003</v>
      </c>
      <c r="T42" s="71">
        <f t="shared" si="2"/>
        <v>10.536611111111112</v>
      </c>
      <c r="U42" s="80"/>
      <c r="V42" s="107">
        <v>49.832599999999999</v>
      </c>
      <c r="W42" s="69">
        <f t="shared" si="3"/>
        <v>13.842388888888888</v>
      </c>
      <c r="X42" s="48"/>
      <c r="Y42" s="50"/>
      <c r="Z42" s="116"/>
      <c r="AA42" s="109"/>
      <c r="AB42" s="109"/>
      <c r="AC42" s="85">
        <v>16.313980000000001</v>
      </c>
      <c r="AD42" s="19"/>
      <c r="AE42" s="20"/>
      <c r="AF42" s="21"/>
      <c r="AG42" s="21"/>
      <c r="AH42" s="21"/>
    </row>
    <row r="43" spans="1:34" s="22" customFormat="1" ht="15" customHeight="1" x14ac:dyDescent="0.25">
      <c r="A43" s="121" t="s">
        <v>9</v>
      </c>
      <c r="B43" s="121"/>
      <c r="C43" s="121"/>
      <c r="D43" s="121"/>
      <c r="E43" s="121"/>
      <c r="F43" s="121"/>
      <c r="G43" s="121"/>
      <c r="H43" s="122"/>
      <c r="I43" s="119" t="s">
        <v>7</v>
      </c>
      <c r="J43" s="119"/>
      <c r="K43" s="23">
        <v>0</v>
      </c>
      <c r="L43" s="119" t="s">
        <v>8</v>
      </c>
      <c r="M43" s="119"/>
      <c r="N43" s="5">
        <v>0</v>
      </c>
      <c r="O43" s="125"/>
      <c r="P43" s="120">
        <f>SUMPRODUCT(P12:P41,AC12:AC41)/SUM(AC12:AC41)</f>
        <v>34.279233829007083</v>
      </c>
      <c r="Q43" s="120">
        <f>SUMPRODUCT(Q12:Q41,AC12:AC41)/SUM(AC12:AC41)</f>
        <v>9.5220093969464106</v>
      </c>
      <c r="R43" s="125"/>
      <c r="S43" s="120">
        <f>SUMPRODUCT(S12:S41,AC12:AC41)/SUM(AC12:AC41)</f>
        <v>37.988276139473243</v>
      </c>
      <c r="T43" s="120">
        <f>SUMPRODUCT(T12:T41,AC12:AC41)/SUM(AC12:AC41)</f>
        <v>10.552298927631453</v>
      </c>
      <c r="U43" s="6"/>
      <c r="V43" s="6"/>
      <c r="W43" s="6"/>
      <c r="X43" s="6"/>
      <c r="Y43" s="6"/>
      <c r="Z43" s="6"/>
      <c r="AA43" s="129" t="s">
        <v>60</v>
      </c>
      <c r="AB43" s="129"/>
      <c r="AC43" s="85">
        <v>374.29615999999999</v>
      </c>
      <c r="AD43" s="19"/>
      <c r="AE43" s="20"/>
      <c r="AF43" s="21"/>
      <c r="AG43" s="21"/>
      <c r="AH43" s="21"/>
    </row>
    <row r="44" spans="1:34" s="22" customFormat="1" ht="19.5" customHeight="1" x14ac:dyDescent="0.25">
      <c r="A44" s="24"/>
      <c r="B44" s="7"/>
      <c r="C44" s="7"/>
      <c r="D44" s="7"/>
      <c r="E44" s="7"/>
      <c r="F44" s="7"/>
      <c r="G44" s="7"/>
      <c r="H44" s="117" t="s">
        <v>3</v>
      </c>
      <c r="I44" s="117"/>
      <c r="J44" s="117"/>
      <c r="K44" s="117"/>
      <c r="L44" s="117"/>
      <c r="M44" s="117"/>
      <c r="N44" s="117"/>
      <c r="O44" s="125"/>
      <c r="P44" s="120"/>
      <c r="Q44" s="120"/>
      <c r="R44" s="125"/>
      <c r="S44" s="120"/>
      <c r="T44" s="120"/>
      <c r="U44" s="6"/>
      <c r="V44" s="7"/>
      <c r="W44" s="7"/>
      <c r="X44" s="7"/>
      <c r="Y44" s="7"/>
      <c r="Z44" s="7"/>
      <c r="AA44" s="7"/>
      <c r="AB44" s="7"/>
      <c r="AC44" s="8"/>
    </row>
    <row r="45" spans="1:34" ht="13.5" customHeight="1" x14ac:dyDescent="0.25"/>
    <row r="46" spans="1:34" customFormat="1" x14ac:dyDescent="0.25">
      <c r="A46" s="9" t="s">
        <v>37</v>
      </c>
      <c r="E46" s="1"/>
      <c r="F46" s="1"/>
      <c r="G46" s="10" t="s">
        <v>65</v>
      </c>
      <c r="H46" s="10"/>
      <c r="I46" s="10"/>
      <c r="J46" s="10"/>
      <c r="K46" s="10"/>
      <c r="L46" s="10"/>
      <c r="M46" s="10"/>
      <c r="N46" s="10"/>
      <c r="O46" s="10"/>
      <c r="P46" s="25"/>
      <c r="Q46" s="25"/>
      <c r="R46" s="10" t="s">
        <v>66</v>
      </c>
      <c r="S46" s="11"/>
      <c r="T46" s="11"/>
      <c r="U46" s="11"/>
      <c r="V46" s="11"/>
      <c r="W46" s="11"/>
      <c r="X46" s="11"/>
      <c r="Y46" s="11"/>
      <c r="Z46" s="10"/>
      <c r="AA46" s="10"/>
      <c r="AB46" s="10"/>
    </row>
    <row r="47" spans="1:34" s="13" customFormat="1" ht="12.75" x14ac:dyDescent="0.2">
      <c r="A47" s="12"/>
      <c r="G47" s="14" t="s">
        <v>38</v>
      </c>
      <c r="R47" s="13" t="s">
        <v>4</v>
      </c>
      <c r="S47" s="15"/>
      <c r="T47" s="15"/>
      <c r="U47" s="16"/>
      <c r="V47" s="16"/>
      <c r="W47" s="16" t="s">
        <v>5</v>
      </c>
      <c r="X47" s="16"/>
      <c r="Y47" s="16"/>
      <c r="Z47" s="14" t="s">
        <v>6</v>
      </c>
      <c r="AA47" s="14"/>
    </row>
    <row r="48" spans="1:34" customFormat="1" x14ac:dyDescent="0.25">
      <c r="A48" s="9" t="s">
        <v>39</v>
      </c>
      <c r="E48" s="1"/>
      <c r="F48" s="1"/>
      <c r="G48" s="10" t="s">
        <v>40</v>
      </c>
      <c r="H48" s="10"/>
      <c r="I48" s="10"/>
      <c r="J48" s="10"/>
      <c r="K48" s="10"/>
      <c r="L48" s="10"/>
      <c r="M48" s="10"/>
      <c r="N48" s="10"/>
      <c r="O48" s="10"/>
      <c r="P48" s="25"/>
      <c r="Q48" s="25"/>
      <c r="R48" s="10" t="s">
        <v>58</v>
      </c>
      <c r="S48" s="11"/>
      <c r="T48" s="11"/>
      <c r="U48" s="17"/>
      <c r="V48" s="17"/>
      <c r="W48" s="17"/>
      <c r="X48" s="17"/>
      <c r="Y48" s="17"/>
      <c r="Z48" s="18"/>
      <c r="AA48" s="18"/>
      <c r="AB48" s="10"/>
    </row>
    <row r="49" spans="1:28" s="13" customFormat="1" ht="12.75" x14ac:dyDescent="0.2">
      <c r="A49" s="12"/>
      <c r="G49" s="14" t="s">
        <v>41</v>
      </c>
      <c r="R49" s="13" t="s">
        <v>4</v>
      </c>
      <c r="S49" s="15"/>
      <c r="T49" s="15"/>
      <c r="U49" s="16"/>
      <c r="V49" s="16"/>
      <c r="W49" s="16" t="s">
        <v>5</v>
      </c>
      <c r="X49" s="16"/>
      <c r="Y49" s="16"/>
      <c r="Z49" s="14" t="s">
        <v>6</v>
      </c>
      <c r="AA49" s="14"/>
    </row>
    <row r="50" spans="1:28" customFormat="1" x14ac:dyDescent="0.25">
      <c r="A50" s="9" t="s">
        <v>42</v>
      </c>
      <c r="E50" s="1"/>
      <c r="F50" s="1"/>
      <c r="G50" s="10" t="s">
        <v>55</v>
      </c>
      <c r="H50" s="10"/>
      <c r="I50" s="10"/>
      <c r="J50" s="10"/>
      <c r="K50" s="10"/>
      <c r="L50" s="10"/>
      <c r="M50" s="10"/>
      <c r="N50" s="10"/>
      <c r="O50" s="10"/>
      <c r="P50" s="25"/>
      <c r="Q50" s="25"/>
      <c r="R50" s="10" t="s">
        <v>43</v>
      </c>
      <c r="S50" s="11"/>
      <c r="T50" s="11"/>
      <c r="U50" s="17"/>
      <c r="V50" s="17"/>
      <c r="W50" s="17"/>
      <c r="X50" s="17"/>
      <c r="Y50" s="17"/>
      <c r="Z50" s="18"/>
      <c r="AA50" s="18"/>
      <c r="AB50" s="10"/>
    </row>
    <row r="51" spans="1:28" s="13" customFormat="1" ht="12.75" x14ac:dyDescent="0.2">
      <c r="A51" s="12"/>
      <c r="G51" s="14" t="s">
        <v>44</v>
      </c>
      <c r="R51" s="13" t="s">
        <v>4</v>
      </c>
      <c r="S51" s="15"/>
      <c r="T51" s="15"/>
      <c r="U51" s="16"/>
      <c r="V51" s="16"/>
      <c r="W51" s="16" t="s">
        <v>5</v>
      </c>
      <c r="X51" s="16"/>
      <c r="Y51" s="16"/>
      <c r="Z51" s="14" t="s">
        <v>6</v>
      </c>
      <c r="AA51" s="14"/>
    </row>
    <row r="52" spans="1:28" x14ac:dyDescent="0.25">
      <c r="A52" s="88" t="s">
        <v>61</v>
      </c>
    </row>
  </sheetData>
  <mergeCells count="44">
    <mergeCell ref="AA43:AB43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B8:M9"/>
    <mergeCell ref="O10:O11"/>
    <mergeCell ref="T10:T11"/>
    <mergeCell ref="V10:V11"/>
    <mergeCell ref="N9:N11"/>
    <mergeCell ref="U10:U11"/>
    <mergeCell ref="O43:O44"/>
    <mergeCell ref="P10:P11"/>
    <mergeCell ref="Q10:Q11"/>
    <mergeCell ref="R10:R11"/>
    <mergeCell ref="S10:S11"/>
    <mergeCell ref="H44:N44"/>
    <mergeCell ref="N8:W8"/>
    <mergeCell ref="P43:P44"/>
    <mergeCell ref="A43:H43"/>
    <mergeCell ref="W10:W11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S43:S44"/>
    <mergeCell ref="T43:T4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ignoredErrors>
    <ignoredError sqref="Q13 Q21:Q22 Q15 T15 Q12 T12 T13 W12 T21:T22 Q18 T18" unlockedFormula="1"/>
    <ignoredError sqref="AD12:AD25 AD27:AD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Евтушенко Светлана Александровна</cp:lastModifiedBy>
  <cp:lastPrinted>2016-12-01T09:21:24Z</cp:lastPrinted>
  <dcterms:created xsi:type="dcterms:W3CDTF">2016-10-07T07:24:19Z</dcterms:created>
  <dcterms:modified xsi:type="dcterms:W3CDTF">2017-01-04T13:00:43Z</dcterms:modified>
</cp:coreProperties>
</file>