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E41" i="1" s="1"/>
  <c r="AD11" i="1"/>
  <c r="AE11" i="1" s="1"/>
  <c r="AE30" i="1"/>
  <c r="AE37" i="1"/>
  <c r="AE22" i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<sst xmlns="http://schemas.openxmlformats.org/spreadsheetml/2006/main" count="87" uniqueCount="67">
  <si>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</si>
  <si>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</si>
  <si>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</si>
  <si>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</si>
  <si>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</si>
  <si>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</si>
  <si>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</si>
  <si>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</si>
  <si>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</si>
  <si>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</si>
  <si>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</si>
  <si>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</si>
  <si>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</si>
  <si>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</si>
  <si>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</si>
  <si>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</si>
  <si>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</si>
  <si>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</si>
  <si>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</si>
  <si>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</si>
  <si>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</si>
  <si>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</si>
  <si>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</si>
  <si>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</si>
  <si>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</si>
  <si>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</si>
  <si>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</si>
  <si>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</si>
  <si>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</si>
  <si>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</si>
  <si>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</si>
  <si>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</si>
  <si>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</si>
  <si>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</si>
  <si>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</si>
  <si>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</si>
  <si>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</si>
  <si>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</si>
  <si>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</si>
  <si>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</si>
  <si>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</si>
  <si>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</si>
  <si>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</si>
  <si>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</si>
  <si>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</si>
  <si>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</si>
  <si>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</si>
  <si>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</si>
  <si>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</si>
  <si>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</si>
  <si>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</si>
  <si>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відс.</t>
  </si>
  <si>
    <r>
      <rPr>
        <sz val="10"/>
        <color theme="1"/>
        <rFont val="Calibri"/>
        <family val="2"/>
        <charset val="204"/>
      </rPr>
      <t>&lt;</t>
    </r>
    <r>
      <rPr>
        <sz val="10"/>
        <color theme="1"/>
        <rFont val="Times New Roman"/>
        <family val="1"/>
        <charset val="204"/>
      </rPr>
      <t>10</t>
    </r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</si>
  <si>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ЛВУМГ___</t>
    </r>
    <r>
      <rPr>
        <sz val="11"/>
        <color theme="1"/>
        <rFont val="Times New Roman"/>
        <family val="1"/>
        <charset val="204"/>
      </rPr>
      <t>__________________________________________________________________________________________________________</t>
    </r>
  </si>
  <si>
    <t>В.О. Шутішин</t>
  </si>
  <si>
    <t>__________________</t>
  </si>
  <si>
    <t>ВХАЛ Чернігівського ЛВУМГ___________________</t>
  </si>
  <si>
    <t>І.О. Лапа</t>
  </si>
  <si>
    <t>О.В. Макаров</t>
  </si>
  <si>
    <t>служба ГВ та М</t>
  </si>
  <si>
    <t>03.01.17 р.</t>
  </si>
  <si>
    <t>за період з 01.12.2016 р. по 31.12.2016 р.</t>
  </si>
  <si>
    <t>Маршрут № 165</t>
  </si>
  <si>
    <r>
      <t xml:space="preserve">переданого Чернігівським ЛВУМГ та прийнятого </t>
    </r>
    <r>
      <rPr>
        <b/>
        <sz val="11"/>
        <color theme="1"/>
        <rFont val="Times New Roman"/>
        <family val="1"/>
        <charset val="204"/>
      </rPr>
      <t>ТОВ "ГАЗОВІ АВТОМОБІЛЬНІ ЗАПРАВКИ"</t>
    </r>
  </si>
  <si>
    <r>
      <t xml:space="preserve">по ГВС (ПВВГ, СВГ, ГРС):      </t>
    </r>
    <r>
      <rPr>
        <b/>
        <sz val="10"/>
        <color theme="1"/>
        <rFont val="Times New Roman"/>
        <family val="1"/>
        <charset val="204"/>
      </rPr>
      <t>АГНКС м. Шостка</t>
    </r>
    <r>
      <rPr>
        <sz val="10"/>
        <color theme="1"/>
        <rFont val="Times New Roman"/>
        <family val="1"/>
        <charset val="204"/>
      </rPr>
      <t xml:space="preserve"> (точка відбору проби ГРС Н. Сіверський)</t>
    </r>
  </si>
  <si>
    <t>Всього:</t>
  </si>
  <si>
    <t>ПАСПОРТ ФІЗИКО-ХІМІЧНИХ ПОКАЗНИКІВ ПРИРОДНОГО ГАЗУ № 146-16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</si>
</sst>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71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44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Protection="1"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164" fontId="3" fillId="0" borderId="25" xfId="0" applyNumberFormat="1" applyFont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protection locked="0"/>
    </xf>
    <xf numFmtId="0" fontId="0" fillId="0" borderId="0" xfId="0" applyAlignment="1"/>
    <xf numFmtId="0" fontId="3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wrapText="1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2" fontId="2" fillId="0" borderId="42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0" fontId="5" fillId="0" borderId="45" xfId="0" applyFont="1" applyBorder="1" applyAlignment="1" applyProtection="1">
      <alignment horizontal="center" vertical="center" textRotation="90" wrapText="1"/>
      <protection locked="0"/>
    </xf>
    <xf numFmtId="0" fontId="5" fillId="0" borderId="46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44" xfId="0" applyFont="1" applyBorder="1" applyProtection="1">
      <protection locked="0"/>
    </xf>
    <xf numFmtId="0" fontId="15" fillId="0" borderId="44" xfId="0" applyFont="1" applyBorder="1" applyProtection="1">
      <protection locked="0"/>
    </xf>
    <xf numFmtId="0" fontId="17" fillId="0" borderId="1" xfId="0" applyFont="1" applyFill="1" applyBorder="1" applyAlignment="1">
      <alignment horizontal="right"/>
    </xf>
    <xf numFmtId="171" fontId="17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2" fontId="2" fillId="0" borderId="43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164" fontId="3" fillId="0" borderId="7" xfId="0" applyNumberFormat="1" applyFont="1" applyBorder="1" applyProtection="1"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64" fontId="3" fillId="0" borderId="28" xfId="0" applyNumberFormat="1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13" zoomScale="90" zoomScaleNormal="100" zoomScaleSheetLayoutView="90" workbookViewId="0">
      <selection activeCell="M46" sqref="M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8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1" t="s">
        <v>22</v>
      </c>
      <c r="B1" s="2"/>
      <c r="C1" s="2"/>
      <c r="D1" s="2"/>
      <c r="I1" s="78" t="s">
        <v>66</v>
      </c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AA1" s="54" t="s">
        <v>62</v>
      </c>
    </row>
    <row r="2" spans="1:34" x14ac:dyDescent="0.25">
      <c r="A2" s="11" t="s">
        <v>47</v>
      </c>
      <c r="B2" s="2"/>
      <c r="C2" s="12"/>
      <c r="D2" s="2"/>
      <c r="F2" s="2"/>
      <c r="G2" s="2"/>
      <c r="H2" s="90" t="s">
        <v>63</v>
      </c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13"/>
    </row>
    <row r="3" spans="1:34" ht="15.75" customHeight="1" x14ac:dyDescent="0.25">
      <c r="A3" s="11" t="s">
        <v>48</v>
      </c>
      <c r="C3" s="3"/>
      <c r="F3" s="2"/>
      <c r="G3" s="2"/>
      <c r="H3" s="2"/>
      <c r="I3" s="80" t="s">
        <v>64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13"/>
    </row>
    <row r="4" spans="1:34" ht="12" customHeight="1" x14ac:dyDescent="0.25">
      <c r="A4" s="10" t="s">
        <v>23</v>
      </c>
      <c r="G4" s="2"/>
      <c r="H4" s="2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13"/>
    </row>
    <row r="5" spans="1:34" x14ac:dyDescent="0.25">
      <c r="A5" s="10" t="s">
        <v>49</v>
      </c>
      <c r="F5" s="2"/>
      <c r="G5" s="2"/>
      <c r="H5" s="2"/>
      <c r="K5" s="3" t="s">
        <v>50</v>
      </c>
      <c r="M5" s="13"/>
      <c r="O5" s="13"/>
      <c r="P5" s="13"/>
      <c r="Q5" s="13"/>
      <c r="R5" s="13"/>
      <c r="S5" s="13"/>
      <c r="V5" s="13"/>
      <c r="W5" s="3" t="s">
        <v>61</v>
      </c>
      <c r="X5" s="13"/>
      <c r="Y5" s="13"/>
      <c r="Z5" s="13"/>
    </row>
    <row r="6" spans="1:34" ht="12.75" customHeight="1" thickBot="1" x14ac:dyDescent="0.3"/>
    <row r="7" spans="1:34" ht="26.25" customHeight="1" thickBot="1" x14ac:dyDescent="0.3">
      <c r="A7" s="59" t="s">
        <v>0</v>
      </c>
      <c r="B7" s="93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3" t="s">
        <v>32</v>
      </c>
      <c r="O7" s="94"/>
      <c r="P7" s="94"/>
      <c r="Q7" s="94"/>
      <c r="R7" s="94"/>
      <c r="S7" s="94"/>
      <c r="T7" s="94"/>
      <c r="U7" s="94"/>
      <c r="V7" s="94"/>
      <c r="W7" s="94"/>
      <c r="X7" s="68" t="s">
        <v>27</v>
      </c>
      <c r="Y7" s="66" t="s">
        <v>2</v>
      </c>
      <c r="Z7" s="62" t="s">
        <v>19</v>
      </c>
      <c r="AA7" s="62" t="s">
        <v>20</v>
      </c>
      <c r="AB7" s="64" t="s">
        <v>21</v>
      </c>
      <c r="AC7" s="57" t="s">
        <v>16</v>
      </c>
    </row>
    <row r="8" spans="1:34" ht="16.5" customHeight="1" thickBot="1" x14ac:dyDescent="0.3">
      <c r="A8" s="60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82" t="s">
        <v>28</v>
      </c>
      <c r="O8" s="17" t="s">
        <v>30</v>
      </c>
      <c r="P8" s="17"/>
      <c r="Q8" s="17"/>
      <c r="R8" s="17"/>
      <c r="S8" s="17"/>
      <c r="T8" s="17"/>
      <c r="U8" s="17"/>
      <c r="V8" s="17" t="s">
        <v>31</v>
      </c>
      <c r="W8" s="17"/>
      <c r="X8" s="69"/>
      <c r="Y8" s="67"/>
      <c r="Z8" s="63"/>
      <c r="AA8" s="63"/>
      <c r="AB8" s="65"/>
      <c r="AC8" s="58"/>
    </row>
    <row r="9" spans="1:34" ht="15" customHeight="1" x14ac:dyDescent="0.25">
      <c r="A9" s="61"/>
      <c r="B9" s="70" t="s">
        <v>35</v>
      </c>
      <c r="C9" s="72" t="s">
        <v>36</v>
      </c>
      <c r="D9" s="72" t="s">
        <v>37</v>
      </c>
      <c r="E9" s="72" t="s">
        <v>42</v>
      </c>
      <c r="F9" s="72" t="s">
        <v>43</v>
      </c>
      <c r="G9" s="72" t="s">
        <v>40</v>
      </c>
      <c r="H9" s="72" t="s">
        <v>44</v>
      </c>
      <c r="I9" s="72" t="s">
        <v>41</v>
      </c>
      <c r="J9" s="72" t="s">
        <v>39</v>
      </c>
      <c r="K9" s="72" t="s">
        <v>38</v>
      </c>
      <c r="L9" s="72" t="s">
        <v>45</v>
      </c>
      <c r="M9" s="97" t="s">
        <v>46</v>
      </c>
      <c r="N9" s="83"/>
      <c r="O9" s="103" t="s">
        <v>33</v>
      </c>
      <c r="P9" s="105" t="s">
        <v>10</v>
      </c>
      <c r="Q9" s="64" t="s">
        <v>11</v>
      </c>
      <c r="R9" s="70" t="s">
        <v>34</v>
      </c>
      <c r="S9" s="72" t="s">
        <v>12</v>
      </c>
      <c r="T9" s="88" t="s">
        <v>13</v>
      </c>
      <c r="U9" s="70" t="s">
        <v>29</v>
      </c>
      <c r="V9" s="72" t="s">
        <v>14</v>
      </c>
      <c r="W9" s="97" t="s">
        <v>15</v>
      </c>
      <c r="X9" s="69"/>
      <c r="Y9" s="67"/>
      <c r="Z9" s="63"/>
      <c r="AA9" s="63"/>
      <c r="AB9" s="65"/>
      <c r="AC9" s="58"/>
    </row>
    <row r="10" spans="1:34" ht="92.25" customHeight="1" x14ac:dyDescent="0.25">
      <c r="A10" s="61"/>
      <c r="B10" s="71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98"/>
      <c r="N10" s="84"/>
      <c r="O10" s="104"/>
      <c r="P10" s="106"/>
      <c r="Q10" s="65"/>
      <c r="R10" s="71"/>
      <c r="S10" s="73"/>
      <c r="T10" s="89"/>
      <c r="U10" s="71"/>
      <c r="V10" s="73"/>
      <c r="W10" s="98"/>
      <c r="X10" s="69"/>
      <c r="Y10" s="67"/>
      <c r="Z10" s="63"/>
      <c r="AA10" s="63"/>
      <c r="AB10" s="65"/>
      <c r="AC10" s="58"/>
    </row>
    <row r="11" spans="1:34" x14ac:dyDescent="0.25">
      <c r="A11" s="21">
        <v>1</v>
      </c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55"/>
      <c r="O11" s="29">
        <v>8243</v>
      </c>
      <c r="P11" s="23">
        <v>34.51</v>
      </c>
      <c r="Q11" s="27">
        <v>9.59</v>
      </c>
      <c r="R11" s="20">
        <v>9126</v>
      </c>
      <c r="S11" s="28">
        <v>38.21</v>
      </c>
      <c r="T11" s="44">
        <v>10.61</v>
      </c>
      <c r="U11" s="20"/>
      <c r="V11" s="23"/>
      <c r="W11" s="37"/>
      <c r="X11" s="20"/>
      <c r="Y11" s="23"/>
      <c r="Z11" s="23"/>
      <c r="AA11" s="23"/>
      <c r="AB11" s="37"/>
      <c r="AC11" s="109">
        <v>3.7770000000000001</v>
      </c>
      <c r="AD11" s="14">
        <f>SUM(B11:M11)+$K$42+$N$42</f>
        <v>0</v>
      </c>
      <c r="AE11" s="15" t="str">
        <f>IF(AD11=100,"ОК"," ")</f>
        <v xml:space="preserve"> </v>
      </c>
      <c r="AF11" s="8"/>
      <c r="AG11" s="8"/>
      <c r="AH11" s="8"/>
    </row>
    <row r="12" spans="1:34" x14ac:dyDescent="0.25">
      <c r="A12" s="21">
        <v>2</v>
      </c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2"/>
      <c r="O12" s="29">
        <v>8243</v>
      </c>
      <c r="P12" s="23">
        <v>34.51</v>
      </c>
      <c r="Q12" s="27">
        <v>9.59</v>
      </c>
      <c r="R12" s="20">
        <v>9126</v>
      </c>
      <c r="S12" s="28">
        <v>38.21</v>
      </c>
      <c r="T12" s="44">
        <v>10.61</v>
      </c>
      <c r="U12" s="20"/>
      <c r="V12" s="23"/>
      <c r="W12" s="37"/>
      <c r="X12" s="20"/>
      <c r="Y12" s="23"/>
      <c r="Z12" s="23"/>
      <c r="AA12" s="23"/>
      <c r="AB12" s="37"/>
      <c r="AC12" s="109">
        <v>3.7610000000000001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8"/>
      <c r="AG12" s="8"/>
      <c r="AH12" s="8"/>
    </row>
    <row r="13" spans="1:34" x14ac:dyDescent="0.25">
      <c r="A13" s="21">
        <v>3</v>
      </c>
      <c r="B13" s="3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38"/>
      <c r="N13" s="30"/>
      <c r="O13" s="29">
        <v>8243</v>
      </c>
      <c r="P13" s="23">
        <v>34.51</v>
      </c>
      <c r="Q13" s="27">
        <v>9.59</v>
      </c>
      <c r="R13" s="20">
        <v>9126</v>
      </c>
      <c r="S13" s="28">
        <v>38.21</v>
      </c>
      <c r="T13" s="44">
        <v>10.61</v>
      </c>
      <c r="U13" s="20"/>
      <c r="V13" s="18"/>
      <c r="W13" s="37"/>
      <c r="X13" s="35"/>
      <c r="Y13" s="24"/>
      <c r="Z13" s="18"/>
      <c r="AA13" s="18"/>
      <c r="AB13" s="107"/>
      <c r="AC13" s="109">
        <v>3.1680000000000001</v>
      </c>
      <c r="AD13" s="14">
        <f t="shared" si="0"/>
        <v>0</v>
      </c>
      <c r="AE13" s="15" t="str">
        <f>IF(AD13=100,"ОК"," ")</f>
        <v xml:space="preserve"> </v>
      </c>
      <c r="AF13" s="8"/>
      <c r="AG13" s="8"/>
      <c r="AH13" s="8"/>
    </row>
    <row r="14" spans="1:34" x14ac:dyDescent="0.25">
      <c r="A14" s="21">
        <v>4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2"/>
      <c r="O14" s="29">
        <v>8243</v>
      </c>
      <c r="P14" s="23">
        <v>34.51</v>
      </c>
      <c r="Q14" s="27">
        <v>9.59</v>
      </c>
      <c r="R14" s="20">
        <v>9126</v>
      </c>
      <c r="S14" s="28">
        <v>38.21</v>
      </c>
      <c r="T14" s="44">
        <v>10.61</v>
      </c>
      <c r="U14" s="20"/>
      <c r="V14" s="23"/>
      <c r="W14" s="37"/>
      <c r="X14" s="20"/>
      <c r="Y14" s="23"/>
      <c r="Z14" s="23"/>
      <c r="AA14" s="23"/>
      <c r="AB14" s="37"/>
      <c r="AC14" s="109">
        <v>3.0289999999999999</v>
      </c>
      <c r="AD14" s="14">
        <f t="shared" si="0"/>
        <v>0</v>
      </c>
      <c r="AE14" s="15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21">
        <v>5</v>
      </c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29">
        <v>8243</v>
      </c>
      <c r="P15" s="23">
        <v>34.51</v>
      </c>
      <c r="Q15" s="27">
        <v>9.59</v>
      </c>
      <c r="R15" s="20">
        <v>9126</v>
      </c>
      <c r="S15" s="28">
        <v>38.21</v>
      </c>
      <c r="T15" s="44">
        <v>10.61</v>
      </c>
      <c r="U15" s="20"/>
      <c r="V15" s="23"/>
      <c r="W15" s="37"/>
      <c r="X15" s="20"/>
      <c r="Y15" s="23"/>
      <c r="Z15" s="23"/>
      <c r="AA15" s="23"/>
      <c r="AB15" s="37"/>
      <c r="AC15" s="109">
        <v>3.9279999999999999</v>
      </c>
      <c r="AD15" s="14">
        <f t="shared" si="0"/>
        <v>0</v>
      </c>
      <c r="AE15" s="15" t="str">
        <f t="shared" si="1"/>
        <v xml:space="preserve"> </v>
      </c>
      <c r="AF15" s="8"/>
      <c r="AG15" s="8"/>
      <c r="AH15" s="8"/>
    </row>
    <row r="16" spans="1:34" x14ac:dyDescent="0.25">
      <c r="A16" s="21">
        <v>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29">
        <v>8243</v>
      </c>
      <c r="P16" s="23">
        <v>34.51</v>
      </c>
      <c r="Q16" s="27">
        <v>9.59</v>
      </c>
      <c r="R16" s="20">
        <v>9126</v>
      </c>
      <c r="S16" s="28">
        <v>38.21</v>
      </c>
      <c r="T16" s="44">
        <v>10.61</v>
      </c>
      <c r="U16" s="20"/>
      <c r="V16" s="23"/>
      <c r="W16" s="37"/>
      <c r="X16" s="20"/>
      <c r="Y16" s="23"/>
      <c r="Z16" s="23"/>
      <c r="AA16" s="23"/>
      <c r="AB16" s="37"/>
      <c r="AC16" s="109">
        <v>4.3680000000000003</v>
      </c>
      <c r="AD16" s="14">
        <f t="shared" si="0"/>
        <v>0</v>
      </c>
      <c r="AE16" s="15" t="str">
        <f t="shared" si="1"/>
        <v xml:space="preserve"> </v>
      </c>
      <c r="AF16" s="8"/>
      <c r="AG16" s="8"/>
      <c r="AH16" s="8"/>
    </row>
    <row r="17" spans="1:34" x14ac:dyDescent="0.25">
      <c r="A17" s="21">
        <v>7</v>
      </c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  <c r="N17" s="42"/>
      <c r="O17" s="29">
        <v>8243</v>
      </c>
      <c r="P17" s="23">
        <v>34.51</v>
      </c>
      <c r="Q17" s="27">
        <v>9.59</v>
      </c>
      <c r="R17" s="20">
        <v>9126</v>
      </c>
      <c r="S17" s="28">
        <v>38.21</v>
      </c>
      <c r="T17" s="44">
        <v>10.61</v>
      </c>
      <c r="U17" s="20"/>
      <c r="V17" s="23"/>
      <c r="W17" s="37"/>
      <c r="X17" s="20"/>
      <c r="Y17" s="23"/>
      <c r="Z17" s="23"/>
      <c r="AA17" s="23"/>
      <c r="AB17" s="37"/>
      <c r="AC17" s="109">
        <v>3.9489999999999998</v>
      </c>
      <c r="AD17" s="14">
        <f t="shared" si="0"/>
        <v>0</v>
      </c>
      <c r="AE17" s="15" t="str">
        <f t="shared" si="1"/>
        <v xml:space="preserve"> </v>
      </c>
      <c r="AF17" s="8"/>
      <c r="AG17" s="8"/>
      <c r="AH17" s="8"/>
    </row>
    <row r="18" spans="1:34" x14ac:dyDescent="0.25">
      <c r="A18" s="21">
        <v>8</v>
      </c>
      <c r="B18" s="39">
        <v>90.172200000000004</v>
      </c>
      <c r="C18" s="40">
        <v>4.7491000000000003</v>
      </c>
      <c r="D18" s="40">
        <v>1.0628</v>
      </c>
      <c r="E18" s="40">
        <v>0.1152</v>
      </c>
      <c r="F18" s="40">
        <v>0.1893</v>
      </c>
      <c r="G18" s="40">
        <v>2E-3</v>
      </c>
      <c r="H18" s="40">
        <v>4.0399999999999998E-2</v>
      </c>
      <c r="I18" s="40">
        <v>3.1099999999999999E-2</v>
      </c>
      <c r="J18" s="40">
        <v>3.2000000000000001E-2</v>
      </c>
      <c r="K18" s="40">
        <v>5.1999999999999998E-3</v>
      </c>
      <c r="L18" s="40">
        <v>1.5</v>
      </c>
      <c r="M18" s="41">
        <v>2.1006999999999998</v>
      </c>
      <c r="N18" s="55">
        <v>0.74860000000000004</v>
      </c>
      <c r="O18" s="29">
        <v>8210</v>
      </c>
      <c r="P18" s="18">
        <v>34.369999999999997</v>
      </c>
      <c r="Q18" s="27">
        <v>9.5500000000000007</v>
      </c>
      <c r="R18" s="34">
        <v>9091</v>
      </c>
      <c r="S18" s="18">
        <v>38.06</v>
      </c>
      <c r="T18" s="19">
        <v>10.57</v>
      </c>
      <c r="U18" s="20">
        <v>11531</v>
      </c>
      <c r="V18" s="23">
        <v>48.28</v>
      </c>
      <c r="W18" s="37">
        <v>13.41</v>
      </c>
      <c r="X18" s="20">
        <v>-11.4</v>
      </c>
      <c r="Y18" s="23">
        <v>-11.8</v>
      </c>
      <c r="Z18" s="18" t="s">
        <v>52</v>
      </c>
      <c r="AA18" s="18" t="s">
        <v>52</v>
      </c>
      <c r="AB18" s="107" t="s">
        <v>51</v>
      </c>
      <c r="AC18" s="109">
        <v>4.1369999999999996</v>
      </c>
      <c r="AD18" s="14">
        <f t="shared" si="0"/>
        <v>100</v>
      </c>
      <c r="AE18" s="15" t="str">
        <f t="shared" si="1"/>
        <v>ОК</v>
      </c>
      <c r="AF18" s="8"/>
      <c r="AG18" s="8"/>
      <c r="AH18" s="8"/>
    </row>
    <row r="19" spans="1:34" x14ac:dyDescent="0.25">
      <c r="A19" s="21">
        <v>9</v>
      </c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2"/>
      <c r="O19" s="29">
        <v>8210</v>
      </c>
      <c r="P19" s="18">
        <v>34.369999999999997</v>
      </c>
      <c r="Q19" s="27">
        <v>9.5500000000000007</v>
      </c>
      <c r="R19" s="34">
        <v>9091</v>
      </c>
      <c r="S19" s="18">
        <v>38.06</v>
      </c>
      <c r="T19" s="19">
        <v>10.57</v>
      </c>
      <c r="U19" s="20"/>
      <c r="V19" s="23"/>
      <c r="W19" s="37"/>
      <c r="X19" s="20"/>
      <c r="Y19" s="23"/>
      <c r="Z19" s="23"/>
      <c r="AA19" s="23"/>
      <c r="AB19" s="37"/>
      <c r="AC19" s="109">
        <v>4.0250000000000004</v>
      </c>
      <c r="AD19" s="14">
        <f t="shared" si="0"/>
        <v>0</v>
      </c>
      <c r="AE19" s="15" t="str">
        <f t="shared" si="1"/>
        <v xml:space="preserve"> </v>
      </c>
      <c r="AF19" s="8"/>
      <c r="AG19" s="8"/>
      <c r="AH19" s="8"/>
    </row>
    <row r="20" spans="1:34" x14ac:dyDescent="0.25">
      <c r="A20" s="21">
        <v>10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1"/>
      <c r="N20" s="42"/>
      <c r="O20" s="29">
        <v>8210</v>
      </c>
      <c r="P20" s="18">
        <v>34.369999999999997</v>
      </c>
      <c r="Q20" s="27">
        <v>9.5500000000000007</v>
      </c>
      <c r="R20" s="34">
        <v>9091</v>
      </c>
      <c r="S20" s="18">
        <v>38.06</v>
      </c>
      <c r="T20" s="19">
        <v>10.57</v>
      </c>
      <c r="U20" s="20"/>
      <c r="V20" s="23"/>
      <c r="W20" s="37"/>
      <c r="X20" s="20"/>
      <c r="Y20" s="23"/>
      <c r="Z20" s="23"/>
      <c r="AA20" s="23"/>
      <c r="AB20" s="37"/>
      <c r="AC20" s="109">
        <v>3.4279999999999999</v>
      </c>
      <c r="AD20" s="14">
        <f t="shared" si="0"/>
        <v>0</v>
      </c>
      <c r="AE20" s="15" t="str">
        <f t="shared" si="1"/>
        <v xml:space="preserve"> </v>
      </c>
      <c r="AF20" s="8"/>
      <c r="AG20" s="8"/>
      <c r="AH20" s="8"/>
    </row>
    <row r="21" spans="1:34" x14ac:dyDescent="0.25">
      <c r="A21" s="21">
        <v>11</v>
      </c>
      <c r="B21" s="36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38"/>
      <c r="N21" s="30"/>
      <c r="O21" s="29">
        <v>8210</v>
      </c>
      <c r="P21" s="18">
        <v>34.369999999999997</v>
      </c>
      <c r="Q21" s="27">
        <v>9.5500000000000007</v>
      </c>
      <c r="R21" s="34">
        <v>9091</v>
      </c>
      <c r="S21" s="18">
        <v>38.06</v>
      </c>
      <c r="T21" s="19">
        <v>10.57</v>
      </c>
      <c r="U21" s="20"/>
      <c r="V21" s="23"/>
      <c r="W21" s="37"/>
      <c r="X21" s="45"/>
      <c r="Y21" s="23"/>
      <c r="Z21" s="46"/>
      <c r="AA21" s="46"/>
      <c r="AB21" s="108"/>
      <c r="AC21" s="109">
        <v>2.8879999999999999</v>
      </c>
      <c r="AD21" s="14">
        <f t="shared" si="0"/>
        <v>0</v>
      </c>
      <c r="AE21" s="15" t="str">
        <f t="shared" si="1"/>
        <v xml:space="preserve"> </v>
      </c>
      <c r="AF21" s="8"/>
      <c r="AG21" s="8"/>
      <c r="AH21" s="8"/>
    </row>
    <row r="22" spans="1:34" x14ac:dyDescent="0.25">
      <c r="A22" s="21">
        <v>12</v>
      </c>
      <c r="B22" s="36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38"/>
      <c r="N22" s="30"/>
      <c r="O22" s="29">
        <v>8210</v>
      </c>
      <c r="P22" s="18">
        <v>34.369999999999997</v>
      </c>
      <c r="Q22" s="27">
        <v>9.5500000000000007</v>
      </c>
      <c r="R22" s="34">
        <v>9091</v>
      </c>
      <c r="S22" s="18">
        <v>38.06</v>
      </c>
      <c r="T22" s="19">
        <v>10.57</v>
      </c>
      <c r="U22" s="20"/>
      <c r="V22" s="23"/>
      <c r="W22" s="37"/>
      <c r="X22" s="35"/>
      <c r="Y22" s="24"/>
      <c r="Z22" s="18"/>
      <c r="AA22" s="18"/>
      <c r="AB22" s="107"/>
      <c r="AC22" s="109">
        <v>3.907</v>
      </c>
      <c r="AD22" s="14">
        <f t="shared" si="0"/>
        <v>0</v>
      </c>
      <c r="AE22" s="15" t="str">
        <f t="shared" si="1"/>
        <v xml:space="preserve"> </v>
      </c>
      <c r="AF22" s="8"/>
      <c r="AG22" s="8"/>
      <c r="AH22" s="8"/>
    </row>
    <row r="23" spans="1:34" x14ac:dyDescent="0.25">
      <c r="A23" s="21">
        <v>13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1"/>
      <c r="N23" s="42"/>
      <c r="O23" s="29">
        <v>8210</v>
      </c>
      <c r="P23" s="18">
        <v>34.369999999999997</v>
      </c>
      <c r="Q23" s="27">
        <v>9.5500000000000007</v>
      </c>
      <c r="R23" s="34">
        <v>9091</v>
      </c>
      <c r="S23" s="18">
        <v>38.06</v>
      </c>
      <c r="T23" s="19">
        <v>10.57</v>
      </c>
      <c r="U23" s="20"/>
      <c r="V23" s="23"/>
      <c r="W23" s="37"/>
      <c r="X23" s="20"/>
      <c r="Y23" s="23"/>
      <c r="Z23" s="23"/>
      <c r="AA23" s="23"/>
      <c r="AB23" s="37"/>
      <c r="AC23" s="109">
        <v>3.5329999999999999</v>
      </c>
      <c r="AD23" s="14">
        <f t="shared" si="0"/>
        <v>0</v>
      </c>
      <c r="AE23" s="15" t="str">
        <f t="shared" si="1"/>
        <v xml:space="preserve"> </v>
      </c>
      <c r="AF23" s="8"/>
      <c r="AG23" s="8"/>
      <c r="AH23" s="8"/>
    </row>
    <row r="24" spans="1:34" x14ac:dyDescent="0.25">
      <c r="A24" s="21">
        <v>14</v>
      </c>
      <c r="B24" s="39">
        <v>89.787099999999995</v>
      </c>
      <c r="C24" s="40">
        <v>4.9225000000000003</v>
      </c>
      <c r="D24" s="40">
        <v>1.1025</v>
      </c>
      <c r="E24" s="40">
        <v>0.11890000000000001</v>
      </c>
      <c r="F24" s="40">
        <v>0.19950000000000001</v>
      </c>
      <c r="G24" s="40">
        <v>4.7999999999999996E-3</v>
      </c>
      <c r="H24" s="40">
        <v>5.1799999999999999E-2</v>
      </c>
      <c r="I24" s="40">
        <v>4.1099999999999998E-2</v>
      </c>
      <c r="J24" s="40">
        <v>4.8399999999999999E-2</v>
      </c>
      <c r="K24" s="40">
        <v>4.5999999999999999E-3</v>
      </c>
      <c r="L24" s="40">
        <v>1.5406</v>
      </c>
      <c r="M24" s="41">
        <v>2.1781000000000001</v>
      </c>
      <c r="N24" s="55">
        <v>0.75249999999999995</v>
      </c>
      <c r="O24" s="43">
        <v>8230</v>
      </c>
      <c r="P24" s="23">
        <v>34.46</v>
      </c>
      <c r="Q24" s="19">
        <v>9.57</v>
      </c>
      <c r="R24" s="20">
        <v>9112</v>
      </c>
      <c r="S24" s="23">
        <v>38.15</v>
      </c>
      <c r="T24" s="44">
        <v>10.6</v>
      </c>
      <c r="U24" s="20">
        <v>11527</v>
      </c>
      <c r="V24" s="23">
        <v>48.26</v>
      </c>
      <c r="W24" s="37">
        <v>13.41</v>
      </c>
      <c r="X24" s="20">
        <v>-11.8</v>
      </c>
      <c r="Y24" s="56">
        <v>-13</v>
      </c>
      <c r="Z24" s="18" t="s">
        <v>52</v>
      </c>
      <c r="AA24" s="18" t="s">
        <v>52</v>
      </c>
      <c r="AB24" s="107" t="s">
        <v>51</v>
      </c>
      <c r="AC24" s="109">
        <v>4.5199999999999996</v>
      </c>
      <c r="AD24" s="14">
        <f t="shared" si="0"/>
        <v>99.999899999999997</v>
      </c>
      <c r="AE24" s="15" t="str">
        <f t="shared" si="1"/>
        <v xml:space="preserve"> </v>
      </c>
      <c r="AF24" s="8"/>
      <c r="AG24" s="8"/>
      <c r="AH24" s="8"/>
    </row>
    <row r="25" spans="1:34" x14ac:dyDescent="0.25">
      <c r="A25" s="21">
        <v>15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  <c r="N25" s="42"/>
      <c r="O25" s="43">
        <v>8230</v>
      </c>
      <c r="P25" s="23">
        <v>34.46</v>
      </c>
      <c r="Q25" s="19">
        <v>9.57</v>
      </c>
      <c r="R25" s="20">
        <v>9112</v>
      </c>
      <c r="S25" s="23">
        <v>38.15</v>
      </c>
      <c r="T25" s="44">
        <v>10.6</v>
      </c>
      <c r="U25" s="20"/>
      <c r="V25" s="23"/>
      <c r="W25" s="37"/>
      <c r="X25" s="20"/>
      <c r="Y25" s="23"/>
      <c r="Z25" s="23"/>
      <c r="AA25" s="23"/>
      <c r="AB25" s="37"/>
      <c r="AC25" s="109">
        <v>3.8639999999999999</v>
      </c>
      <c r="AD25" s="14">
        <f t="shared" si="0"/>
        <v>0</v>
      </c>
      <c r="AE25" s="15" t="str">
        <f t="shared" si="1"/>
        <v xml:space="preserve"> </v>
      </c>
      <c r="AF25" s="8"/>
      <c r="AG25" s="8"/>
      <c r="AH25" s="8"/>
    </row>
    <row r="26" spans="1:34" x14ac:dyDescent="0.25">
      <c r="A26" s="21">
        <v>16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42"/>
      <c r="O26" s="43">
        <v>8230</v>
      </c>
      <c r="P26" s="23">
        <v>34.46</v>
      </c>
      <c r="Q26" s="19">
        <v>9.57</v>
      </c>
      <c r="R26" s="20">
        <v>9112</v>
      </c>
      <c r="S26" s="23">
        <v>38.15</v>
      </c>
      <c r="T26" s="44">
        <v>10.6</v>
      </c>
      <c r="U26" s="20"/>
      <c r="V26" s="23"/>
      <c r="W26" s="37"/>
      <c r="X26" s="20"/>
      <c r="Y26" s="23"/>
      <c r="Z26" s="23"/>
      <c r="AA26" s="23"/>
      <c r="AB26" s="37"/>
      <c r="AC26" s="109">
        <v>4.343</v>
      </c>
      <c r="AD26" s="14">
        <f t="shared" si="0"/>
        <v>0</v>
      </c>
      <c r="AE26" s="15" t="str">
        <f t="shared" si="1"/>
        <v xml:space="preserve"> </v>
      </c>
      <c r="AF26" s="8"/>
      <c r="AG26" s="8"/>
      <c r="AH26" s="8"/>
    </row>
    <row r="27" spans="1:34" x14ac:dyDescent="0.25">
      <c r="A27" s="21">
        <v>17</v>
      </c>
      <c r="B27" s="3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8"/>
      <c r="N27" s="30"/>
      <c r="O27" s="43">
        <v>8230</v>
      </c>
      <c r="P27" s="23">
        <v>34.46</v>
      </c>
      <c r="Q27" s="19">
        <v>9.57</v>
      </c>
      <c r="R27" s="20">
        <v>9112</v>
      </c>
      <c r="S27" s="23">
        <v>38.15</v>
      </c>
      <c r="T27" s="44">
        <v>10.6</v>
      </c>
      <c r="U27" s="20"/>
      <c r="V27" s="28"/>
      <c r="W27" s="37"/>
      <c r="X27" s="35"/>
      <c r="Y27" s="24"/>
      <c r="Z27" s="46"/>
      <c r="AA27" s="46"/>
      <c r="AB27" s="108"/>
      <c r="AC27" s="109">
        <v>3.8860000000000001</v>
      </c>
      <c r="AD27" s="14">
        <f t="shared" si="0"/>
        <v>0</v>
      </c>
      <c r="AE27" s="15" t="str">
        <f t="shared" si="1"/>
        <v xml:space="preserve"> </v>
      </c>
      <c r="AF27" s="8"/>
      <c r="AG27" s="8"/>
      <c r="AH27" s="8"/>
    </row>
    <row r="28" spans="1:34" x14ac:dyDescent="0.25">
      <c r="A28" s="21">
        <v>18</v>
      </c>
      <c r="B28" s="3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8"/>
      <c r="N28" s="30"/>
      <c r="O28" s="43">
        <v>8230</v>
      </c>
      <c r="P28" s="23">
        <v>34.46</v>
      </c>
      <c r="Q28" s="19">
        <v>9.57</v>
      </c>
      <c r="R28" s="20">
        <v>9112</v>
      </c>
      <c r="S28" s="23">
        <v>38.15</v>
      </c>
      <c r="T28" s="44">
        <v>10.6</v>
      </c>
      <c r="U28" s="20"/>
      <c r="V28" s="23"/>
      <c r="W28" s="37"/>
      <c r="X28" s="35"/>
      <c r="Y28" s="24"/>
      <c r="Z28" s="18"/>
      <c r="AA28" s="18"/>
      <c r="AB28" s="107"/>
      <c r="AC28" s="109">
        <v>2.98</v>
      </c>
      <c r="AD28" s="14">
        <f t="shared" si="0"/>
        <v>0</v>
      </c>
      <c r="AE28" s="15" t="str">
        <f t="shared" si="1"/>
        <v xml:space="preserve"> </v>
      </c>
      <c r="AF28" s="8"/>
      <c r="AG28" s="8"/>
      <c r="AH28" s="8"/>
    </row>
    <row r="29" spans="1:34" x14ac:dyDescent="0.25">
      <c r="A29" s="21">
        <v>19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  <c r="N29" s="42"/>
      <c r="O29" s="43">
        <v>8230</v>
      </c>
      <c r="P29" s="23">
        <v>34.46</v>
      </c>
      <c r="Q29" s="19">
        <v>9.57</v>
      </c>
      <c r="R29" s="20">
        <v>9112</v>
      </c>
      <c r="S29" s="23">
        <v>38.15</v>
      </c>
      <c r="T29" s="44">
        <v>10.6</v>
      </c>
      <c r="U29" s="20"/>
      <c r="V29" s="23"/>
      <c r="W29" s="37"/>
      <c r="X29" s="20"/>
      <c r="Y29" s="23"/>
      <c r="Z29" s="23"/>
      <c r="AA29" s="23"/>
      <c r="AB29" s="37"/>
      <c r="AC29" s="109">
        <v>3.4940000000000002</v>
      </c>
      <c r="AD29" s="14">
        <f t="shared" si="0"/>
        <v>0</v>
      </c>
      <c r="AE29" s="15" t="str">
        <f t="shared" si="1"/>
        <v xml:space="preserve"> </v>
      </c>
      <c r="AF29" s="8"/>
      <c r="AG29" s="8"/>
      <c r="AH29" s="8"/>
    </row>
    <row r="30" spans="1:34" x14ac:dyDescent="0.25">
      <c r="A30" s="21">
        <v>20</v>
      </c>
      <c r="B30" s="39">
        <v>89.674499999999995</v>
      </c>
      <c r="C30" s="40">
        <v>4.9709000000000003</v>
      </c>
      <c r="D30" s="40">
        <v>1.1677999999999999</v>
      </c>
      <c r="E30" s="40">
        <v>0.123</v>
      </c>
      <c r="F30" s="40">
        <v>0.21990000000000001</v>
      </c>
      <c r="G30" s="40">
        <v>3.5999999999999999E-3</v>
      </c>
      <c r="H30" s="40">
        <v>5.4300000000000001E-2</v>
      </c>
      <c r="I30" s="40">
        <v>4.3999999999999997E-2</v>
      </c>
      <c r="J30" s="40">
        <v>4.6100000000000002E-2</v>
      </c>
      <c r="K30" s="40">
        <v>5.4999999999999997E-3</v>
      </c>
      <c r="L30" s="40">
        <v>1.5663</v>
      </c>
      <c r="M30" s="41">
        <v>2.1242000000000001</v>
      </c>
      <c r="N30" s="55">
        <v>0.75349999999999995</v>
      </c>
      <c r="O30" s="43">
        <v>8248</v>
      </c>
      <c r="P30" s="23">
        <v>34.53</v>
      </c>
      <c r="Q30" s="19">
        <v>9.59</v>
      </c>
      <c r="R30" s="20">
        <v>9131</v>
      </c>
      <c r="S30" s="23">
        <v>38.229999999999997</v>
      </c>
      <c r="T30" s="44">
        <v>10.62</v>
      </c>
      <c r="U30" s="20">
        <v>11546</v>
      </c>
      <c r="V30" s="23">
        <v>48.34</v>
      </c>
      <c r="W30" s="37">
        <v>13.43</v>
      </c>
      <c r="X30" s="20">
        <v>-11.6</v>
      </c>
      <c r="Y30" s="23">
        <v>-11.4</v>
      </c>
      <c r="Z30" s="18" t="s">
        <v>52</v>
      </c>
      <c r="AA30" s="18" t="s">
        <v>52</v>
      </c>
      <c r="AB30" s="107" t="s">
        <v>51</v>
      </c>
      <c r="AC30" s="109">
        <v>3.9239999999999999</v>
      </c>
      <c r="AD30" s="14">
        <f t="shared" si="0"/>
        <v>100.00009999999999</v>
      </c>
      <c r="AE30" s="15" t="str">
        <f t="shared" ref="AE30" si="2">IF(AD30=100,"ОК"," ")</f>
        <v xml:space="preserve"> </v>
      </c>
      <c r="AF30" s="8"/>
      <c r="AG30" s="8"/>
      <c r="AH30" s="8"/>
    </row>
    <row r="31" spans="1:34" x14ac:dyDescent="0.25">
      <c r="A31" s="21">
        <v>21</v>
      </c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  <c r="N31" s="42"/>
      <c r="O31" s="43">
        <v>8248</v>
      </c>
      <c r="P31" s="23">
        <v>34.53</v>
      </c>
      <c r="Q31" s="19">
        <v>9.59</v>
      </c>
      <c r="R31" s="20">
        <v>9131</v>
      </c>
      <c r="S31" s="23">
        <v>38.229999999999997</v>
      </c>
      <c r="T31" s="44">
        <v>10.62</v>
      </c>
      <c r="U31" s="20"/>
      <c r="V31" s="23"/>
      <c r="W31" s="37"/>
      <c r="X31" s="20"/>
      <c r="Y31" s="23"/>
      <c r="Z31" s="23"/>
      <c r="AA31" s="23"/>
      <c r="AB31" s="37"/>
      <c r="AC31" s="109">
        <v>4.1429999999999998</v>
      </c>
      <c r="AD31" s="14">
        <f t="shared" si="0"/>
        <v>0</v>
      </c>
      <c r="AE31" s="15" t="str">
        <f t="shared" si="1"/>
        <v xml:space="preserve"> </v>
      </c>
      <c r="AF31" s="8"/>
      <c r="AG31" s="8"/>
      <c r="AH31" s="8"/>
    </row>
    <row r="32" spans="1:34" x14ac:dyDescent="0.25">
      <c r="A32" s="21">
        <v>22</v>
      </c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2"/>
      <c r="O32" s="43">
        <v>8248</v>
      </c>
      <c r="P32" s="23">
        <v>34.53</v>
      </c>
      <c r="Q32" s="19">
        <v>9.59</v>
      </c>
      <c r="R32" s="20">
        <v>9131</v>
      </c>
      <c r="S32" s="23">
        <v>38.229999999999997</v>
      </c>
      <c r="T32" s="44">
        <v>10.62</v>
      </c>
      <c r="U32" s="20"/>
      <c r="V32" s="23"/>
      <c r="W32" s="37"/>
      <c r="X32" s="20"/>
      <c r="Y32" s="23"/>
      <c r="Z32" s="23"/>
      <c r="AA32" s="23"/>
      <c r="AB32" s="37"/>
      <c r="AC32" s="109">
        <v>3.883</v>
      </c>
      <c r="AD32" s="14">
        <f t="shared" si="0"/>
        <v>0</v>
      </c>
      <c r="AE32" s="15" t="str">
        <f t="shared" si="1"/>
        <v xml:space="preserve"> </v>
      </c>
      <c r="AF32" s="8"/>
      <c r="AG32" s="8"/>
      <c r="AH32" s="8"/>
    </row>
    <row r="33" spans="1:34" x14ac:dyDescent="0.25">
      <c r="A33" s="21">
        <v>23</v>
      </c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  <c r="N33" s="42"/>
      <c r="O33" s="43">
        <v>8248</v>
      </c>
      <c r="P33" s="23">
        <v>34.53</v>
      </c>
      <c r="Q33" s="19">
        <v>9.59</v>
      </c>
      <c r="R33" s="20">
        <v>9131</v>
      </c>
      <c r="S33" s="23">
        <v>38.229999999999997</v>
      </c>
      <c r="T33" s="44">
        <v>10.62</v>
      </c>
      <c r="U33" s="20"/>
      <c r="V33" s="23"/>
      <c r="W33" s="37"/>
      <c r="X33" s="20"/>
      <c r="Y33" s="23"/>
      <c r="Z33" s="23"/>
      <c r="AA33" s="23"/>
      <c r="AB33" s="37"/>
      <c r="AC33" s="109">
        <v>4.0979999999999999</v>
      </c>
      <c r="AD33" s="14">
        <f>SUM(B33:M33)+$K$42+$N$42</f>
        <v>0</v>
      </c>
      <c r="AE33" s="15" t="str">
        <f>IF(AD33=100,"ОК"," ")</f>
        <v xml:space="preserve"> </v>
      </c>
      <c r="AF33" s="8"/>
      <c r="AG33" s="8"/>
      <c r="AH33" s="8"/>
    </row>
    <row r="34" spans="1:34" x14ac:dyDescent="0.25">
      <c r="A34" s="21">
        <v>24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3">
        <v>8248</v>
      </c>
      <c r="P34" s="23">
        <v>34.53</v>
      </c>
      <c r="Q34" s="19">
        <v>9.59</v>
      </c>
      <c r="R34" s="20">
        <v>9131</v>
      </c>
      <c r="S34" s="23">
        <v>38.229999999999997</v>
      </c>
      <c r="T34" s="44">
        <v>10.62</v>
      </c>
      <c r="U34" s="20"/>
      <c r="V34" s="23"/>
      <c r="W34" s="37"/>
      <c r="X34" s="20"/>
      <c r="Y34" s="23"/>
      <c r="Z34" s="23"/>
      <c r="AA34" s="23"/>
      <c r="AB34" s="37"/>
      <c r="AC34" s="109">
        <v>3.2519999999999998</v>
      </c>
      <c r="AD34" s="14">
        <f t="shared" si="0"/>
        <v>0</v>
      </c>
      <c r="AE34" s="15" t="str">
        <f t="shared" si="1"/>
        <v xml:space="preserve"> </v>
      </c>
      <c r="AF34" s="8"/>
      <c r="AG34" s="8"/>
      <c r="AH34" s="8"/>
    </row>
    <row r="35" spans="1:34" x14ac:dyDescent="0.25">
      <c r="A35" s="21">
        <v>25</v>
      </c>
      <c r="B35" s="3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8"/>
      <c r="N35" s="30"/>
      <c r="O35" s="43">
        <v>8248</v>
      </c>
      <c r="P35" s="23">
        <v>34.53</v>
      </c>
      <c r="Q35" s="19">
        <v>9.59</v>
      </c>
      <c r="R35" s="20">
        <v>9131</v>
      </c>
      <c r="S35" s="23">
        <v>38.229999999999997</v>
      </c>
      <c r="T35" s="44">
        <v>10.62</v>
      </c>
      <c r="U35" s="20"/>
      <c r="V35" s="31"/>
      <c r="W35" s="37"/>
      <c r="X35" s="35"/>
      <c r="Y35" s="24"/>
      <c r="Z35" s="46"/>
      <c r="AA35" s="46"/>
      <c r="AB35" s="108"/>
      <c r="AC35" s="109">
        <v>2.6219999999999999</v>
      </c>
      <c r="AD35" s="14">
        <f t="shared" si="0"/>
        <v>0</v>
      </c>
      <c r="AE35" s="15" t="str">
        <f t="shared" si="1"/>
        <v xml:space="preserve"> </v>
      </c>
      <c r="AF35" s="8"/>
      <c r="AG35" s="8"/>
      <c r="AH35" s="8"/>
    </row>
    <row r="36" spans="1:34" x14ac:dyDescent="0.25">
      <c r="A36" s="21">
        <v>26</v>
      </c>
      <c r="B36" s="3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8"/>
      <c r="N36" s="30"/>
      <c r="O36" s="43">
        <v>8248</v>
      </c>
      <c r="P36" s="23">
        <v>34.53</v>
      </c>
      <c r="Q36" s="19">
        <v>9.59</v>
      </c>
      <c r="R36" s="20">
        <v>9131</v>
      </c>
      <c r="S36" s="23">
        <v>38.229999999999997</v>
      </c>
      <c r="T36" s="44">
        <v>10.62</v>
      </c>
      <c r="U36" s="20"/>
      <c r="V36" s="23"/>
      <c r="W36" s="37"/>
      <c r="X36" s="35"/>
      <c r="Y36" s="24"/>
      <c r="Z36" s="18"/>
      <c r="AA36" s="18"/>
      <c r="AB36" s="107"/>
      <c r="AC36" s="109">
        <v>3.7709999999999999</v>
      </c>
      <c r="AD36" s="14">
        <f t="shared" si="0"/>
        <v>0</v>
      </c>
      <c r="AE36" s="15" t="str">
        <f t="shared" si="1"/>
        <v xml:space="preserve"> </v>
      </c>
      <c r="AF36" s="8"/>
      <c r="AG36" s="8"/>
      <c r="AH36" s="8"/>
    </row>
    <row r="37" spans="1:34" x14ac:dyDescent="0.25">
      <c r="A37" s="21">
        <v>27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  <c r="N37" s="42"/>
      <c r="O37" s="43">
        <v>8248</v>
      </c>
      <c r="P37" s="23">
        <v>34.53</v>
      </c>
      <c r="Q37" s="19">
        <v>9.59</v>
      </c>
      <c r="R37" s="20">
        <v>9131</v>
      </c>
      <c r="S37" s="23">
        <v>38.229999999999997</v>
      </c>
      <c r="T37" s="44">
        <v>10.62</v>
      </c>
      <c r="U37" s="20"/>
      <c r="V37" s="23"/>
      <c r="W37" s="37"/>
      <c r="X37" s="20"/>
      <c r="Y37" s="23"/>
      <c r="Z37" s="23"/>
      <c r="AA37" s="23"/>
      <c r="AB37" s="37"/>
      <c r="AC37" s="109">
        <v>3.8319999999999999</v>
      </c>
      <c r="AD37" s="14">
        <f t="shared" si="0"/>
        <v>0</v>
      </c>
      <c r="AE37" s="15" t="str">
        <f t="shared" si="1"/>
        <v xml:space="preserve"> </v>
      </c>
      <c r="AF37" s="8"/>
      <c r="AG37" s="8"/>
      <c r="AH37" s="8"/>
    </row>
    <row r="38" spans="1:34" x14ac:dyDescent="0.25">
      <c r="A38" s="21">
        <v>28</v>
      </c>
      <c r="B38" s="39">
        <v>89.624799999999993</v>
      </c>
      <c r="C38" s="40">
        <v>4.9973000000000001</v>
      </c>
      <c r="D38" s="40">
        <v>1.1705000000000001</v>
      </c>
      <c r="E38" s="40">
        <v>0.1241</v>
      </c>
      <c r="F38" s="40">
        <v>0.21709999999999999</v>
      </c>
      <c r="G38" s="40">
        <v>5.0000000000000001E-3</v>
      </c>
      <c r="H38" s="40">
        <v>5.45E-2</v>
      </c>
      <c r="I38" s="40">
        <v>4.4400000000000002E-2</v>
      </c>
      <c r="J38" s="40">
        <v>4.7600000000000003E-2</v>
      </c>
      <c r="K38" s="40">
        <v>6.1999999999999998E-3</v>
      </c>
      <c r="L38" s="40">
        <v>1.5841000000000001</v>
      </c>
      <c r="M38" s="41">
        <v>2.1244000000000001</v>
      </c>
      <c r="N38" s="55">
        <v>0.75380000000000003</v>
      </c>
      <c r="O38" s="33">
        <v>8249</v>
      </c>
      <c r="P38" s="31">
        <v>34.54</v>
      </c>
      <c r="Q38" s="19">
        <v>9.59</v>
      </c>
      <c r="R38" s="34">
        <v>9132</v>
      </c>
      <c r="S38" s="18">
        <v>38.24</v>
      </c>
      <c r="T38" s="44">
        <v>10.62</v>
      </c>
      <c r="U38" s="20">
        <v>11543</v>
      </c>
      <c r="V38" s="23">
        <v>48.33</v>
      </c>
      <c r="W38" s="37">
        <v>13.43</v>
      </c>
      <c r="X38" s="20">
        <v>-10.6</v>
      </c>
      <c r="Y38" s="23">
        <v>-11.2</v>
      </c>
      <c r="Z38" s="18" t="s">
        <v>52</v>
      </c>
      <c r="AA38" s="18" t="s">
        <v>52</v>
      </c>
      <c r="AB38" s="107" t="s">
        <v>51</v>
      </c>
      <c r="AC38" s="109">
        <v>4.3330000000000002</v>
      </c>
      <c r="AD38" s="14">
        <f t="shared" si="0"/>
        <v>100</v>
      </c>
      <c r="AE38" s="15" t="str">
        <f t="shared" si="1"/>
        <v>ОК</v>
      </c>
      <c r="AF38" s="8"/>
      <c r="AG38" s="8"/>
      <c r="AH38" s="8"/>
    </row>
    <row r="39" spans="1:34" x14ac:dyDescent="0.25">
      <c r="A39" s="21">
        <v>29</v>
      </c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  <c r="N39" s="42"/>
      <c r="O39" s="33">
        <v>8249</v>
      </c>
      <c r="P39" s="31">
        <v>34.54</v>
      </c>
      <c r="Q39" s="19">
        <v>9.59</v>
      </c>
      <c r="R39" s="34">
        <v>9132</v>
      </c>
      <c r="S39" s="18">
        <v>38.24</v>
      </c>
      <c r="T39" s="44">
        <v>10.62</v>
      </c>
      <c r="U39" s="20"/>
      <c r="V39" s="23"/>
      <c r="W39" s="37"/>
      <c r="X39" s="20"/>
      <c r="Y39" s="23"/>
      <c r="Z39" s="23"/>
      <c r="AA39" s="23"/>
      <c r="AB39" s="37"/>
      <c r="AC39" s="109">
        <v>3.863</v>
      </c>
      <c r="AD39" s="14">
        <f t="shared" si="0"/>
        <v>0</v>
      </c>
      <c r="AE39" s="15" t="str">
        <f t="shared" si="1"/>
        <v xml:space="preserve"> </v>
      </c>
      <c r="AF39" s="8"/>
      <c r="AG39" s="8"/>
      <c r="AH39" s="8"/>
    </row>
    <row r="40" spans="1:34" x14ac:dyDescent="0.25">
      <c r="A40" s="21">
        <v>30</v>
      </c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2"/>
      <c r="O40" s="33">
        <v>8249</v>
      </c>
      <c r="P40" s="31">
        <v>34.54</v>
      </c>
      <c r="Q40" s="19">
        <v>9.59</v>
      </c>
      <c r="R40" s="34">
        <v>9132</v>
      </c>
      <c r="S40" s="18">
        <v>38.24</v>
      </c>
      <c r="T40" s="44">
        <v>10.62</v>
      </c>
      <c r="U40" s="20"/>
      <c r="V40" s="23"/>
      <c r="W40" s="37"/>
      <c r="X40" s="20"/>
      <c r="Y40" s="23"/>
      <c r="Z40" s="23"/>
      <c r="AA40" s="23"/>
      <c r="AB40" s="37"/>
      <c r="AC40" s="110">
        <v>4.0549999999999997</v>
      </c>
      <c r="AD40" s="14">
        <f t="shared" si="0"/>
        <v>0</v>
      </c>
      <c r="AE40" s="15" t="str">
        <f t="shared" si="1"/>
        <v xml:space="preserve"> </v>
      </c>
      <c r="AF40" s="8"/>
      <c r="AG40" s="8"/>
      <c r="AH40" s="8"/>
    </row>
    <row r="41" spans="1:34" ht="15.75" thickBot="1" x14ac:dyDescent="0.3">
      <c r="A41" s="32">
        <v>31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50"/>
      <c r="O41" s="33">
        <v>8249</v>
      </c>
      <c r="P41" s="31">
        <v>34.54</v>
      </c>
      <c r="Q41" s="19">
        <v>9.59</v>
      </c>
      <c r="R41" s="34">
        <v>9132</v>
      </c>
      <c r="S41" s="18">
        <v>38.24</v>
      </c>
      <c r="T41" s="44">
        <v>10.62</v>
      </c>
      <c r="U41" s="51"/>
      <c r="V41" s="52"/>
      <c r="W41" s="53"/>
      <c r="X41" s="51"/>
      <c r="Y41" s="52"/>
      <c r="Z41" s="52"/>
      <c r="AA41" s="52"/>
      <c r="AB41" s="53"/>
      <c r="AC41" s="110">
        <v>3.073</v>
      </c>
      <c r="AD41" s="14">
        <f t="shared" si="0"/>
        <v>0</v>
      </c>
      <c r="AE41" s="15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14" t="s">
        <v>26</v>
      </c>
      <c r="B42" s="114"/>
      <c r="C42" s="114"/>
      <c r="D42" s="114"/>
      <c r="E42" s="114"/>
      <c r="F42" s="114"/>
      <c r="G42" s="114"/>
      <c r="H42" s="115"/>
      <c r="I42" s="116" t="s">
        <v>24</v>
      </c>
      <c r="J42" s="117"/>
      <c r="K42" s="118">
        <v>0</v>
      </c>
      <c r="L42" s="119" t="s">
        <v>25</v>
      </c>
      <c r="M42" s="120"/>
      <c r="N42" s="121">
        <v>0</v>
      </c>
      <c r="O42" s="76">
        <f>SUMPRODUCT(O11:O41,AC11:AC41)/SUM(AC11:AC41)</f>
        <v>8236.232936788856</v>
      </c>
      <c r="P42" s="74">
        <f>SUMPRODUCT(P11:P41,AC11:AC41)/SUM(AC11:AC41)</f>
        <v>34.482610373465484</v>
      </c>
      <c r="Q42" s="95">
        <f>SUMPRODUCT(Q11:Q41,AC11:AC41)/SUM(AC11:AC41)</f>
        <v>9.578445016143796</v>
      </c>
      <c r="R42" s="74">
        <f>SUMPRODUCT(R11:R41,AC11:AC41)/SUM(AC11:AC41)</f>
        <v>9118.6551875960449</v>
      </c>
      <c r="S42" s="74">
        <f>SUMPRODUCT(S11:S41,AC11:AC41)/SUM(AC11:AC41)</f>
        <v>38.178725072085925</v>
      </c>
      <c r="T42" s="112">
        <f>SUMPRODUCT(T11:T41,AC11:AC41)/SUM(AC11:AC41)</f>
        <v>10.604309960805985</v>
      </c>
      <c r="U42" s="16"/>
      <c r="V42" s="9"/>
      <c r="W42" s="9"/>
      <c r="X42" s="9"/>
      <c r="Y42" s="9"/>
      <c r="Z42" s="9"/>
      <c r="AA42" s="91" t="s">
        <v>65</v>
      </c>
      <c r="AB42" s="92"/>
      <c r="AC42" s="111">
        <f>SUM(AC11:AC41)</f>
        <v>115.83399999999996</v>
      </c>
      <c r="AD42" s="14"/>
      <c r="AE42" s="15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85" t="s">
        <v>3</v>
      </c>
      <c r="I43" s="86"/>
      <c r="J43" s="86"/>
      <c r="K43" s="86"/>
      <c r="L43" s="86"/>
      <c r="M43" s="86"/>
      <c r="N43" s="87"/>
      <c r="O43" s="77"/>
      <c r="P43" s="75"/>
      <c r="Q43" s="96"/>
      <c r="R43" s="75"/>
      <c r="S43" s="75"/>
      <c r="T43" s="113"/>
      <c r="U43" s="16"/>
      <c r="V43" s="5"/>
      <c r="W43" s="5"/>
      <c r="X43" s="5"/>
      <c r="Y43" s="5"/>
      <c r="Z43" s="5"/>
      <c r="AA43" s="5"/>
      <c r="AB43" s="5"/>
      <c r="AC43" s="6"/>
    </row>
    <row r="44" spans="1:34" ht="17.25" customHeight="1" x14ac:dyDescent="0.25"/>
    <row r="45" spans="1:34" ht="20.25" customHeight="1" x14ac:dyDescent="0.25">
      <c r="B45" s="3" t="s">
        <v>53</v>
      </c>
      <c r="O45" s="26" t="s">
        <v>54</v>
      </c>
      <c r="R45" s="1" t="s">
        <v>55</v>
      </c>
      <c r="V45" s="26" t="s">
        <v>60</v>
      </c>
    </row>
    <row r="46" spans="1:34" x14ac:dyDescent="0.25">
      <c r="D46" s="7" t="s">
        <v>4</v>
      </c>
      <c r="O46" s="7" t="s">
        <v>5</v>
      </c>
      <c r="R46" s="7" t="s">
        <v>6</v>
      </c>
      <c r="V46" s="7" t="s">
        <v>7</v>
      </c>
    </row>
    <row r="47" spans="1:34" x14ac:dyDescent="0.25">
      <c r="B47" s="3" t="s">
        <v>9</v>
      </c>
      <c r="E47" s="26" t="s">
        <v>56</v>
      </c>
      <c r="O47" s="26" t="s">
        <v>57</v>
      </c>
      <c r="R47" s="1" t="s">
        <v>55</v>
      </c>
      <c r="V47" s="26" t="s">
        <v>60</v>
      </c>
    </row>
    <row r="48" spans="1:34" x14ac:dyDescent="0.25">
      <c r="E48" s="7" t="s">
        <v>8</v>
      </c>
      <c r="O48" s="7" t="s">
        <v>5</v>
      </c>
      <c r="R48" s="7" t="s">
        <v>6</v>
      </c>
      <c r="V48" s="7" t="s">
        <v>7</v>
      </c>
    </row>
    <row r="49" spans="2:22" x14ac:dyDescent="0.25">
      <c r="B49" s="3" t="s">
        <v>17</v>
      </c>
      <c r="G49" s="26" t="s">
        <v>59</v>
      </c>
      <c r="H49" s="25"/>
      <c r="I49" s="25"/>
      <c r="J49" s="25"/>
      <c r="K49" s="25"/>
      <c r="L49" s="25"/>
      <c r="O49" s="26" t="s">
        <v>58</v>
      </c>
      <c r="R49" s="1" t="s">
        <v>55</v>
      </c>
      <c r="V49" s="26" t="s">
        <v>60</v>
      </c>
    </row>
    <row r="50" spans="2:22" x14ac:dyDescent="0.25">
      <c r="E50" s="7" t="s">
        <v>18</v>
      </c>
      <c r="O50" s="7" t="s">
        <v>5</v>
      </c>
      <c r="R50" s="7" t="s">
        <v>6</v>
      </c>
      <c r="V50" s="7" t="s">
        <v>7</v>
      </c>
    </row>
  </sheetData>
  <mergeCells count="45">
    <mergeCell ref="W9:W10"/>
    <mergeCell ref="B7:M8"/>
    <mergeCell ref="O9:O10"/>
    <mergeCell ref="P9:P10"/>
    <mergeCell ref="Q9:Q10"/>
    <mergeCell ref="R9:R10"/>
    <mergeCell ref="S9:S10"/>
    <mergeCell ref="P42:P43"/>
    <mergeCell ref="Q42:Q43"/>
    <mergeCell ref="R42:R43"/>
    <mergeCell ref="L42:M42"/>
    <mergeCell ref="L9:L10"/>
    <mergeCell ref="M9:M10"/>
    <mergeCell ref="S42:S43"/>
    <mergeCell ref="T42:T43"/>
    <mergeCell ref="O42:O43"/>
    <mergeCell ref="I1:W1"/>
    <mergeCell ref="I3:AB4"/>
    <mergeCell ref="N8:N10"/>
    <mergeCell ref="U9:U10"/>
    <mergeCell ref="H43:N43"/>
    <mergeCell ref="I42:J42"/>
    <mergeCell ref="I9:I10"/>
    <mergeCell ref="J9:J10"/>
    <mergeCell ref="K9:K10"/>
    <mergeCell ref="A42:H42"/>
    <mergeCell ref="T9:T10"/>
    <mergeCell ref="H2:X2"/>
    <mergeCell ref="AA42:AB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V9:V10"/>
    <mergeCell ref="N7:W7"/>
  </mergeCells>
  <printOptions verticalCentered="1"/>
  <pageMargins left="0.9055118110236221" right="0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2017-01-03T07:50:06Z</cp:lastPrinted>
  <dcterms:created xsi:type="dcterms:W3CDTF">2016-10-07T07:24:19Z</dcterms:created>
  <dcterms:modified xsi:type="dcterms:W3CDTF">2017-01-03T07:52:16Z</dcterms:modified>
</cp:coreProperties>
</file>