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КС-15" sheetId="1" r:id="rId1"/>
  </sheets>
  <definedNames>
    <definedName name="Print_Area" localSheetId="0">'КС-15'!$A$1:$AC$53</definedName>
    <definedName name="_xlnm.Print_Area" localSheetId="0">'КС-15'!$A$1:$AC$53</definedName>
  </definedNames>
  <calcPr calcId="145621"/>
</workbook>
</file>

<file path=xl/calcChain.xml><?xml version="1.0" encoding="utf-8"?>
<calcChain xmlns="http://schemas.openxmlformats.org/spreadsheetml/2006/main">
  <c r="AF13" i="1" l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12" i="1"/>
  <c r="AC12" i="1" s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S45" i="1" l="1"/>
  <c r="R45" i="1"/>
  <c r="P45" i="1"/>
  <c r="O45" i="1"/>
  <c r="W42" i="1"/>
  <c r="T42" i="1"/>
  <c r="Q42" i="1"/>
  <c r="W41" i="1"/>
  <c r="T41" i="1"/>
  <c r="Q41" i="1"/>
  <c r="W40" i="1"/>
  <c r="T40" i="1"/>
  <c r="Q40" i="1"/>
  <c r="W39" i="1"/>
  <c r="T39" i="1"/>
  <c r="Q39" i="1"/>
  <c r="W38" i="1"/>
  <c r="T38" i="1"/>
  <c r="Q38" i="1"/>
  <c r="W37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30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3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6" i="1"/>
  <c r="T16" i="1"/>
  <c r="Q16" i="1"/>
  <c r="Q45" i="1" s="1"/>
  <c r="W15" i="1"/>
  <c r="T15" i="1"/>
  <c r="Q15" i="1"/>
  <c r="W14" i="1"/>
  <c r="T14" i="1"/>
  <c r="Q14" i="1"/>
  <c r="W13" i="1"/>
  <c r="T13" i="1"/>
  <c r="Q13" i="1"/>
  <c r="W12" i="1"/>
  <c r="T12" i="1"/>
  <c r="Q12" i="1"/>
  <c r="T45" i="1" l="1"/>
  <c r="AD27" i="1"/>
  <c r="AE27" i="1" s="1"/>
  <c r="AD26" i="1"/>
  <c r="AE26" i="1" s="1"/>
  <c r="Q44" i="1" l="1"/>
  <c r="W43" i="1"/>
  <c r="W44" i="1"/>
  <c r="T44" i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43" i="1"/>
  <c r="AE43" i="1" s="1"/>
  <c r="AD44" i="1"/>
  <c r="AE44" i="1" s="1"/>
  <c r="AD12" i="1"/>
  <c r="AE12" i="1" s="1"/>
  <c r="AE33" i="1"/>
  <c r="AE41" i="1"/>
  <c r="AE34" i="1"/>
</calcChain>
</file>

<file path=xl/sharedStrings.xml><?xml version="1.0" encoding="utf-8"?>
<sst xmlns="http://schemas.openxmlformats.org/spreadsheetml/2006/main" count="85" uniqueCount="77">
  <si>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</si>
  <si>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</si>
  <si>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</si>
  <si>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</si>
  <si>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</si>
  <si>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</si>
  <si>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</si>
  <si>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</si>
  <si>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</si>
  <si>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</si>
  <si>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</si>
  <si>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</si>
  <si>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</si>
  <si>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</si>
  <si>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</si>
  <si>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</si>
  <si>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</si>
  <si>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</si>
  <si>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</si>
  <si>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</si>
  <si>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</si>
  <si>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</si>
  <si>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</si>
  <si>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</si>
  <si>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</si>
  <si>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</si>
  <si>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</si>
  <si>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</si>
  <si>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</si>
  <si>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</si>
  <si>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</si>
  <si>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</si>
  <si>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</si>
  <si>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</si>
  <si>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</si>
  <si>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</si>
  <si>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</si>
  <si>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</si>
  <si>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</si>
  <si>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</si>
  <si>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</si>
  <si>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</si>
  <si>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</si>
  <si>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</si>
  <si>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</si>
  <si>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</si>
  <si>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</si>
  <si>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</si>
  <si>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</si>
  <si>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</si>
  <si>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</si>
  <si>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</si>
  <si>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</si>
  <si>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</si>
  <si>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</si>
  <si>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</si>
  <si>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"Полтавагаз"</t>
    </r>
    <r>
      <rPr>
        <sz val="12"/>
        <color theme="1"/>
        <rFont val="Times New Roman"/>
        <family val="1"/>
        <charset val="204"/>
      </rPr>
      <t xml:space="preserve"> Полтавської області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</si>
  <si>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КС-15</t>
    </r>
    <r>
      <rPr>
        <sz val="12"/>
        <color theme="1"/>
        <rFont val="Times New Roman"/>
        <family val="1"/>
        <charset val="204"/>
      </rPr>
      <t>:  ГРС Коновалівка</t>
    </r>
  </si>
  <si>
    <t>Обсяг природного газу за місяць, з урахуванням ВТВ, всього:</t>
  </si>
  <si>
    <t>ПАСПОРТ ФІЗИКО-ХІМІЧНИХ ПОКАЗНИКІВ ПРИРОДНОГО ГАЗУ №15-9                    Маршрут №865</t>
  </si>
  <si>
    <t>по газопроводу " Союз"  за період з 01.12.2016р. по 31.12.2016р.</t>
  </si>
  <si>
    <t>0,6937</t>
  </si>
  <si>
    <t>11 880</t>
  </si>
  <si>
    <t>49,74</t>
  </si>
  <si>
    <t>-23,3</t>
  </si>
  <si>
    <t>0,6931</t>
  </si>
  <si>
    <t>11 881</t>
  </si>
  <si>
    <t>49,75</t>
  </si>
  <si>
    <t>-22,0</t>
  </si>
  <si>
    <t>0,6936</t>
  </si>
  <si>
    <t>11 874</t>
  </si>
  <si>
    <t>49,71</t>
  </si>
  <si>
    <t>-22,7</t>
  </si>
  <si>
    <t>0,6934</t>
  </si>
  <si>
    <t>-23,1</t>
  </si>
  <si>
    <t>115,054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</si>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</sst>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42" xfId="0" applyFont="1" applyBorder="1" applyAlignment="1" applyProtection="1">
      <alignment vertical="center"/>
      <protection locked="0"/>
    </xf>
    <xf numFmtId="0" fontId="0" fillId="0" borderId="42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42" xfId="0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0" borderId="45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1" fontId="9" fillId="0" borderId="9" xfId="0" applyNumberFormat="1" applyFont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167" fontId="9" fillId="0" borderId="9" xfId="0" applyNumberFormat="1" applyFont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9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4" fontId="9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43" xfId="0" applyNumberFormat="1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3" fontId="2" fillId="0" borderId="1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168" fontId="2" fillId="0" borderId="42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wrapText="1"/>
      <protection locked="0"/>
    </xf>
    <xf numFmtId="2" fontId="2" fillId="0" borderId="40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view="pageBreakPreview" topLeftCell="A22" zoomScale="85" zoomScaleNormal="100" zoomScaleSheetLayoutView="85" workbookViewId="0">
      <selection activeCell="O41" sqref="O41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8" t="s">
        <v>40</v>
      </c>
      <c r="B1" s="2"/>
      <c r="C1" s="2"/>
      <c r="D1" s="2"/>
      <c r="K1" s="116" t="s">
        <v>59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36" ht="15.75" x14ac:dyDescent="0.25">
      <c r="A2" s="28" t="s">
        <v>41</v>
      </c>
      <c r="B2" s="2"/>
      <c r="C2" s="10"/>
      <c r="D2" s="2"/>
      <c r="F2" s="2"/>
      <c r="G2" s="2"/>
      <c r="H2" s="2"/>
      <c r="I2" s="2"/>
      <c r="J2" s="2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36" ht="16.5" customHeight="1" x14ac:dyDescent="0.25">
      <c r="A3" s="28" t="s">
        <v>47</v>
      </c>
      <c r="C3" s="3"/>
      <c r="F3" s="2"/>
      <c r="G3" s="2"/>
      <c r="H3" s="2"/>
      <c r="I3" s="2"/>
      <c r="J3" s="2"/>
      <c r="K3" s="136" t="s">
        <v>56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</row>
    <row r="4" spans="1:36" ht="18.75" x14ac:dyDescent="0.25">
      <c r="A4" s="29" t="s">
        <v>17</v>
      </c>
      <c r="G4" s="2"/>
      <c r="H4" s="2"/>
      <c r="I4" s="2"/>
      <c r="K4" s="136" t="s">
        <v>57</v>
      </c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</row>
    <row r="5" spans="1:36" ht="15.75" x14ac:dyDescent="0.25">
      <c r="A5" s="28" t="s">
        <v>55</v>
      </c>
      <c r="G5" s="2"/>
      <c r="H5" s="2"/>
      <c r="I5" s="2"/>
      <c r="K5" s="136" t="s">
        <v>60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</row>
    <row r="6" spans="1:36" ht="15.75" x14ac:dyDescent="0.25">
      <c r="A6" s="28" t="s">
        <v>48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14" t="s">
        <v>0</v>
      </c>
      <c r="B8" s="117" t="s">
        <v>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  <c r="N8" s="117" t="s">
        <v>44</v>
      </c>
      <c r="O8" s="133"/>
      <c r="P8" s="133"/>
      <c r="Q8" s="133"/>
      <c r="R8" s="133"/>
      <c r="S8" s="133"/>
      <c r="T8" s="133"/>
      <c r="U8" s="133"/>
      <c r="V8" s="133"/>
      <c r="W8" s="134"/>
      <c r="X8" s="108" t="s">
        <v>21</v>
      </c>
      <c r="Y8" s="106" t="s">
        <v>2</v>
      </c>
      <c r="Z8" s="102" t="s">
        <v>14</v>
      </c>
      <c r="AA8" s="102" t="s">
        <v>15</v>
      </c>
      <c r="AB8" s="104" t="s">
        <v>16</v>
      </c>
      <c r="AC8" s="114" t="s">
        <v>13</v>
      </c>
    </row>
    <row r="9" spans="1:36" ht="16.5" customHeight="1" thickBot="1" x14ac:dyDescent="0.3">
      <c r="A9" s="115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127" t="s">
        <v>22</v>
      </c>
      <c r="O9" s="14" t="s">
        <v>24</v>
      </c>
      <c r="P9" s="14"/>
      <c r="Q9" s="14"/>
      <c r="R9" s="14"/>
      <c r="S9" s="14"/>
      <c r="T9" s="14"/>
      <c r="U9" s="14"/>
      <c r="V9" s="14" t="s">
        <v>25</v>
      </c>
      <c r="W9" s="16"/>
      <c r="X9" s="109"/>
      <c r="Y9" s="107"/>
      <c r="Z9" s="103"/>
      <c r="AA9" s="103"/>
      <c r="AB9" s="105"/>
      <c r="AC9" s="132"/>
    </row>
    <row r="10" spans="1:36" ht="15" customHeight="1" x14ac:dyDescent="0.25">
      <c r="A10" s="115"/>
      <c r="B10" s="100" t="s">
        <v>28</v>
      </c>
      <c r="C10" s="96" t="s">
        <v>29</v>
      </c>
      <c r="D10" s="96" t="s">
        <v>30</v>
      </c>
      <c r="E10" s="96" t="s">
        <v>35</v>
      </c>
      <c r="F10" s="96" t="s">
        <v>36</v>
      </c>
      <c r="G10" s="96" t="s">
        <v>33</v>
      </c>
      <c r="H10" s="96" t="s">
        <v>37</v>
      </c>
      <c r="I10" s="96" t="s">
        <v>34</v>
      </c>
      <c r="J10" s="96" t="s">
        <v>32</v>
      </c>
      <c r="K10" s="96" t="s">
        <v>31</v>
      </c>
      <c r="L10" s="96" t="s">
        <v>38</v>
      </c>
      <c r="M10" s="98" t="s">
        <v>39</v>
      </c>
      <c r="N10" s="128"/>
      <c r="O10" s="123" t="s">
        <v>26</v>
      </c>
      <c r="P10" s="125" t="s">
        <v>7</v>
      </c>
      <c r="Q10" s="104" t="s">
        <v>8</v>
      </c>
      <c r="R10" s="100" t="s">
        <v>27</v>
      </c>
      <c r="S10" s="96" t="s">
        <v>9</v>
      </c>
      <c r="T10" s="98" t="s">
        <v>10</v>
      </c>
      <c r="U10" s="130" t="s">
        <v>23</v>
      </c>
      <c r="V10" s="96" t="s">
        <v>11</v>
      </c>
      <c r="W10" s="98" t="s">
        <v>12</v>
      </c>
      <c r="X10" s="109"/>
      <c r="Y10" s="107"/>
      <c r="Z10" s="103"/>
      <c r="AA10" s="103"/>
      <c r="AB10" s="105"/>
      <c r="AC10" s="132"/>
    </row>
    <row r="11" spans="1:36" ht="92.25" customHeight="1" x14ac:dyDescent="0.25">
      <c r="A11" s="115"/>
      <c r="B11" s="10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9"/>
      <c r="N11" s="129"/>
      <c r="O11" s="124"/>
      <c r="P11" s="126"/>
      <c r="Q11" s="105"/>
      <c r="R11" s="101"/>
      <c r="S11" s="97"/>
      <c r="T11" s="99"/>
      <c r="U11" s="131"/>
      <c r="V11" s="97"/>
      <c r="W11" s="99"/>
      <c r="X11" s="109"/>
      <c r="Y11" s="107"/>
      <c r="Z11" s="103"/>
      <c r="AA11" s="103"/>
      <c r="AB11" s="105"/>
      <c r="AC11" s="132"/>
      <c r="AF11" s="36" t="s">
        <v>42</v>
      </c>
      <c r="AG11" s="37" t="s">
        <v>43</v>
      </c>
      <c r="AI11" s="55" t="s">
        <v>45</v>
      </c>
      <c r="AJ11" s="58" t="s">
        <v>46</v>
      </c>
    </row>
    <row r="12" spans="1:36" ht="15.75" customHeight="1" x14ac:dyDescent="0.25">
      <c r="A12" s="18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61"/>
      <c r="N12" s="17"/>
      <c r="O12" s="62">
        <v>8130</v>
      </c>
      <c r="P12" s="35">
        <v>34.04</v>
      </c>
      <c r="Q12" s="27">
        <f t="shared" ref="Q12:Q42" si="0">IF(P12&gt;0,P12/3.6,"")</f>
        <v>9.4555555555555557</v>
      </c>
      <c r="R12" s="45">
        <v>9017</v>
      </c>
      <c r="S12" s="47">
        <v>37.76</v>
      </c>
      <c r="T12" s="47">
        <f>IF(S12&gt;0,S12/3.6,"")</f>
        <v>10.488888888888889</v>
      </c>
      <c r="U12" s="63"/>
      <c r="V12" s="47"/>
      <c r="W12" s="47" t="str">
        <f>IF(V12&gt;0,V12/3.6,"")</f>
        <v/>
      </c>
      <c r="X12" s="52"/>
      <c r="Y12" s="52"/>
      <c r="Z12" s="41"/>
      <c r="AA12" s="41"/>
      <c r="AB12" s="41"/>
      <c r="AC12" s="64">
        <f>AF12+AG12</f>
        <v>3.7025000000000001</v>
      </c>
      <c r="AD12" s="11">
        <f t="shared" ref="AD12:AD44" si="1">SUM(B12:M12)+$K$45+$N$45</f>
        <v>0</v>
      </c>
      <c r="AE12" s="12" t="str">
        <f>IF(AD12=100,"ОК"," ")</f>
        <v xml:space="preserve"> </v>
      </c>
      <c r="AF12" s="38">
        <f>AH12/1000</f>
        <v>3.7025000000000001</v>
      </c>
      <c r="AG12" s="38"/>
      <c r="AH12" s="90">
        <v>3702.5</v>
      </c>
      <c r="AI12" s="56"/>
      <c r="AJ12" s="57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61"/>
      <c r="N13" s="17"/>
      <c r="O13" s="62">
        <v>8130</v>
      </c>
      <c r="P13" s="35">
        <v>34.04</v>
      </c>
      <c r="Q13" s="27">
        <f t="shared" si="0"/>
        <v>9.4555555555555557</v>
      </c>
      <c r="R13" s="45">
        <v>9017</v>
      </c>
      <c r="S13" s="47">
        <v>37.76</v>
      </c>
      <c r="T13" s="47">
        <f t="shared" ref="T13:T42" si="2">IF(S13&gt;0,S13/3.6,"")</f>
        <v>10.488888888888889</v>
      </c>
      <c r="U13" s="63"/>
      <c r="V13" s="47"/>
      <c r="W13" s="47" t="str">
        <f t="shared" ref="W13:W42" si="3">IF(V13&gt;0,V13/3.6,"")</f>
        <v/>
      </c>
      <c r="X13" s="52"/>
      <c r="Y13" s="52"/>
      <c r="Z13" s="41"/>
      <c r="AA13" s="41"/>
      <c r="AB13" s="41"/>
      <c r="AC13" s="64">
        <f t="shared" ref="AC13:AC44" si="4">AF13+AG13</f>
        <v>3.6939000000000002</v>
      </c>
      <c r="AD13" s="11">
        <f t="shared" si="1"/>
        <v>0</v>
      </c>
      <c r="AE13" s="12" t="str">
        <f>IF(AD13=100,"ОК"," ")</f>
        <v xml:space="preserve"> </v>
      </c>
      <c r="AF13" s="38">
        <f t="shared" ref="AF13:AF42" si="5">AH13/1000</f>
        <v>3.6939000000000002</v>
      </c>
      <c r="AG13" s="38"/>
      <c r="AH13" s="90">
        <v>3693.9</v>
      </c>
      <c r="AI13" s="56"/>
      <c r="AJ13" s="57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61"/>
      <c r="N14" s="17"/>
      <c r="O14" s="62">
        <v>8130</v>
      </c>
      <c r="P14" s="35">
        <v>34.04</v>
      </c>
      <c r="Q14" s="27">
        <f t="shared" si="0"/>
        <v>9.4555555555555557</v>
      </c>
      <c r="R14" s="45">
        <v>9017</v>
      </c>
      <c r="S14" s="47">
        <v>37.76</v>
      </c>
      <c r="T14" s="47">
        <f t="shared" si="2"/>
        <v>10.488888888888889</v>
      </c>
      <c r="U14" s="63"/>
      <c r="V14" s="47"/>
      <c r="W14" s="47" t="str">
        <f t="shared" si="3"/>
        <v/>
      </c>
      <c r="X14" s="52"/>
      <c r="Y14" s="52"/>
      <c r="Z14" s="41"/>
      <c r="AA14" s="41"/>
      <c r="AB14" s="41"/>
      <c r="AC14" s="64">
        <f t="shared" si="4"/>
        <v>3.7778</v>
      </c>
      <c r="AD14" s="11">
        <f t="shared" si="1"/>
        <v>0</v>
      </c>
      <c r="AE14" s="12" t="str">
        <f>IF(AD14=100,"ОК"," ")</f>
        <v xml:space="preserve"> </v>
      </c>
      <c r="AF14" s="38">
        <f t="shared" si="5"/>
        <v>3.7778</v>
      </c>
      <c r="AG14" s="38"/>
      <c r="AH14" s="90">
        <v>3777.8</v>
      </c>
      <c r="AI14" s="57">
        <v>0.57969999999999999</v>
      </c>
      <c r="AJ14" s="57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61"/>
      <c r="N15" s="17"/>
      <c r="O15" s="62">
        <v>8130</v>
      </c>
      <c r="P15" s="35">
        <v>34.04</v>
      </c>
      <c r="Q15" s="27">
        <f t="shared" si="0"/>
        <v>9.4555555555555557</v>
      </c>
      <c r="R15" s="45">
        <v>9017</v>
      </c>
      <c r="S15" s="47">
        <v>37.76</v>
      </c>
      <c r="T15" s="47">
        <f t="shared" si="2"/>
        <v>10.488888888888889</v>
      </c>
      <c r="U15" s="63"/>
      <c r="V15" s="47"/>
      <c r="W15" s="47" t="str">
        <f t="shared" si="3"/>
        <v/>
      </c>
      <c r="X15" s="52"/>
      <c r="Y15" s="52"/>
      <c r="Z15" s="41"/>
      <c r="AA15" s="41"/>
      <c r="AB15" s="41"/>
      <c r="AC15" s="64">
        <f t="shared" si="4"/>
        <v>3.8180999999999998</v>
      </c>
      <c r="AD15" s="11">
        <f t="shared" si="1"/>
        <v>0</v>
      </c>
      <c r="AE15" s="12" t="str">
        <f t="shared" ref="AE15:AE44" si="6">IF(AD15=100,"ОК"," ")</f>
        <v xml:space="preserve"> </v>
      </c>
      <c r="AF15" s="38">
        <f t="shared" si="5"/>
        <v>3.8180999999999998</v>
      </c>
      <c r="AG15" s="38"/>
      <c r="AH15" s="90">
        <v>3818.1</v>
      </c>
      <c r="AI15" s="57">
        <v>0.57950000000000002</v>
      </c>
      <c r="AJ15" s="57">
        <v>26</v>
      </c>
    </row>
    <row r="16" spans="1:36" ht="15.75" customHeight="1" x14ac:dyDescent="0.25">
      <c r="A16" s="18">
        <v>5</v>
      </c>
      <c r="B16" s="86">
        <v>96.638000000000005</v>
      </c>
      <c r="C16" s="86">
        <v>1.7569999999999999</v>
      </c>
      <c r="D16" s="86">
        <v>0.52800000000000002</v>
      </c>
      <c r="E16" s="86">
        <v>8.4000000000000005E-2</v>
      </c>
      <c r="F16" s="86">
        <v>8.4000000000000005E-2</v>
      </c>
      <c r="G16" s="86">
        <v>2E-3</v>
      </c>
      <c r="H16" s="86">
        <v>1.7000000000000001E-2</v>
      </c>
      <c r="I16" s="86">
        <v>1.0999999999999999E-2</v>
      </c>
      <c r="J16" s="86">
        <v>7.0000000000000001E-3</v>
      </c>
      <c r="K16" s="86">
        <v>5.0000000000000001E-3</v>
      </c>
      <c r="L16" s="86">
        <v>0.73499999999999999</v>
      </c>
      <c r="M16" s="87">
        <v>0.13200000000000001</v>
      </c>
      <c r="N16" s="85" t="s">
        <v>61</v>
      </c>
      <c r="O16" s="91">
        <v>8128</v>
      </c>
      <c r="P16" s="92">
        <v>34.03</v>
      </c>
      <c r="Q16" s="27">
        <f t="shared" si="0"/>
        <v>9.4527777777777775</v>
      </c>
      <c r="R16" s="95">
        <v>9015</v>
      </c>
      <c r="S16" s="92">
        <v>37.75</v>
      </c>
      <c r="T16" s="47">
        <f t="shared" si="2"/>
        <v>10.486111111111111</v>
      </c>
      <c r="U16" s="74" t="s">
        <v>62</v>
      </c>
      <c r="V16" s="74" t="s">
        <v>63</v>
      </c>
      <c r="W16" s="47">
        <f t="shared" si="3"/>
        <v>13.816666666666666</v>
      </c>
      <c r="X16" s="74" t="s">
        <v>64</v>
      </c>
      <c r="Y16" s="52"/>
      <c r="Z16" s="41"/>
      <c r="AA16" s="41"/>
      <c r="AB16" s="41"/>
      <c r="AC16" s="64">
        <f t="shared" si="4"/>
        <v>3.9255999999999998</v>
      </c>
      <c r="AD16" s="11">
        <f t="shared" si="1"/>
        <v>100.00000000000001</v>
      </c>
      <c r="AE16" s="12" t="str">
        <f t="shared" si="6"/>
        <v>ОК</v>
      </c>
      <c r="AF16" s="38">
        <f t="shared" si="5"/>
        <v>3.9255999999999998</v>
      </c>
      <c r="AG16" s="38"/>
      <c r="AH16" s="90">
        <v>3925.6</v>
      </c>
      <c r="AI16" s="57">
        <v>0.58230000000000004</v>
      </c>
      <c r="AJ16" s="57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61"/>
      <c r="N17" s="17"/>
      <c r="O17" s="62">
        <v>8128</v>
      </c>
      <c r="P17" s="35">
        <v>34.03</v>
      </c>
      <c r="Q17" s="27">
        <f t="shared" si="0"/>
        <v>9.4527777777777775</v>
      </c>
      <c r="R17" s="95">
        <v>9015</v>
      </c>
      <c r="S17" s="92">
        <v>37.75</v>
      </c>
      <c r="T17" s="47">
        <f t="shared" si="2"/>
        <v>10.486111111111111</v>
      </c>
      <c r="U17" s="63"/>
      <c r="V17" s="47"/>
      <c r="W17" s="47" t="str">
        <f t="shared" si="3"/>
        <v/>
      </c>
      <c r="X17" s="52"/>
      <c r="Y17" s="52"/>
      <c r="Z17" s="41"/>
      <c r="AA17" s="41"/>
      <c r="AB17" s="41"/>
      <c r="AC17" s="64">
        <f t="shared" si="4"/>
        <v>3.8828</v>
      </c>
      <c r="AD17" s="11">
        <f t="shared" si="1"/>
        <v>0</v>
      </c>
      <c r="AE17" s="12" t="str">
        <f t="shared" si="6"/>
        <v xml:space="preserve"> </v>
      </c>
      <c r="AF17" s="38">
        <f t="shared" si="5"/>
        <v>3.8828</v>
      </c>
      <c r="AG17" s="38"/>
      <c r="AH17" s="90">
        <v>3882.8</v>
      </c>
      <c r="AI17" s="57">
        <v>0.58220000000000005</v>
      </c>
      <c r="AJ17" s="57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61"/>
      <c r="N18" s="17"/>
      <c r="O18" s="62">
        <v>8128</v>
      </c>
      <c r="P18" s="35">
        <v>34.03</v>
      </c>
      <c r="Q18" s="27">
        <f t="shared" si="0"/>
        <v>9.4527777777777775</v>
      </c>
      <c r="R18" s="95">
        <v>9015</v>
      </c>
      <c r="S18" s="92">
        <v>37.75</v>
      </c>
      <c r="T18" s="47">
        <f t="shared" si="2"/>
        <v>10.486111111111111</v>
      </c>
      <c r="U18" s="74"/>
      <c r="V18" s="74"/>
      <c r="W18" s="47" t="str">
        <f t="shared" si="3"/>
        <v/>
      </c>
      <c r="X18" s="52"/>
      <c r="Y18" s="52"/>
      <c r="Z18" s="41"/>
      <c r="AA18" s="41"/>
      <c r="AB18" s="41"/>
      <c r="AC18" s="64">
        <f t="shared" si="4"/>
        <v>4.1073999999999993</v>
      </c>
      <c r="AD18" s="11">
        <f t="shared" si="1"/>
        <v>0</v>
      </c>
      <c r="AE18" s="12" t="str">
        <f t="shared" si="6"/>
        <v xml:space="preserve"> </v>
      </c>
      <c r="AF18" s="38">
        <f t="shared" si="5"/>
        <v>4.1073999999999993</v>
      </c>
      <c r="AG18" s="38"/>
      <c r="AH18" s="90">
        <v>4107.3999999999996</v>
      </c>
      <c r="AI18" s="57">
        <v>0.58199999999999996</v>
      </c>
      <c r="AJ18" s="57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61"/>
      <c r="N19" s="17"/>
      <c r="O19" s="62">
        <v>8128</v>
      </c>
      <c r="P19" s="35">
        <v>34.03</v>
      </c>
      <c r="Q19" s="27">
        <f t="shared" si="0"/>
        <v>9.4527777777777775</v>
      </c>
      <c r="R19" s="95">
        <v>9015</v>
      </c>
      <c r="S19" s="92">
        <v>37.75</v>
      </c>
      <c r="T19" s="47">
        <f t="shared" si="2"/>
        <v>10.486111111111111</v>
      </c>
      <c r="U19" s="63"/>
      <c r="V19" s="47"/>
      <c r="W19" s="47" t="str">
        <f t="shared" si="3"/>
        <v/>
      </c>
      <c r="X19" s="52"/>
      <c r="Y19" s="52"/>
      <c r="Z19" s="41"/>
      <c r="AA19" s="41"/>
      <c r="AB19" s="41"/>
      <c r="AC19" s="64">
        <f t="shared" si="4"/>
        <v>4.1186000000000007</v>
      </c>
      <c r="AD19" s="11">
        <f t="shared" si="1"/>
        <v>0</v>
      </c>
      <c r="AE19" s="12" t="str">
        <f t="shared" si="6"/>
        <v xml:space="preserve"> </v>
      </c>
      <c r="AF19" s="38">
        <f t="shared" si="5"/>
        <v>4.1186000000000007</v>
      </c>
      <c r="AG19" s="38"/>
      <c r="AH19" s="90">
        <v>4118.6000000000004</v>
      </c>
      <c r="AI19" s="57"/>
      <c r="AJ19" s="57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61"/>
      <c r="N20" s="17"/>
      <c r="O20" s="62">
        <v>8128</v>
      </c>
      <c r="P20" s="35">
        <v>34.03</v>
      </c>
      <c r="Q20" s="27">
        <f t="shared" si="0"/>
        <v>9.4527777777777775</v>
      </c>
      <c r="R20" s="95">
        <v>9015</v>
      </c>
      <c r="S20" s="92">
        <v>37.75</v>
      </c>
      <c r="T20" s="47">
        <f t="shared" si="2"/>
        <v>10.486111111111111</v>
      </c>
      <c r="U20" s="63"/>
      <c r="V20" s="47"/>
      <c r="W20" s="47" t="str">
        <f t="shared" si="3"/>
        <v/>
      </c>
      <c r="X20" s="52"/>
      <c r="Y20" s="52"/>
      <c r="Z20" s="41"/>
      <c r="AA20" s="41"/>
      <c r="AB20" s="41"/>
      <c r="AC20" s="64">
        <f t="shared" si="4"/>
        <v>3.6486999999999998</v>
      </c>
      <c r="AD20" s="11">
        <f t="shared" si="1"/>
        <v>0</v>
      </c>
      <c r="AE20" s="12" t="str">
        <f t="shared" si="6"/>
        <v xml:space="preserve"> </v>
      </c>
      <c r="AF20" s="38">
        <f t="shared" si="5"/>
        <v>3.6486999999999998</v>
      </c>
      <c r="AG20" s="38"/>
      <c r="AH20" s="90">
        <v>3648.7</v>
      </c>
      <c r="AI20" s="57"/>
      <c r="AJ20" s="57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61"/>
      <c r="N21" s="17"/>
      <c r="O21" s="62">
        <v>8128</v>
      </c>
      <c r="P21" s="35">
        <v>34.03</v>
      </c>
      <c r="Q21" s="27">
        <f t="shared" si="0"/>
        <v>9.4527777777777775</v>
      </c>
      <c r="R21" s="95">
        <v>9015</v>
      </c>
      <c r="S21" s="92">
        <v>37.75</v>
      </c>
      <c r="T21" s="47">
        <f t="shared" si="2"/>
        <v>10.486111111111111</v>
      </c>
      <c r="U21" s="63"/>
      <c r="V21" s="47"/>
      <c r="W21" s="47" t="str">
        <f t="shared" si="3"/>
        <v/>
      </c>
      <c r="X21" s="52"/>
      <c r="Y21" s="52"/>
      <c r="Z21" s="41"/>
      <c r="AA21" s="41"/>
      <c r="AB21" s="41"/>
      <c r="AC21" s="64">
        <f t="shared" si="4"/>
        <v>3.3411999999999997</v>
      </c>
      <c r="AD21" s="11">
        <f t="shared" si="1"/>
        <v>0</v>
      </c>
      <c r="AE21" s="12" t="str">
        <f t="shared" si="6"/>
        <v xml:space="preserve"> </v>
      </c>
      <c r="AF21" s="38">
        <f t="shared" si="5"/>
        <v>3.3411999999999997</v>
      </c>
      <c r="AG21" s="38"/>
      <c r="AH21" s="90">
        <v>3341.2</v>
      </c>
      <c r="AI21" s="57">
        <v>0.58140000000000003</v>
      </c>
      <c r="AJ21" s="57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61"/>
      <c r="N22" s="17"/>
      <c r="O22" s="62">
        <v>8128</v>
      </c>
      <c r="P22" s="35">
        <v>34.03</v>
      </c>
      <c r="Q22" s="27">
        <f t="shared" si="0"/>
        <v>9.4527777777777775</v>
      </c>
      <c r="R22" s="95">
        <v>9015</v>
      </c>
      <c r="S22" s="92">
        <v>37.75</v>
      </c>
      <c r="T22" s="47">
        <f t="shared" si="2"/>
        <v>10.486111111111111</v>
      </c>
      <c r="U22" s="63"/>
      <c r="V22" s="47"/>
      <c r="W22" s="47" t="str">
        <f t="shared" si="3"/>
        <v/>
      </c>
      <c r="X22" s="52"/>
      <c r="Y22" s="52"/>
      <c r="Z22" s="41"/>
      <c r="AA22" s="41"/>
      <c r="AB22" s="41"/>
      <c r="AC22" s="64">
        <f t="shared" si="4"/>
        <v>3.1869000000000001</v>
      </c>
      <c r="AD22" s="11">
        <f t="shared" si="1"/>
        <v>0</v>
      </c>
      <c r="AE22" s="12" t="str">
        <f t="shared" si="6"/>
        <v xml:space="preserve"> </v>
      </c>
      <c r="AF22" s="38">
        <f t="shared" si="5"/>
        <v>3.1869000000000001</v>
      </c>
      <c r="AG22" s="38"/>
      <c r="AH22" s="90">
        <v>3186.9</v>
      </c>
      <c r="AI22" s="57">
        <v>0.58089999999999997</v>
      </c>
      <c r="AJ22" s="57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61"/>
      <c r="N23" s="17"/>
      <c r="O23" s="62">
        <v>8128</v>
      </c>
      <c r="P23" s="35">
        <v>34.03</v>
      </c>
      <c r="Q23" s="27">
        <f t="shared" si="0"/>
        <v>9.4527777777777775</v>
      </c>
      <c r="R23" s="95">
        <v>9015</v>
      </c>
      <c r="S23" s="92">
        <v>37.75</v>
      </c>
      <c r="T23" s="47">
        <f t="shared" si="2"/>
        <v>10.486111111111111</v>
      </c>
      <c r="U23" s="63"/>
      <c r="V23" s="47"/>
      <c r="W23" s="47" t="str">
        <f t="shared" si="3"/>
        <v/>
      </c>
      <c r="X23" s="52"/>
      <c r="Y23" s="52"/>
      <c r="Z23" s="41"/>
      <c r="AA23" s="41"/>
      <c r="AB23" s="41"/>
      <c r="AC23" s="64">
        <f t="shared" si="4"/>
        <v>3.5150000000000001</v>
      </c>
      <c r="AD23" s="11">
        <f t="shared" si="1"/>
        <v>0</v>
      </c>
      <c r="AE23" s="12" t="str">
        <f t="shared" si="6"/>
        <v xml:space="preserve"> </v>
      </c>
      <c r="AF23" s="38">
        <f t="shared" si="5"/>
        <v>3.5150000000000001</v>
      </c>
      <c r="AG23" s="38"/>
      <c r="AH23" s="90">
        <v>3515</v>
      </c>
      <c r="AI23" s="57">
        <v>0.5806</v>
      </c>
      <c r="AJ23" s="57">
        <v>25</v>
      </c>
    </row>
    <row r="24" spans="1:36" ht="15.75" customHeight="1" x14ac:dyDescent="0.25">
      <c r="A24" s="18">
        <v>13</v>
      </c>
      <c r="B24" s="86">
        <v>96.7</v>
      </c>
      <c r="C24" s="86">
        <v>1.7390000000000001</v>
      </c>
      <c r="D24" s="86">
        <v>0.51500000000000001</v>
      </c>
      <c r="E24" s="86">
        <v>8.2000000000000003E-2</v>
      </c>
      <c r="F24" s="86">
        <v>8.1000000000000003E-2</v>
      </c>
      <c r="G24" s="86">
        <v>1E-3</v>
      </c>
      <c r="H24" s="86">
        <v>1.6E-2</v>
      </c>
      <c r="I24" s="86">
        <v>0.01</v>
      </c>
      <c r="J24" s="86">
        <v>7.0000000000000001E-3</v>
      </c>
      <c r="K24" s="86">
        <v>5.0000000000000001E-3</v>
      </c>
      <c r="L24" s="86">
        <v>0.71499999999999997</v>
      </c>
      <c r="M24" s="87">
        <v>0.129</v>
      </c>
      <c r="N24" s="85" t="s">
        <v>65</v>
      </c>
      <c r="O24" s="91">
        <v>8125</v>
      </c>
      <c r="P24" s="92">
        <v>34.020000000000003</v>
      </c>
      <c r="Q24" s="27">
        <f t="shared" si="0"/>
        <v>9.4500000000000011</v>
      </c>
      <c r="R24" s="95">
        <v>9013</v>
      </c>
      <c r="S24" s="92">
        <v>37.74</v>
      </c>
      <c r="T24" s="47">
        <f t="shared" si="2"/>
        <v>10.483333333333334</v>
      </c>
      <c r="U24" s="74" t="s">
        <v>66</v>
      </c>
      <c r="V24" s="74" t="s">
        <v>67</v>
      </c>
      <c r="W24" s="47">
        <f t="shared" si="3"/>
        <v>13.819444444444445</v>
      </c>
      <c r="X24" s="74" t="s">
        <v>68</v>
      </c>
      <c r="Y24" s="52"/>
      <c r="Z24" s="41"/>
      <c r="AA24" s="41"/>
      <c r="AB24" s="41"/>
      <c r="AC24" s="64">
        <f t="shared" si="4"/>
        <v>3.8131999999999997</v>
      </c>
      <c r="AD24" s="11">
        <f t="shared" si="1"/>
        <v>100.00000000000003</v>
      </c>
      <c r="AE24" s="12" t="str">
        <f t="shared" si="6"/>
        <v>ОК</v>
      </c>
      <c r="AF24" s="38">
        <f t="shared" si="5"/>
        <v>3.8131999999999997</v>
      </c>
      <c r="AG24" s="38"/>
      <c r="AH24" s="90">
        <v>3813.2</v>
      </c>
      <c r="AI24" s="57">
        <v>0.58030000000000004</v>
      </c>
      <c r="AJ24" s="57">
        <v>25</v>
      </c>
    </row>
    <row r="25" spans="1:36" ht="15.75" customHeight="1" x14ac:dyDescent="0.25">
      <c r="A25" s="1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61"/>
      <c r="N25" s="17"/>
      <c r="O25" s="91">
        <v>8125</v>
      </c>
      <c r="P25" s="92">
        <v>34.020000000000003</v>
      </c>
      <c r="Q25" s="27">
        <f t="shared" si="0"/>
        <v>9.4500000000000011</v>
      </c>
      <c r="R25" s="95">
        <v>9013</v>
      </c>
      <c r="S25" s="92">
        <v>37.74</v>
      </c>
      <c r="T25" s="47">
        <f t="shared" si="2"/>
        <v>10.483333333333334</v>
      </c>
      <c r="U25" s="74"/>
      <c r="V25" s="74"/>
      <c r="W25" s="47" t="str">
        <f t="shared" si="3"/>
        <v/>
      </c>
      <c r="X25" s="52"/>
      <c r="Y25" s="52"/>
      <c r="Z25" s="41"/>
      <c r="AA25" s="41"/>
      <c r="AB25" s="41"/>
      <c r="AC25" s="64">
        <f t="shared" si="4"/>
        <v>3.7378</v>
      </c>
      <c r="AD25" s="11">
        <f t="shared" si="1"/>
        <v>0</v>
      </c>
      <c r="AE25" s="12" t="str">
        <f t="shared" si="6"/>
        <v xml:space="preserve"> </v>
      </c>
      <c r="AF25" s="38">
        <f t="shared" si="5"/>
        <v>3.7378</v>
      </c>
      <c r="AG25" s="38"/>
      <c r="AH25" s="90">
        <v>3737.8</v>
      </c>
      <c r="AI25" s="57"/>
      <c r="AJ25" s="57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1"/>
      <c r="N26" s="17"/>
      <c r="O26" s="91">
        <v>8125</v>
      </c>
      <c r="P26" s="92">
        <v>34.020000000000003</v>
      </c>
      <c r="Q26" s="27">
        <f t="shared" si="0"/>
        <v>9.4500000000000011</v>
      </c>
      <c r="R26" s="95">
        <v>9013</v>
      </c>
      <c r="S26" s="92">
        <v>37.74</v>
      </c>
      <c r="T26" s="47">
        <f t="shared" si="2"/>
        <v>10.483333333333334</v>
      </c>
      <c r="U26" s="63"/>
      <c r="V26" s="47"/>
      <c r="W26" s="47" t="str">
        <f t="shared" si="3"/>
        <v/>
      </c>
      <c r="X26" s="52"/>
      <c r="Y26" s="52"/>
      <c r="Z26" s="41"/>
      <c r="AA26" s="41"/>
      <c r="AB26" s="41"/>
      <c r="AC26" s="64">
        <f t="shared" si="4"/>
        <v>3.8555999999999999</v>
      </c>
      <c r="AD26" s="11">
        <f t="shared" si="1"/>
        <v>0</v>
      </c>
      <c r="AE26" s="12" t="str">
        <f t="shared" ref="AE26:AE27" si="7">IF(AD26=100,"ОК"," ")</f>
        <v xml:space="preserve"> </v>
      </c>
      <c r="AF26" s="38">
        <f t="shared" si="5"/>
        <v>3.8555999999999999</v>
      </c>
      <c r="AG26" s="38"/>
      <c r="AH26" s="90">
        <v>3855.6</v>
      </c>
      <c r="AI26" s="57"/>
      <c r="AJ26" s="57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1"/>
      <c r="N27" s="17"/>
      <c r="O27" s="91">
        <v>8125</v>
      </c>
      <c r="P27" s="92">
        <v>34.020000000000003</v>
      </c>
      <c r="Q27" s="27">
        <f t="shared" si="0"/>
        <v>9.4500000000000011</v>
      </c>
      <c r="R27" s="95">
        <v>9013</v>
      </c>
      <c r="S27" s="92">
        <v>37.74</v>
      </c>
      <c r="T27" s="47">
        <f t="shared" si="2"/>
        <v>10.483333333333334</v>
      </c>
      <c r="U27" s="63"/>
      <c r="V27" s="47"/>
      <c r="W27" s="47" t="str">
        <f t="shared" si="3"/>
        <v/>
      </c>
      <c r="X27" s="52"/>
      <c r="Y27" s="52"/>
      <c r="Z27" s="41"/>
      <c r="AA27" s="41"/>
      <c r="AB27" s="41"/>
      <c r="AC27" s="64">
        <f t="shared" si="4"/>
        <v>4.1593999999999998</v>
      </c>
      <c r="AD27" s="11">
        <f t="shared" si="1"/>
        <v>0</v>
      </c>
      <c r="AE27" s="12" t="str">
        <f t="shared" si="7"/>
        <v xml:space="preserve"> </v>
      </c>
      <c r="AF27" s="38">
        <f t="shared" si="5"/>
        <v>4.1593999999999998</v>
      </c>
      <c r="AG27" s="38"/>
      <c r="AH27" s="90">
        <v>4159.3999999999996</v>
      </c>
      <c r="AI27" s="57"/>
      <c r="AJ27" s="57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61"/>
      <c r="N28" s="17"/>
      <c r="O28" s="91">
        <v>8125</v>
      </c>
      <c r="P28" s="92">
        <v>34.020000000000003</v>
      </c>
      <c r="Q28" s="27">
        <f t="shared" si="0"/>
        <v>9.4500000000000011</v>
      </c>
      <c r="R28" s="95">
        <v>9013</v>
      </c>
      <c r="S28" s="92">
        <v>37.74</v>
      </c>
      <c r="T28" s="47">
        <f t="shared" si="2"/>
        <v>10.483333333333334</v>
      </c>
      <c r="U28" s="63"/>
      <c r="V28" s="47"/>
      <c r="W28" s="47" t="str">
        <f t="shared" si="3"/>
        <v/>
      </c>
      <c r="X28" s="52"/>
      <c r="Y28" s="52"/>
      <c r="Z28" s="41"/>
      <c r="AA28" s="41"/>
      <c r="AB28" s="41"/>
      <c r="AC28" s="64">
        <f t="shared" si="4"/>
        <v>4.0949</v>
      </c>
      <c r="AD28" s="11">
        <f t="shared" si="1"/>
        <v>0</v>
      </c>
      <c r="AE28" s="12" t="str">
        <f t="shared" si="6"/>
        <v xml:space="preserve"> </v>
      </c>
      <c r="AF28" s="38">
        <f t="shared" si="5"/>
        <v>4.0949</v>
      </c>
      <c r="AG28" s="38"/>
      <c r="AH28" s="90">
        <v>4094.9</v>
      </c>
      <c r="AI28" s="57">
        <v>0.57979999999999998</v>
      </c>
      <c r="AJ28" s="57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61"/>
      <c r="N29" s="17"/>
      <c r="O29" s="91">
        <v>8125</v>
      </c>
      <c r="P29" s="92">
        <v>34.020000000000003</v>
      </c>
      <c r="Q29" s="27">
        <f t="shared" si="0"/>
        <v>9.4500000000000011</v>
      </c>
      <c r="R29" s="95">
        <v>9013</v>
      </c>
      <c r="S29" s="92">
        <v>37.74</v>
      </c>
      <c r="T29" s="47">
        <f t="shared" si="2"/>
        <v>10.483333333333334</v>
      </c>
      <c r="U29" s="63"/>
      <c r="V29" s="47"/>
      <c r="W29" s="47" t="str">
        <f t="shared" si="3"/>
        <v/>
      </c>
      <c r="X29" s="52"/>
      <c r="Y29" s="52"/>
      <c r="Z29" s="41"/>
      <c r="AA29" s="41"/>
      <c r="AB29" s="41"/>
      <c r="AC29" s="64">
        <f t="shared" si="4"/>
        <v>3.9263000000000003</v>
      </c>
      <c r="AD29" s="11">
        <f t="shared" si="1"/>
        <v>0</v>
      </c>
      <c r="AE29" s="12" t="str">
        <f t="shared" si="6"/>
        <v xml:space="preserve"> </v>
      </c>
      <c r="AF29" s="38">
        <f t="shared" si="5"/>
        <v>3.9263000000000003</v>
      </c>
      <c r="AG29" s="38"/>
      <c r="AH29" s="90">
        <v>3926.3</v>
      </c>
      <c r="AI29" s="57">
        <v>0.57999999999999996</v>
      </c>
      <c r="AJ29" s="57">
        <v>24</v>
      </c>
    </row>
    <row r="30" spans="1:36" ht="15.75" customHeight="1" x14ac:dyDescent="0.25">
      <c r="A30" s="18">
        <v>19</v>
      </c>
      <c r="B30" s="86">
        <v>96.644999999999996</v>
      </c>
      <c r="C30" s="86">
        <v>1.7270000000000001</v>
      </c>
      <c r="D30" s="86">
        <v>0.51500000000000001</v>
      </c>
      <c r="E30" s="86">
        <v>8.2000000000000003E-2</v>
      </c>
      <c r="F30" s="86">
        <v>8.2000000000000003E-2</v>
      </c>
      <c r="G30" s="88">
        <v>0</v>
      </c>
      <c r="H30" s="86">
        <v>1.6E-2</v>
      </c>
      <c r="I30" s="86">
        <v>1.0999999999999999E-2</v>
      </c>
      <c r="J30" s="86">
        <v>8.9999999999999993E-3</v>
      </c>
      <c r="K30" s="86">
        <v>8.9999999999999993E-3</v>
      </c>
      <c r="L30" s="86">
        <v>0.77800000000000002</v>
      </c>
      <c r="M30" s="87">
        <v>0.126</v>
      </c>
      <c r="N30" s="85" t="s">
        <v>69</v>
      </c>
      <c r="O30" s="91">
        <v>8124</v>
      </c>
      <c r="P30" s="92">
        <v>34.01</v>
      </c>
      <c r="Q30" s="27">
        <f t="shared" si="0"/>
        <v>9.4472222222222211</v>
      </c>
      <c r="R30" s="95">
        <v>9011</v>
      </c>
      <c r="S30" s="92">
        <v>37.729999999999997</v>
      </c>
      <c r="T30" s="47">
        <f t="shared" si="2"/>
        <v>10.480555555555554</v>
      </c>
      <c r="U30" s="74" t="s">
        <v>70</v>
      </c>
      <c r="V30" s="74" t="s">
        <v>71</v>
      </c>
      <c r="W30" s="47">
        <f t="shared" si="3"/>
        <v>13.808333333333334</v>
      </c>
      <c r="X30" s="74" t="s">
        <v>72</v>
      </c>
      <c r="Y30" s="52"/>
      <c r="Z30" s="41"/>
      <c r="AA30" s="41"/>
      <c r="AB30" s="41"/>
      <c r="AC30" s="64">
        <f t="shared" si="4"/>
        <v>3.8018000000000001</v>
      </c>
      <c r="AD30" s="11">
        <f t="shared" si="1"/>
        <v>100</v>
      </c>
      <c r="AE30" s="12" t="str">
        <f t="shared" si="6"/>
        <v>ОК</v>
      </c>
      <c r="AF30" s="38">
        <f t="shared" si="5"/>
        <v>3.8018000000000001</v>
      </c>
      <c r="AG30" s="38"/>
      <c r="AH30" s="90">
        <v>3801.8</v>
      </c>
      <c r="AI30" s="57">
        <v>0.58009999999999995</v>
      </c>
      <c r="AJ30" s="57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1"/>
      <c r="N31" s="17"/>
      <c r="O31" s="91">
        <v>8124</v>
      </c>
      <c r="P31" s="92">
        <v>34.01</v>
      </c>
      <c r="Q31" s="27">
        <f t="shared" si="0"/>
        <v>9.4472222222222211</v>
      </c>
      <c r="R31" s="95">
        <v>9011</v>
      </c>
      <c r="S31" s="92">
        <v>37.729999999999997</v>
      </c>
      <c r="T31" s="47">
        <f t="shared" si="2"/>
        <v>10.480555555555554</v>
      </c>
      <c r="U31" s="63"/>
      <c r="V31" s="47"/>
      <c r="W31" s="47" t="str">
        <f t="shared" si="3"/>
        <v/>
      </c>
      <c r="X31" s="52"/>
      <c r="Y31" s="52"/>
      <c r="Z31" s="41"/>
      <c r="AA31" s="41"/>
      <c r="AB31" s="41"/>
      <c r="AC31" s="64">
        <f t="shared" si="4"/>
        <v>3.7317</v>
      </c>
      <c r="AD31" s="11">
        <f t="shared" si="1"/>
        <v>0</v>
      </c>
      <c r="AE31" s="12" t="str">
        <f t="shared" si="6"/>
        <v xml:space="preserve"> </v>
      </c>
      <c r="AF31" s="38">
        <f t="shared" si="5"/>
        <v>3.7317</v>
      </c>
      <c r="AG31" s="38"/>
      <c r="AH31" s="90">
        <v>3731.7</v>
      </c>
      <c r="AI31" s="57">
        <v>0.57969999999999999</v>
      </c>
      <c r="AJ31" s="57">
        <v>24</v>
      </c>
    </row>
    <row r="32" spans="1:36" ht="15.75" customHeight="1" x14ac:dyDescent="0.25">
      <c r="A32" s="18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1"/>
      <c r="N32" s="17"/>
      <c r="O32" s="91">
        <v>8124</v>
      </c>
      <c r="P32" s="92">
        <v>34.01</v>
      </c>
      <c r="Q32" s="27">
        <f t="shared" si="0"/>
        <v>9.4472222222222211</v>
      </c>
      <c r="R32" s="95">
        <v>9011</v>
      </c>
      <c r="S32" s="92">
        <v>37.729999999999997</v>
      </c>
      <c r="T32" s="47">
        <f t="shared" si="2"/>
        <v>10.480555555555554</v>
      </c>
      <c r="U32" s="63"/>
      <c r="V32" s="47"/>
      <c r="W32" s="47" t="str">
        <f t="shared" si="3"/>
        <v/>
      </c>
      <c r="X32" s="52"/>
      <c r="Y32" s="52"/>
      <c r="Z32" s="41"/>
      <c r="AA32" s="41"/>
      <c r="AB32" s="41"/>
      <c r="AC32" s="64">
        <f t="shared" si="4"/>
        <v>3.3435000000000001</v>
      </c>
      <c r="AD32" s="11">
        <f t="shared" si="1"/>
        <v>0</v>
      </c>
      <c r="AE32" s="12" t="str">
        <f t="shared" si="6"/>
        <v xml:space="preserve"> </v>
      </c>
      <c r="AF32" s="38">
        <f t="shared" si="5"/>
        <v>3.3435000000000001</v>
      </c>
      <c r="AG32" s="38"/>
      <c r="AH32" s="90">
        <v>3343.5</v>
      </c>
      <c r="AI32" s="57">
        <v>0.57999999999999996</v>
      </c>
      <c r="AJ32" s="57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61"/>
      <c r="N33" s="17"/>
      <c r="O33" s="91">
        <v>8124</v>
      </c>
      <c r="P33" s="92">
        <v>34.01</v>
      </c>
      <c r="Q33" s="27">
        <f t="shared" si="0"/>
        <v>9.4472222222222211</v>
      </c>
      <c r="R33" s="95">
        <v>9011</v>
      </c>
      <c r="S33" s="92">
        <v>37.729999999999997</v>
      </c>
      <c r="T33" s="47">
        <f t="shared" si="2"/>
        <v>10.480555555555554</v>
      </c>
      <c r="U33" s="63"/>
      <c r="V33" s="47"/>
      <c r="W33" s="47" t="str">
        <f t="shared" si="3"/>
        <v/>
      </c>
      <c r="X33" s="52"/>
      <c r="Y33" s="52"/>
      <c r="Z33" s="41"/>
      <c r="AA33" s="41"/>
      <c r="AB33" s="41"/>
      <c r="AC33" s="64">
        <f t="shared" si="4"/>
        <v>3.4325999999999999</v>
      </c>
      <c r="AD33" s="11">
        <f t="shared" si="1"/>
        <v>0</v>
      </c>
      <c r="AE33" s="12" t="str">
        <f t="shared" ref="AE33" si="8">IF(AD33=100,"ОК"," ")</f>
        <v xml:space="preserve"> </v>
      </c>
      <c r="AF33" s="38">
        <f t="shared" si="5"/>
        <v>3.4325999999999999</v>
      </c>
      <c r="AG33" s="38"/>
      <c r="AH33" s="90">
        <v>3432.6</v>
      </c>
      <c r="AI33" s="57"/>
      <c r="AJ33" s="57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61"/>
      <c r="N34" s="17"/>
      <c r="O34" s="91">
        <v>8124</v>
      </c>
      <c r="P34" s="92">
        <v>34.01</v>
      </c>
      <c r="Q34" s="27">
        <f t="shared" si="0"/>
        <v>9.4472222222222211</v>
      </c>
      <c r="R34" s="95">
        <v>9011</v>
      </c>
      <c r="S34" s="92">
        <v>37.729999999999997</v>
      </c>
      <c r="T34" s="47">
        <f t="shared" si="2"/>
        <v>10.480555555555554</v>
      </c>
      <c r="U34" s="63"/>
      <c r="V34" s="47"/>
      <c r="W34" s="47" t="str">
        <f t="shared" si="3"/>
        <v/>
      </c>
      <c r="X34" s="52"/>
      <c r="Y34" s="52"/>
      <c r="Z34" s="41"/>
      <c r="AA34" s="41"/>
      <c r="AB34" s="41"/>
      <c r="AC34" s="64">
        <f t="shared" si="4"/>
        <v>3.3955000000000002</v>
      </c>
      <c r="AD34" s="11">
        <f t="shared" si="1"/>
        <v>0</v>
      </c>
      <c r="AE34" s="12" t="str">
        <f t="shared" si="6"/>
        <v xml:space="preserve"> </v>
      </c>
      <c r="AF34" s="38">
        <f t="shared" si="5"/>
        <v>3.3955000000000002</v>
      </c>
      <c r="AG34" s="38"/>
      <c r="AH34" s="90">
        <v>3395.5</v>
      </c>
      <c r="AI34" s="57"/>
      <c r="AJ34" s="57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61"/>
      <c r="N35" s="17"/>
      <c r="O35" s="91">
        <v>8124</v>
      </c>
      <c r="P35" s="92">
        <v>34.01</v>
      </c>
      <c r="Q35" s="27">
        <f>IF(P35&gt;0,P35/3.6,"")</f>
        <v>9.4472222222222211</v>
      </c>
      <c r="R35" s="95">
        <v>9011</v>
      </c>
      <c r="S35" s="92">
        <v>37.729999999999997</v>
      </c>
      <c r="T35" s="47">
        <f t="shared" si="2"/>
        <v>10.480555555555554</v>
      </c>
      <c r="U35" s="63"/>
      <c r="V35" s="47"/>
      <c r="W35" s="47" t="str">
        <f t="shared" si="3"/>
        <v/>
      </c>
      <c r="X35" s="52"/>
      <c r="Y35" s="52"/>
      <c r="Z35" s="41"/>
      <c r="AA35" s="41"/>
      <c r="AB35" s="41"/>
      <c r="AC35" s="64">
        <f t="shared" si="4"/>
        <v>2.9464999999999999</v>
      </c>
      <c r="AD35" s="11">
        <f t="shared" si="1"/>
        <v>0</v>
      </c>
      <c r="AE35" s="12" t="str">
        <f t="shared" si="6"/>
        <v xml:space="preserve"> </v>
      </c>
      <c r="AF35" s="38">
        <f t="shared" si="5"/>
        <v>2.9464999999999999</v>
      </c>
      <c r="AG35" s="38"/>
      <c r="AH35" s="90">
        <v>2946.5</v>
      </c>
      <c r="AI35" s="57">
        <v>0.57979999999999998</v>
      </c>
      <c r="AJ35" s="57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1"/>
      <c r="N36" s="17"/>
      <c r="O36" s="91">
        <v>8124</v>
      </c>
      <c r="P36" s="92">
        <v>34.01</v>
      </c>
      <c r="Q36" s="27">
        <f t="shared" si="0"/>
        <v>9.4472222222222211</v>
      </c>
      <c r="R36" s="95">
        <v>9011</v>
      </c>
      <c r="S36" s="92">
        <v>37.729999999999997</v>
      </c>
      <c r="T36" s="47">
        <f t="shared" si="2"/>
        <v>10.480555555555554</v>
      </c>
      <c r="U36" s="63"/>
      <c r="V36" s="47"/>
      <c r="W36" s="47" t="str">
        <f t="shared" si="3"/>
        <v/>
      </c>
      <c r="X36" s="52"/>
      <c r="Y36" s="52"/>
      <c r="Z36" s="41"/>
      <c r="AA36" s="41"/>
      <c r="AB36" s="41"/>
      <c r="AC36" s="64">
        <f t="shared" si="4"/>
        <v>3.8498999999999999</v>
      </c>
      <c r="AD36" s="11">
        <f t="shared" si="1"/>
        <v>0</v>
      </c>
      <c r="AE36" s="12" t="str">
        <f>IF(AD36=100,"ОК"," ")</f>
        <v xml:space="preserve"> </v>
      </c>
      <c r="AF36" s="38">
        <f t="shared" si="5"/>
        <v>3.8498999999999999</v>
      </c>
      <c r="AG36" s="38"/>
      <c r="AH36" s="90">
        <v>3849.9</v>
      </c>
      <c r="AI36" s="57">
        <v>0.5796</v>
      </c>
      <c r="AJ36" s="57">
        <v>23</v>
      </c>
    </row>
    <row r="37" spans="1:36" ht="15.75" customHeight="1" x14ac:dyDescent="0.25">
      <c r="A37" s="18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61"/>
      <c r="N37" s="17"/>
      <c r="O37" s="91">
        <v>8124</v>
      </c>
      <c r="P37" s="92">
        <v>34.01</v>
      </c>
      <c r="Q37" s="27">
        <f t="shared" si="0"/>
        <v>9.4472222222222211</v>
      </c>
      <c r="R37" s="95">
        <v>9011</v>
      </c>
      <c r="S37" s="92">
        <v>37.729999999999997</v>
      </c>
      <c r="T37" s="47">
        <f t="shared" si="2"/>
        <v>10.480555555555554</v>
      </c>
      <c r="U37" s="63"/>
      <c r="V37" s="47"/>
      <c r="W37" s="47" t="str">
        <f t="shared" si="3"/>
        <v/>
      </c>
      <c r="X37" s="52"/>
      <c r="Y37" s="52"/>
      <c r="Z37" s="41"/>
      <c r="AA37" s="41"/>
      <c r="AB37" s="41"/>
      <c r="AC37" s="64">
        <f t="shared" si="4"/>
        <v>3.6812</v>
      </c>
      <c r="AD37" s="11">
        <f t="shared" si="1"/>
        <v>0</v>
      </c>
      <c r="AE37" s="12" t="str">
        <f t="shared" si="6"/>
        <v xml:space="preserve"> </v>
      </c>
      <c r="AF37" s="38">
        <f t="shared" si="5"/>
        <v>3.6812</v>
      </c>
      <c r="AG37" s="38"/>
      <c r="AH37" s="90">
        <v>3681.2</v>
      </c>
      <c r="AI37" s="57">
        <v>0.57969999999999999</v>
      </c>
      <c r="AJ37" s="57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61"/>
      <c r="N38" s="17"/>
      <c r="O38" s="91">
        <v>8124</v>
      </c>
      <c r="P38" s="92">
        <v>34.01</v>
      </c>
      <c r="Q38" s="27">
        <f t="shared" si="0"/>
        <v>9.4472222222222211</v>
      </c>
      <c r="R38" s="95">
        <v>9011</v>
      </c>
      <c r="S38" s="92">
        <v>37.729999999999997</v>
      </c>
      <c r="T38" s="47">
        <f t="shared" si="2"/>
        <v>10.480555555555554</v>
      </c>
      <c r="U38" s="63"/>
      <c r="V38" s="47"/>
      <c r="W38" s="47" t="str">
        <f t="shared" si="3"/>
        <v/>
      </c>
      <c r="X38" s="52"/>
      <c r="Y38" s="52"/>
      <c r="Z38" s="41"/>
      <c r="AA38" s="41"/>
      <c r="AB38" s="41"/>
      <c r="AC38" s="64">
        <f t="shared" si="4"/>
        <v>3.6778000000000004</v>
      </c>
      <c r="AD38" s="11">
        <f t="shared" si="1"/>
        <v>0</v>
      </c>
      <c r="AE38" s="12" t="str">
        <f t="shared" si="6"/>
        <v xml:space="preserve"> </v>
      </c>
      <c r="AF38" s="38">
        <f t="shared" si="5"/>
        <v>3.6778000000000004</v>
      </c>
      <c r="AG38" s="38"/>
      <c r="AH38" s="90">
        <v>3677.8</v>
      </c>
      <c r="AI38" s="57">
        <v>0.57799999999999996</v>
      </c>
      <c r="AJ38" s="57">
        <v>22</v>
      </c>
    </row>
    <row r="39" spans="1:36" ht="15.75" customHeight="1" x14ac:dyDescent="0.25">
      <c r="A39" s="18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61"/>
      <c r="N39" s="17"/>
      <c r="O39" s="91">
        <v>8124</v>
      </c>
      <c r="P39" s="92">
        <v>34.01</v>
      </c>
      <c r="Q39" s="27">
        <f t="shared" si="0"/>
        <v>9.4472222222222211</v>
      </c>
      <c r="R39" s="95">
        <v>9011</v>
      </c>
      <c r="S39" s="92">
        <v>37.729999999999997</v>
      </c>
      <c r="T39" s="47">
        <f t="shared" si="2"/>
        <v>10.480555555555554</v>
      </c>
      <c r="U39" s="63"/>
      <c r="V39" s="47"/>
      <c r="W39" s="47" t="str">
        <f t="shared" si="3"/>
        <v/>
      </c>
      <c r="X39" s="52"/>
      <c r="Y39" s="52"/>
      <c r="Z39" s="60"/>
      <c r="AA39" s="60"/>
      <c r="AB39" s="60"/>
      <c r="AC39" s="64">
        <f t="shared" si="4"/>
        <v>3.6196999999999999</v>
      </c>
      <c r="AD39" s="11">
        <f t="shared" si="1"/>
        <v>0</v>
      </c>
      <c r="AE39" s="12" t="str">
        <f t="shared" si="6"/>
        <v xml:space="preserve"> </v>
      </c>
      <c r="AF39" s="38">
        <f t="shared" si="5"/>
        <v>3.6196999999999999</v>
      </c>
      <c r="AG39" s="38"/>
      <c r="AH39" s="90">
        <v>3619.7</v>
      </c>
      <c r="AI39" s="57">
        <v>0.57820000000000005</v>
      </c>
      <c r="AJ39" s="57">
        <v>22</v>
      </c>
    </row>
    <row r="40" spans="1:36" ht="15.75" customHeight="1" x14ac:dyDescent="0.25">
      <c r="A40" s="18">
        <v>29</v>
      </c>
      <c r="B40" s="86">
        <v>96.680999999999997</v>
      </c>
      <c r="C40" s="86">
        <v>1.718</v>
      </c>
      <c r="D40" s="86">
        <v>0.52800000000000002</v>
      </c>
      <c r="E40" s="86">
        <v>8.3000000000000004E-2</v>
      </c>
      <c r="F40" s="86">
        <v>8.3000000000000004E-2</v>
      </c>
      <c r="G40" s="86">
        <v>0</v>
      </c>
      <c r="H40" s="86">
        <v>1.6E-2</v>
      </c>
      <c r="I40" s="86">
        <v>1.0999999999999999E-2</v>
      </c>
      <c r="J40" s="86">
        <v>8.0000000000000002E-3</v>
      </c>
      <c r="K40" s="86">
        <v>8.0000000000000002E-3</v>
      </c>
      <c r="L40" s="86">
        <v>0.74199999999999999</v>
      </c>
      <c r="M40" s="87">
        <v>0.122</v>
      </c>
      <c r="N40" s="85" t="s">
        <v>73</v>
      </c>
      <c r="O40" s="91">
        <v>8128</v>
      </c>
      <c r="P40" s="92">
        <v>34.03</v>
      </c>
      <c r="Q40" s="27">
        <f t="shared" si="0"/>
        <v>9.4527777777777775</v>
      </c>
      <c r="R40" s="95">
        <v>9015</v>
      </c>
      <c r="S40" s="92">
        <v>37.74</v>
      </c>
      <c r="T40" s="47">
        <f t="shared" si="2"/>
        <v>10.483333333333334</v>
      </c>
      <c r="U40" s="74" t="s">
        <v>66</v>
      </c>
      <c r="V40" s="74" t="s">
        <v>63</v>
      </c>
      <c r="W40" s="47">
        <f t="shared" si="3"/>
        <v>13.816666666666666</v>
      </c>
      <c r="X40" s="74" t="s">
        <v>74</v>
      </c>
      <c r="Y40" s="52"/>
      <c r="Z40" s="60">
        <v>0</v>
      </c>
      <c r="AA40" s="60">
        <v>0</v>
      </c>
      <c r="AB40" s="148" t="s">
        <v>76</v>
      </c>
      <c r="AC40" s="64">
        <f t="shared" si="4"/>
        <v>3.5966999999999998</v>
      </c>
      <c r="AD40" s="11">
        <f t="shared" si="1"/>
        <v>100</v>
      </c>
      <c r="AE40" s="12" t="str">
        <f t="shared" si="6"/>
        <v>ОК</v>
      </c>
      <c r="AF40" s="38">
        <f t="shared" si="5"/>
        <v>3.5966999999999998</v>
      </c>
      <c r="AG40" s="38"/>
      <c r="AH40" s="90">
        <v>3596.7</v>
      </c>
      <c r="AI40" s="57"/>
      <c r="AJ40" s="57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61"/>
      <c r="N41" s="17"/>
      <c r="O41" s="91">
        <v>8128</v>
      </c>
      <c r="P41" s="92">
        <v>34.03</v>
      </c>
      <c r="Q41" s="27">
        <f t="shared" si="0"/>
        <v>9.4527777777777775</v>
      </c>
      <c r="R41" s="95">
        <v>9015</v>
      </c>
      <c r="S41" s="92">
        <v>37.74</v>
      </c>
      <c r="T41" s="47">
        <f t="shared" si="2"/>
        <v>10.483333333333334</v>
      </c>
      <c r="U41" s="63"/>
      <c r="V41" s="47"/>
      <c r="W41" s="47" t="str">
        <f t="shared" si="3"/>
        <v/>
      </c>
      <c r="X41" s="52"/>
      <c r="Y41" s="52"/>
      <c r="Z41" s="41"/>
      <c r="AA41" s="41"/>
      <c r="AB41" s="41"/>
      <c r="AC41" s="64">
        <f t="shared" si="4"/>
        <v>3.8216999999999999</v>
      </c>
      <c r="AD41" s="11">
        <f t="shared" si="1"/>
        <v>0</v>
      </c>
      <c r="AE41" s="12" t="str">
        <f t="shared" si="6"/>
        <v xml:space="preserve"> </v>
      </c>
      <c r="AF41" s="38">
        <f t="shared" si="5"/>
        <v>3.8216999999999999</v>
      </c>
      <c r="AG41" s="38"/>
      <c r="AH41" s="90">
        <v>3821.7</v>
      </c>
      <c r="AI41" s="57"/>
      <c r="AJ41" s="57"/>
    </row>
    <row r="42" spans="1:36" ht="15.75" customHeight="1" thickBot="1" x14ac:dyDescent="0.3">
      <c r="A42" s="18">
        <v>31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77"/>
      <c r="O42" s="91">
        <v>8128</v>
      </c>
      <c r="P42" s="93">
        <v>34.03</v>
      </c>
      <c r="Q42" s="27">
        <f t="shared" si="0"/>
        <v>9.4527777777777775</v>
      </c>
      <c r="R42" s="91">
        <v>9015</v>
      </c>
      <c r="S42" s="94">
        <v>37.74</v>
      </c>
      <c r="T42" s="84">
        <f t="shared" si="2"/>
        <v>10.483333333333334</v>
      </c>
      <c r="U42" s="68"/>
      <c r="V42" s="69"/>
      <c r="W42" s="67" t="str">
        <f t="shared" si="3"/>
        <v/>
      </c>
      <c r="X42" s="70"/>
      <c r="Y42" s="71"/>
      <c r="Z42" s="72"/>
      <c r="AA42" s="72"/>
      <c r="AB42" s="73"/>
      <c r="AC42" s="64">
        <f t="shared" si="4"/>
        <v>3.9260999999999999</v>
      </c>
      <c r="AD42" s="11">
        <f t="shared" si="1"/>
        <v>0</v>
      </c>
      <c r="AE42" s="12" t="str">
        <f t="shared" si="6"/>
        <v xml:space="preserve"> </v>
      </c>
      <c r="AF42" s="38">
        <f t="shared" si="5"/>
        <v>3.9260999999999999</v>
      </c>
      <c r="AG42" s="38"/>
      <c r="AH42" s="90">
        <v>3926.1</v>
      </c>
      <c r="AI42" s="57">
        <v>0.57889999999999997</v>
      </c>
      <c r="AJ42" s="57">
        <v>22</v>
      </c>
    </row>
    <row r="43" spans="1:36" ht="15.75" hidden="1" customHeight="1" x14ac:dyDescent="0.3">
      <c r="A43" s="18"/>
      <c r="B43" s="23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  <c r="N43" s="76"/>
      <c r="O43" s="78"/>
      <c r="P43" s="79"/>
      <c r="Q43" s="80"/>
      <c r="R43" s="75"/>
      <c r="S43" s="75"/>
      <c r="T43" s="67"/>
      <c r="U43" s="49"/>
      <c r="V43" s="47"/>
      <c r="W43" s="15" t="str">
        <f t="shared" ref="W43:W44" si="9">IF(V43&gt;0,V43/3.6,"")</f>
        <v/>
      </c>
      <c r="X43" s="51"/>
      <c r="Y43" s="52"/>
      <c r="Z43" s="41"/>
      <c r="AA43" s="41"/>
      <c r="AB43" s="43"/>
      <c r="AC43" s="64">
        <f t="shared" si="4"/>
        <v>0</v>
      </c>
      <c r="AD43" s="11">
        <f t="shared" si="1"/>
        <v>0</v>
      </c>
      <c r="AE43" s="12" t="str">
        <f t="shared" si="6"/>
        <v xml:space="preserve"> </v>
      </c>
      <c r="AF43" s="38"/>
      <c r="AG43" s="38"/>
      <c r="AH43" s="8"/>
      <c r="AI43" s="57"/>
      <c r="AJ43" s="57"/>
    </row>
    <row r="44" spans="1:36" ht="15.75" hidden="1" customHeight="1" thickBot="1" x14ac:dyDescent="0.3">
      <c r="A44" s="19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34"/>
      <c r="O44" s="81"/>
      <c r="P44" s="82"/>
      <c r="Q44" s="83" t="str">
        <f t="shared" ref="Q44" si="10">IF(P44&gt;0,P44/3.6,"")</f>
        <v/>
      </c>
      <c r="R44" s="46"/>
      <c r="S44" s="48"/>
      <c r="T44" s="15" t="str">
        <f t="shared" ref="T44" si="11">IF(S44&gt;0,P44/3.6,"")</f>
        <v/>
      </c>
      <c r="U44" s="50"/>
      <c r="V44" s="48"/>
      <c r="W44" s="32" t="str">
        <f t="shared" si="9"/>
        <v/>
      </c>
      <c r="X44" s="53"/>
      <c r="Y44" s="54"/>
      <c r="Z44" s="42"/>
      <c r="AA44" s="42"/>
      <c r="AB44" s="44"/>
      <c r="AC44" s="64">
        <f t="shared" si="4"/>
        <v>0</v>
      </c>
      <c r="AD44" s="11">
        <f t="shared" si="1"/>
        <v>0</v>
      </c>
      <c r="AE44" s="12" t="str">
        <f t="shared" si="6"/>
        <v xml:space="preserve"> </v>
      </c>
      <c r="AF44" s="38"/>
      <c r="AG44" s="38"/>
      <c r="AH44" s="8"/>
      <c r="AI44" s="57"/>
      <c r="AJ44" s="57"/>
    </row>
    <row r="45" spans="1:36" ht="15" customHeight="1" thickBot="1" x14ac:dyDescent="0.3">
      <c r="A45" s="112" t="s">
        <v>20</v>
      </c>
      <c r="B45" s="112"/>
      <c r="C45" s="112"/>
      <c r="D45" s="112"/>
      <c r="E45" s="112"/>
      <c r="F45" s="112"/>
      <c r="G45" s="112"/>
      <c r="H45" s="113"/>
      <c r="I45" s="146" t="s">
        <v>18</v>
      </c>
      <c r="J45" s="147"/>
      <c r="K45" s="25">
        <v>0</v>
      </c>
      <c r="L45" s="144" t="s">
        <v>19</v>
      </c>
      <c r="M45" s="145"/>
      <c r="N45" s="26">
        <v>0</v>
      </c>
      <c r="O45" s="139">
        <f t="shared" ref="O45:T45" si="12">(O43+O42+O41+O40+O39+O38+O37+O36+O35+O34+O33+O32+O31+O30+O29+O28+O27+O26+O25+O24+O23+O22+O21+O20+O19+O18+O17+O16+O15+O14+O13+O12)/31</f>
        <v>8126.3870967741932</v>
      </c>
      <c r="P45" s="137">
        <f t="shared" si="12"/>
        <v>34.022903225806438</v>
      </c>
      <c r="Q45" s="137">
        <f t="shared" si="12"/>
        <v>9.4508064516129053</v>
      </c>
      <c r="R45" s="139">
        <f t="shared" si="12"/>
        <v>9013.5806451612898</v>
      </c>
      <c r="S45" s="137">
        <f t="shared" si="12"/>
        <v>37.741935483870975</v>
      </c>
      <c r="T45" s="137">
        <f t="shared" si="12"/>
        <v>10.483870967741936</v>
      </c>
      <c r="U45" s="110" t="s">
        <v>58</v>
      </c>
      <c r="V45" s="111"/>
      <c r="W45" s="111"/>
      <c r="X45" s="111"/>
      <c r="Y45" s="111"/>
      <c r="Z45" s="111"/>
      <c r="AA45" s="111"/>
      <c r="AB45" s="111"/>
      <c r="AC45" s="89" t="s">
        <v>75</v>
      </c>
      <c r="AD45" s="11"/>
      <c r="AE45" s="12"/>
      <c r="AF45" s="8"/>
      <c r="AG45" s="8"/>
      <c r="AH45" s="8"/>
    </row>
    <row r="46" spans="1:36" ht="19.5" customHeight="1" thickBot="1" x14ac:dyDescent="0.3">
      <c r="A46" s="4"/>
      <c r="B46" s="5"/>
      <c r="C46" s="5"/>
      <c r="D46" s="5"/>
      <c r="E46" s="5"/>
      <c r="F46" s="5"/>
      <c r="G46" s="5"/>
      <c r="H46" s="141" t="s">
        <v>3</v>
      </c>
      <c r="I46" s="142"/>
      <c r="J46" s="142"/>
      <c r="K46" s="142"/>
      <c r="L46" s="142"/>
      <c r="M46" s="142"/>
      <c r="N46" s="143"/>
      <c r="O46" s="140"/>
      <c r="P46" s="138"/>
      <c r="Q46" s="138"/>
      <c r="R46" s="140"/>
      <c r="S46" s="138"/>
      <c r="T46" s="138"/>
      <c r="U46" s="13"/>
      <c r="V46" s="5"/>
      <c r="W46" s="5"/>
      <c r="X46" s="5"/>
      <c r="Y46" s="5"/>
      <c r="Z46" s="5"/>
      <c r="AA46" s="5"/>
      <c r="AB46" s="5"/>
      <c r="AC46" s="6"/>
    </row>
    <row r="47" spans="1:36" ht="18.75" customHeight="1" x14ac:dyDescent="0.25"/>
    <row r="48" spans="1:36" x14ac:dyDescent="0.25">
      <c r="B48" s="30" t="s">
        <v>49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59" t="s">
        <v>50</v>
      </c>
      <c r="O48" s="59"/>
      <c r="P48" s="59"/>
      <c r="Q48" s="59"/>
      <c r="R48" s="59"/>
      <c r="S48" s="59"/>
      <c r="T48" s="59"/>
      <c r="U48" s="135">
        <v>42738</v>
      </c>
      <c r="V48" s="135"/>
    </row>
    <row r="49" spans="2:22" x14ac:dyDescent="0.25">
      <c r="D49" s="7"/>
      <c r="N49" s="33"/>
      <c r="O49" s="39" t="s">
        <v>4</v>
      </c>
      <c r="P49" s="39"/>
      <c r="Q49" s="39"/>
      <c r="R49" s="39" t="s">
        <v>5</v>
      </c>
      <c r="S49" s="39"/>
      <c r="T49" s="39"/>
      <c r="U49" s="39"/>
      <c r="V49" s="39" t="s">
        <v>6</v>
      </c>
    </row>
    <row r="50" spans="2:22" x14ac:dyDescent="0.25">
      <c r="B50" s="30" t="s">
        <v>51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59" t="s">
        <v>52</v>
      </c>
      <c r="O50" s="59"/>
      <c r="P50" s="59"/>
      <c r="Q50" s="59"/>
      <c r="R50" s="59"/>
      <c r="S50" s="59"/>
      <c r="T50" s="59"/>
      <c r="U50" s="135">
        <v>42738</v>
      </c>
      <c r="V50" s="135"/>
    </row>
    <row r="51" spans="2:22" x14ac:dyDescent="0.25">
      <c r="E51" s="7"/>
      <c r="N51" s="33"/>
      <c r="O51" s="39" t="s">
        <v>4</v>
      </c>
      <c r="P51" s="39"/>
      <c r="Q51" s="39"/>
      <c r="R51" s="39" t="s">
        <v>5</v>
      </c>
      <c r="S51" s="39"/>
      <c r="T51" s="39"/>
      <c r="U51" s="39"/>
      <c r="V51" s="39" t="s">
        <v>6</v>
      </c>
    </row>
    <row r="52" spans="2:22" x14ac:dyDescent="0.25">
      <c r="B52" s="30" t="s">
        <v>53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59" t="s">
        <v>54</v>
      </c>
      <c r="O52" s="59"/>
      <c r="P52" s="59"/>
      <c r="Q52" s="59"/>
      <c r="R52" s="59"/>
      <c r="S52" s="59"/>
      <c r="T52" s="59"/>
      <c r="U52" s="135">
        <v>42738</v>
      </c>
      <c r="V52" s="135"/>
    </row>
    <row r="53" spans="2:22" x14ac:dyDescent="0.25">
      <c r="E53" s="7"/>
      <c r="O53" s="39" t="s">
        <v>4</v>
      </c>
      <c r="P53" s="40"/>
      <c r="Q53" s="40"/>
      <c r="R53" s="39" t="s">
        <v>5</v>
      </c>
      <c r="S53" s="40"/>
      <c r="T53" s="40"/>
      <c r="U53" s="40"/>
      <c r="V53" s="39" t="s">
        <v>6</v>
      </c>
    </row>
  </sheetData>
  <mergeCells count="49">
    <mergeCell ref="U48:V48"/>
    <mergeCell ref="U50:V50"/>
    <mergeCell ref="U52:V52"/>
    <mergeCell ref="K3:AC3"/>
    <mergeCell ref="K4:AC4"/>
    <mergeCell ref="K5:AC5"/>
    <mergeCell ref="S45:S46"/>
    <mergeCell ref="T45:T46"/>
    <mergeCell ref="O45:O46"/>
    <mergeCell ref="H46:N46"/>
    <mergeCell ref="P45:P46"/>
    <mergeCell ref="Q45:Q46"/>
    <mergeCell ref="R45:R46"/>
    <mergeCell ref="L45:M45"/>
    <mergeCell ref="I45:J45"/>
    <mergeCell ref="V10:V11"/>
    <mergeCell ref="U45:AB45"/>
    <mergeCell ref="A45:H45"/>
    <mergeCell ref="A8:A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M10:M11"/>
    <mergeCell ref="L10:L11"/>
    <mergeCell ref="J10:J11"/>
    <mergeCell ref="K10:K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КС-15</vt:lpstr>
      <vt:lpstr>'КС-15'!Print_Area</vt:lpstr>
      <vt:lpstr>'КС-15'!Область_печати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Голованова Жанна Кирилловна</cp:lastModifiedBy>
  <cp:lastPrinted>2016-11-08T08:53:29Z</cp:lastPrinted>
  <dcterms:created xsi:type="dcterms:W3CDTF">2016-10-07T07:24:19Z</dcterms:created>
  <dcterms:modified xsi:type="dcterms:W3CDTF">2017-01-05T13:31:03Z</dcterms:modified>
</cp:coreProperties>
</file>