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АГНКС-2 Полтава" sheetId="1" r:id="rId1"/>
  </sheets>
  <definedNames>
    <definedName name="Print_Area" localSheetId="0">'АГНКС-2 Полтава'!$A$1:$AC$51</definedName>
    <definedName name="_xlnm.Print_Area" localSheetId="0">'АГНКС-2 Полтава'!$A$1:$AC$51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12" i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T43" i="1" l="1"/>
  <c r="Q43" i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12" i="1" s="1"/>
  <c r="AE33" i="1"/>
  <c r="AE41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<sst xmlns="http://schemas.openxmlformats.org/spreadsheetml/2006/main" count="68" uniqueCount="62">
  <si>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</si>
  <si>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</si>
  <si>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</si>
  <si>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</si>
  <si>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</si>
  <si>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</si>
  <si>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</si>
  <si>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</si>
  <si>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</si>
  <si>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</si>
  <si>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</si>
  <si>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</si>
  <si>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</si>
  <si>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</si>
  <si>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</si>
  <si>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</si>
  <si>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</si>
  <si>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</si>
  <si>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</si>
  <si>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</si>
  <si>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</si>
  <si>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</si>
  <si>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</si>
  <si>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</si>
  <si>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</si>
  <si>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</si>
  <si>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</si>
  <si>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</si>
  <si>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</si>
  <si>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</si>
  <si>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</si>
  <si>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</si>
  <si>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</si>
  <si>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</si>
  <si>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</si>
  <si>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</si>
  <si>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</si>
  <si>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</si>
  <si>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</si>
  <si>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</si>
  <si>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</si>
  <si>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</si>
  <si>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</si>
  <si>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</si>
  <si>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</si>
  <si>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</si>
  <si>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</si>
  <si>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</si>
  <si>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</si>
  <si>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</si>
  <si>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</si>
  <si>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</si>
  <si>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</si>
  <si>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</si>
  <si>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</si>
  <si>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</si>
  <si>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 xml:space="preserve">ДП "Укравтогаз" РВУ "Харківавтогаз"  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</si>
  <si>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>: АГНКС-2 м.Полтава</t>
    </r>
  </si>
  <si>
    <t>Обсяг газу, тис.м3 (обраховано на вузлах обліку газу)</t>
  </si>
  <si>
    <t xml:space="preserve">   ПАСПОРТ ФІЗИКО-ХІМІЧНИХ ПОКАЗНИКІВ ПРИРОДНОГО ГАЗУ №15-53      Маршрут № 855</t>
  </si>
  <si>
    <t>по газопроводу " Диканька-Кременчук-Кривий Ріг" "  за період з 01.12.2016р. по 31.12.2016р.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</si>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</sst>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K5" zoomScale="85" zoomScaleNormal="100" zoomScaleSheetLayoutView="85" workbookViewId="0">
      <selection activeCell="AD5" sqref="AD1:AJ104857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1" t="s">
        <v>59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55" t="s">
        <v>56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36" ht="18.75" x14ac:dyDescent="0.25">
      <c r="A4" s="24" t="s">
        <v>16</v>
      </c>
      <c r="G4" s="2"/>
      <c r="H4" s="2"/>
      <c r="I4" s="2"/>
      <c r="K4" s="55" t="s">
        <v>57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36" ht="15.75" x14ac:dyDescent="0.25">
      <c r="A5" s="23" t="s">
        <v>54</v>
      </c>
      <c r="G5" s="2"/>
      <c r="H5" s="2"/>
      <c r="I5" s="2"/>
      <c r="K5" s="55" t="s">
        <v>60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01" t="s">
        <v>0</v>
      </c>
      <c r="B8" s="74" t="s">
        <v>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4" t="s">
        <v>43</v>
      </c>
      <c r="O8" s="97"/>
      <c r="P8" s="97"/>
      <c r="Q8" s="97"/>
      <c r="R8" s="97"/>
      <c r="S8" s="97"/>
      <c r="T8" s="97"/>
      <c r="U8" s="97"/>
      <c r="V8" s="97"/>
      <c r="W8" s="98"/>
      <c r="X8" s="109" t="s">
        <v>20</v>
      </c>
      <c r="Y8" s="107" t="s">
        <v>2</v>
      </c>
      <c r="Z8" s="103" t="s">
        <v>13</v>
      </c>
      <c r="AA8" s="103" t="s">
        <v>14</v>
      </c>
      <c r="AB8" s="84" t="s">
        <v>15</v>
      </c>
      <c r="AC8" s="95" t="s">
        <v>58</v>
      </c>
    </row>
    <row r="9" spans="1:36" ht="16.5" customHeight="1" thickBot="1" x14ac:dyDescent="0.3">
      <c r="A9" s="102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90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110"/>
      <c r="Y9" s="108"/>
      <c r="Z9" s="104"/>
      <c r="AA9" s="104"/>
      <c r="AB9" s="85"/>
      <c r="AC9" s="96"/>
    </row>
    <row r="10" spans="1:36" ht="15" customHeight="1" x14ac:dyDescent="0.25">
      <c r="A10" s="102"/>
      <c r="B10" s="86" t="s">
        <v>27</v>
      </c>
      <c r="C10" s="88" t="s">
        <v>28</v>
      </c>
      <c r="D10" s="88" t="s">
        <v>29</v>
      </c>
      <c r="E10" s="88" t="s">
        <v>34</v>
      </c>
      <c r="F10" s="88" t="s">
        <v>35</v>
      </c>
      <c r="G10" s="88" t="s">
        <v>32</v>
      </c>
      <c r="H10" s="88" t="s">
        <v>36</v>
      </c>
      <c r="I10" s="88" t="s">
        <v>33</v>
      </c>
      <c r="J10" s="88" t="s">
        <v>31</v>
      </c>
      <c r="K10" s="88" t="s">
        <v>30</v>
      </c>
      <c r="L10" s="88" t="s">
        <v>37</v>
      </c>
      <c r="M10" s="72" t="s">
        <v>38</v>
      </c>
      <c r="N10" s="91"/>
      <c r="O10" s="80" t="s">
        <v>25</v>
      </c>
      <c r="P10" s="82" t="s">
        <v>7</v>
      </c>
      <c r="Q10" s="84" t="s">
        <v>8</v>
      </c>
      <c r="R10" s="86" t="s">
        <v>26</v>
      </c>
      <c r="S10" s="88" t="s">
        <v>9</v>
      </c>
      <c r="T10" s="72" t="s">
        <v>10</v>
      </c>
      <c r="U10" s="93" t="s">
        <v>22</v>
      </c>
      <c r="V10" s="88" t="s">
        <v>11</v>
      </c>
      <c r="W10" s="72" t="s">
        <v>12</v>
      </c>
      <c r="X10" s="110"/>
      <c r="Y10" s="108"/>
      <c r="Z10" s="104"/>
      <c r="AA10" s="104"/>
      <c r="AB10" s="85"/>
      <c r="AC10" s="96"/>
    </row>
    <row r="11" spans="1:36" ht="92.25" customHeight="1" x14ac:dyDescent="0.25">
      <c r="A11" s="102"/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73"/>
      <c r="N11" s="92"/>
      <c r="O11" s="81"/>
      <c r="P11" s="83"/>
      <c r="Q11" s="85"/>
      <c r="R11" s="87"/>
      <c r="S11" s="89"/>
      <c r="T11" s="73"/>
      <c r="U11" s="94"/>
      <c r="V11" s="89"/>
      <c r="W11" s="73"/>
      <c r="X11" s="110"/>
      <c r="Y11" s="108"/>
      <c r="Z11" s="104"/>
      <c r="AA11" s="104"/>
      <c r="AB11" s="85"/>
      <c r="AC11" s="96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>
        <v>91.778999999999996</v>
      </c>
      <c r="C12" s="9">
        <v>4.125</v>
      </c>
      <c r="D12" s="9">
        <v>0.96399999999999997</v>
      </c>
      <c r="E12" s="9">
        <v>0.113</v>
      </c>
      <c r="F12" s="9">
        <v>0.16400000000000001</v>
      </c>
      <c r="G12" s="9">
        <v>4.0000000000000001E-3</v>
      </c>
      <c r="H12" s="9">
        <v>4.4999999999999998E-2</v>
      </c>
      <c r="I12" s="9">
        <v>3.6999999999999998E-2</v>
      </c>
      <c r="J12" s="9">
        <v>5.7000000000000002E-2</v>
      </c>
      <c r="K12" s="9">
        <v>2E-3</v>
      </c>
      <c r="L12" s="9">
        <v>1.8240000000000001</v>
      </c>
      <c r="M12" s="9">
        <v>0.88600000000000001</v>
      </c>
      <c r="N12" s="52">
        <v>0.73170000000000002</v>
      </c>
      <c r="O12" s="47">
        <v>8236</v>
      </c>
      <c r="P12" s="28">
        <v>34.479999999999997</v>
      </c>
      <c r="Q12" s="22">
        <f>IF(P12&gt;0,P12/3.6,"")</f>
        <v>9.5777777777777775</v>
      </c>
      <c r="R12" s="37">
        <v>9125</v>
      </c>
      <c r="S12" s="38">
        <v>38.21</v>
      </c>
      <c r="T12" s="15">
        <f>IF(S12&gt;0,S12/3.6,"")</f>
        <v>10.613888888888889</v>
      </c>
      <c r="U12" s="39">
        <v>11708</v>
      </c>
      <c r="V12" s="38">
        <v>49.02</v>
      </c>
      <c r="W12" s="15">
        <f>IF(V12&gt;0,V12/3.6,"")</f>
        <v>13.616666666666667</v>
      </c>
      <c r="X12" s="40">
        <v>-12.3</v>
      </c>
      <c r="Y12" s="41"/>
      <c r="Z12" s="35"/>
      <c r="AA12" s="35"/>
      <c r="AB12" s="36"/>
      <c r="AC12" s="19">
        <f>AF12+AG12</f>
        <v>0.44708999999999999</v>
      </c>
      <c r="AD12" s="11">
        <f t="shared" ref="AD12:AD42" si="0">SUM(B12:M12)+$K$43+$N$43</f>
        <v>100</v>
      </c>
      <c r="AE12" s="12" t="str">
        <f>IF(AD12=100,"ОК"," ")</f>
        <v>ОК</v>
      </c>
      <c r="AF12" s="50">
        <f>AH12/1000</f>
        <v>0.44708999999999999</v>
      </c>
      <c r="AG12" s="32"/>
      <c r="AH12" s="53">
        <v>447.09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47">
        <v>8236</v>
      </c>
      <c r="P13" s="28">
        <v>34.479999999999997</v>
      </c>
      <c r="Q13" s="22">
        <f t="shared" ref="Q13:Q42" si="1">IF(P13&gt;0,P13/3.6,"")</f>
        <v>9.5777777777777775</v>
      </c>
      <c r="R13" s="37">
        <v>9125</v>
      </c>
      <c r="S13" s="38">
        <v>38.21</v>
      </c>
      <c r="T13" s="15">
        <f t="shared" ref="T13:T42" si="2">IF(S13&gt;0,S13/3.6,"")</f>
        <v>10.613888888888889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0.35143000000000002</v>
      </c>
      <c r="AD13" s="11">
        <f t="shared" si="0"/>
        <v>0</v>
      </c>
      <c r="AE13" s="12" t="str">
        <f>IF(AD13=100,"ОК"," ")</f>
        <v xml:space="preserve"> </v>
      </c>
      <c r="AF13" s="50">
        <f t="shared" ref="AF13:AF42" si="5">AH13/1000</f>
        <v>0.35143000000000002</v>
      </c>
      <c r="AG13" s="32"/>
      <c r="AH13" s="53">
        <v>351.43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2"/>
      <c r="O14" s="47">
        <v>8236</v>
      </c>
      <c r="P14" s="28">
        <v>34.479999999999997</v>
      </c>
      <c r="Q14" s="22">
        <f t="shared" si="1"/>
        <v>9.5777777777777775</v>
      </c>
      <c r="R14" s="37">
        <v>9125</v>
      </c>
      <c r="S14" s="38">
        <v>38.21</v>
      </c>
      <c r="T14" s="15">
        <f t="shared" si="2"/>
        <v>10.613888888888889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0.14358000000000001</v>
      </c>
      <c r="AD14" s="11">
        <f t="shared" si="0"/>
        <v>0</v>
      </c>
      <c r="AE14" s="12" t="str">
        <f>IF(AD14=100,"ОК"," ")</f>
        <v xml:space="preserve"> </v>
      </c>
      <c r="AF14" s="50">
        <f t="shared" si="5"/>
        <v>0.14358000000000001</v>
      </c>
      <c r="AG14" s="32"/>
      <c r="AH14" s="53">
        <v>143.58000000000001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2"/>
      <c r="O15" s="47">
        <v>8236</v>
      </c>
      <c r="P15" s="28">
        <v>34.479999999999997</v>
      </c>
      <c r="Q15" s="22">
        <f t="shared" si="1"/>
        <v>9.5777777777777775</v>
      </c>
      <c r="R15" s="37">
        <v>9125</v>
      </c>
      <c r="S15" s="38">
        <v>38.21</v>
      </c>
      <c r="T15" s="15">
        <f t="shared" si="2"/>
        <v>10.613888888888889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0.19022999999999998</v>
      </c>
      <c r="AD15" s="11">
        <f t="shared" si="0"/>
        <v>0</v>
      </c>
      <c r="AE15" s="12" t="str">
        <f t="shared" ref="AE15:AE42" si="6">IF(AD15=100,"ОК"," ")</f>
        <v xml:space="preserve"> </v>
      </c>
      <c r="AF15" s="50">
        <f t="shared" si="5"/>
        <v>0.19022999999999998</v>
      </c>
      <c r="AG15" s="32"/>
      <c r="AH15" s="53">
        <v>190.23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2"/>
      <c r="O16" s="47">
        <v>8236</v>
      </c>
      <c r="P16" s="28">
        <v>34.479999999999997</v>
      </c>
      <c r="Q16" s="22">
        <f t="shared" si="1"/>
        <v>9.5777777777777775</v>
      </c>
      <c r="R16" s="37">
        <v>9125</v>
      </c>
      <c r="S16" s="38">
        <v>38.21</v>
      </c>
      <c r="T16" s="15">
        <f t="shared" si="2"/>
        <v>10.613888888888889</v>
      </c>
      <c r="U16" s="39"/>
      <c r="V16" s="38"/>
      <c r="W16" s="15" t="str">
        <f t="shared" si="3"/>
        <v/>
      </c>
      <c r="X16" s="40"/>
      <c r="Y16" s="41"/>
      <c r="Z16" s="35"/>
      <c r="AA16" s="35"/>
      <c r="AB16" s="36"/>
      <c r="AC16" s="19">
        <f t="shared" si="4"/>
        <v>0.22784000000000001</v>
      </c>
      <c r="AD16" s="11">
        <f t="shared" si="0"/>
        <v>0</v>
      </c>
      <c r="AE16" s="12" t="str">
        <f t="shared" si="6"/>
        <v xml:space="preserve"> </v>
      </c>
      <c r="AF16" s="50">
        <f t="shared" si="5"/>
        <v>0.22784000000000001</v>
      </c>
      <c r="AG16" s="32"/>
      <c r="AH16" s="53">
        <v>227.84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2"/>
      <c r="O17" s="47">
        <v>8236</v>
      </c>
      <c r="P17" s="28">
        <v>34.479999999999997</v>
      </c>
      <c r="Q17" s="22">
        <f t="shared" si="1"/>
        <v>9.5777777777777775</v>
      </c>
      <c r="R17" s="37">
        <v>9125</v>
      </c>
      <c r="S17" s="38">
        <v>38.21</v>
      </c>
      <c r="T17" s="15">
        <f t="shared" si="2"/>
        <v>10.613888888888889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0.30595</v>
      </c>
      <c r="AD17" s="11">
        <f t="shared" si="0"/>
        <v>0</v>
      </c>
      <c r="AE17" s="12" t="str">
        <f t="shared" si="6"/>
        <v xml:space="preserve"> </v>
      </c>
      <c r="AF17" s="50">
        <f t="shared" si="5"/>
        <v>0.30595</v>
      </c>
      <c r="AG17" s="32"/>
      <c r="AH17" s="53">
        <v>305.95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2"/>
      <c r="O18" s="47">
        <v>8236</v>
      </c>
      <c r="P18" s="28">
        <v>34.479999999999997</v>
      </c>
      <c r="Q18" s="22">
        <f t="shared" si="1"/>
        <v>9.5777777777777775</v>
      </c>
      <c r="R18" s="37">
        <v>9125</v>
      </c>
      <c r="S18" s="38">
        <v>38.21</v>
      </c>
      <c r="T18" s="15">
        <f t="shared" si="2"/>
        <v>10.613888888888889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0.19600999999999999</v>
      </c>
      <c r="AD18" s="11">
        <f t="shared" si="0"/>
        <v>0</v>
      </c>
      <c r="AE18" s="12" t="str">
        <f t="shared" si="6"/>
        <v xml:space="preserve"> </v>
      </c>
      <c r="AF18" s="50">
        <f t="shared" si="5"/>
        <v>0.19600999999999999</v>
      </c>
      <c r="AG18" s="32"/>
      <c r="AH18" s="53">
        <v>196.01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2"/>
      <c r="O19" s="47">
        <v>8236</v>
      </c>
      <c r="P19" s="28">
        <v>34.479999999999997</v>
      </c>
      <c r="Q19" s="22">
        <f t="shared" si="1"/>
        <v>9.5777777777777775</v>
      </c>
      <c r="R19" s="37">
        <v>9125</v>
      </c>
      <c r="S19" s="38">
        <v>38.21</v>
      </c>
      <c r="T19" s="15">
        <f t="shared" si="2"/>
        <v>10.613888888888889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0.25180000000000002</v>
      </c>
      <c r="AD19" s="11">
        <f t="shared" si="0"/>
        <v>0</v>
      </c>
      <c r="AE19" s="12" t="str">
        <f t="shared" si="6"/>
        <v xml:space="preserve"> </v>
      </c>
      <c r="AF19" s="50">
        <f t="shared" si="5"/>
        <v>0.25180000000000002</v>
      </c>
      <c r="AG19" s="32"/>
      <c r="AH19" s="53">
        <v>251.8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2"/>
      <c r="O20" s="47">
        <v>8236</v>
      </c>
      <c r="P20" s="28">
        <v>34.479999999999997</v>
      </c>
      <c r="Q20" s="22">
        <f t="shared" si="1"/>
        <v>9.5777777777777775</v>
      </c>
      <c r="R20" s="37">
        <v>9125</v>
      </c>
      <c r="S20" s="38">
        <v>38.21</v>
      </c>
      <c r="T20" s="15">
        <f t="shared" si="2"/>
        <v>10.613888888888889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0.24561000000000002</v>
      </c>
      <c r="AD20" s="11">
        <f t="shared" si="0"/>
        <v>0</v>
      </c>
      <c r="AE20" s="12" t="str">
        <f t="shared" si="6"/>
        <v xml:space="preserve"> </v>
      </c>
      <c r="AF20" s="50">
        <f t="shared" si="5"/>
        <v>0.24561000000000002</v>
      </c>
      <c r="AG20" s="32"/>
      <c r="AH20" s="53">
        <v>245.61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52"/>
      <c r="O21" s="47">
        <v>8236</v>
      </c>
      <c r="P21" s="28">
        <v>34.479999999999997</v>
      </c>
      <c r="Q21" s="22">
        <f t="shared" si="1"/>
        <v>9.5777777777777775</v>
      </c>
      <c r="R21" s="37">
        <v>9125</v>
      </c>
      <c r="S21" s="38">
        <v>38.21</v>
      </c>
      <c r="T21" s="15">
        <f t="shared" si="2"/>
        <v>10.613888888888889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7.4109999999999995E-2</v>
      </c>
      <c r="AD21" s="11">
        <f t="shared" si="0"/>
        <v>0</v>
      </c>
      <c r="AE21" s="12" t="str">
        <f t="shared" si="6"/>
        <v xml:space="preserve"> </v>
      </c>
      <c r="AF21" s="50">
        <f t="shared" si="5"/>
        <v>7.4109999999999995E-2</v>
      </c>
      <c r="AG21" s="32"/>
      <c r="AH21" s="53">
        <v>74.11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2"/>
      <c r="O22" s="47">
        <v>8236</v>
      </c>
      <c r="P22" s="28">
        <v>34.479999999999997</v>
      </c>
      <c r="Q22" s="22">
        <f t="shared" si="1"/>
        <v>9.5777777777777775</v>
      </c>
      <c r="R22" s="37">
        <v>9125</v>
      </c>
      <c r="S22" s="38">
        <v>38.21</v>
      </c>
      <c r="T22" s="15">
        <f t="shared" si="2"/>
        <v>10.613888888888889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0.22178999999999999</v>
      </c>
      <c r="AD22" s="11">
        <f t="shared" si="0"/>
        <v>0</v>
      </c>
      <c r="AE22" s="12" t="str">
        <f t="shared" si="6"/>
        <v xml:space="preserve"> </v>
      </c>
      <c r="AF22" s="50">
        <f t="shared" si="5"/>
        <v>0.22178999999999999</v>
      </c>
      <c r="AG22" s="32"/>
      <c r="AH22" s="53">
        <v>221.79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2"/>
      <c r="O23" s="47">
        <v>8236</v>
      </c>
      <c r="P23" s="28">
        <v>34.479999999999997</v>
      </c>
      <c r="Q23" s="22">
        <f t="shared" si="1"/>
        <v>9.5777777777777775</v>
      </c>
      <c r="R23" s="37">
        <v>9125</v>
      </c>
      <c r="S23" s="38">
        <v>38.21</v>
      </c>
      <c r="T23" s="15">
        <f t="shared" si="2"/>
        <v>10.613888888888889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0.26652999999999999</v>
      </c>
      <c r="AD23" s="11">
        <f t="shared" si="0"/>
        <v>0</v>
      </c>
      <c r="AE23" s="12" t="str">
        <f t="shared" si="6"/>
        <v xml:space="preserve"> </v>
      </c>
      <c r="AF23" s="50">
        <f t="shared" si="5"/>
        <v>0.26652999999999999</v>
      </c>
      <c r="AG23" s="32"/>
      <c r="AH23" s="53">
        <v>266.52999999999997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2"/>
      <c r="O24" s="47">
        <v>8236</v>
      </c>
      <c r="P24" s="28">
        <v>34.479999999999997</v>
      </c>
      <c r="Q24" s="22">
        <f t="shared" si="1"/>
        <v>9.5777777777777775</v>
      </c>
      <c r="R24" s="37">
        <v>9125</v>
      </c>
      <c r="S24" s="38">
        <v>38.21</v>
      </c>
      <c r="T24" s="15">
        <f t="shared" si="2"/>
        <v>10.613888888888889</v>
      </c>
      <c r="U24" s="39"/>
      <c r="V24" s="38"/>
      <c r="W24" s="15" t="str">
        <f t="shared" si="3"/>
        <v/>
      </c>
      <c r="X24" s="40"/>
      <c r="Y24" s="41"/>
      <c r="Z24" s="35"/>
      <c r="AA24" s="35"/>
      <c r="AB24" s="36"/>
      <c r="AC24" s="19">
        <f t="shared" si="4"/>
        <v>0.43575999999999998</v>
      </c>
      <c r="AD24" s="11">
        <f t="shared" si="0"/>
        <v>0</v>
      </c>
      <c r="AE24" s="12" t="str">
        <f t="shared" si="6"/>
        <v xml:space="preserve"> </v>
      </c>
      <c r="AF24" s="50">
        <f t="shared" si="5"/>
        <v>0.43575999999999998</v>
      </c>
      <c r="AG24" s="32"/>
      <c r="AH24" s="53">
        <v>435.76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>
        <v>91.84</v>
      </c>
      <c r="C25" s="9">
        <v>4.1070000000000002</v>
      </c>
      <c r="D25" s="9">
        <v>0.96899999999999997</v>
      </c>
      <c r="E25" s="9">
        <v>0.114</v>
      </c>
      <c r="F25" s="9">
        <v>0.16700000000000001</v>
      </c>
      <c r="G25" s="9">
        <v>4.0000000000000001E-3</v>
      </c>
      <c r="H25" s="9">
        <v>4.4999999999999998E-2</v>
      </c>
      <c r="I25" s="9">
        <v>3.6999999999999998E-2</v>
      </c>
      <c r="J25" s="9">
        <v>0.05</v>
      </c>
      <c r="K25" s="9">
        <v>1E-3</v>
      </c>
      <c r="L25" s="9">
        <v>1.782</v>
      </c>
      <c r="M25" s="9">
        <v>0.88400000000000001</v>
      </c>
      <c r="N25" s="17">
        <v>0.73129999999999995</v>
      </c>
      <c r="O25" s="29">
        <v>8238</v>
      </c>
      <c r="P25" s="28">
        <v>34.49</v>
      </c>
      <c r="Q25" s="22">
        <f t="shared" si="1"/>
        <v>9.5805555555555557</v>
      </c>
      <c r="R25" s="37">
        <v>9127</v>
      </c>
      <c r="S25" s="38">
        <v>38.21</v>
      </c>
      <c r="T25" s="15">
        <f t="shared" si="2"/>
        <v>10.613888888888889</v>
      </c>
      <c r="U25" s="39">
        <v>11713</v>
      </c>
      <c r="V25" s="38">
        <v>49.04</v>
      </c>
      <c r="W25" s="15">
        <f t="shared" si="3"/>
        <v>13.622222222222222</v>
      </c>
      <c r="X25" s="40">
        <v>-11.5</v>
      </c>
      <c r="Y25" s="41"/>
      <c r="Z25" s="35"/>
      <c r="AA25" s="35"/>
      <c r="AB25" s="36"/>
      <c r="AC25" s="19">
        <f t="shared" si="4"/>
        <v>0.36354999999999998</v>
      </c>
      <c r="AD25" s="11">
        <f t="shared" si="0"/>
        <v>100.00000000000001</v>
      </c>
      <c r="AE25" s="12" t="str">
        <f t="shared" si="6"/>
        <v>ОК</v>
      </c>
      <c r="AF25" s="50">
        <f t="shared" si="5"/>
        <v>0.36354999999999998</v>
      </c>
      <c r="AG25" s="32"/>
      <c r="AH25" s="53">
        <v>363.55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8238</v>
      </c>
      <c r="P26" s="28">
        <v>34.49</v>
      </c>
      <c r="Q26" s="22">
        <f t="shared" si="1"/>
        <v>9.5805555555555557</v>
      </c>
      <c r="R26" s="37">
        <v>9127</v>
      </c>
      <c r="S26" s="38">
        <v>38.21</v>
      </c>
      <c r="T26" s="15">
        <f t="shared" si="2"/>
        <v>10.613888888888889</v>
      </c>
      <c r="U26" s="39"/>
      <c r="V26" s="38"/>
      <c r="W26" s="15" t="str">
        <f t="shared" si="3"/>
        <v/>
      </c>
      <c r="X26" s="40"/>
      <c r="Y26" s="41"/>
      <c r="Z26" s="35"/>
      <c r="AA26" s="35"/>
      <c r="AB26" s="36"/>
      <c r="AC26" s="19">
        <f t="shared" si="4"/>
        <v>0.32161000000000001</v>
      </c>
      <c r="AD26" s="11">
        <f t="shared" si="0"/>
        <v>0</v>
      </c>
      <c r="AE26" s="12" t="str">
        <f t="shared" ref="AE26:AE27" si="7">IF(AD26=100,"ОК"," ")</f>
        <v xml:space="preserve"> </v>
      </c>
      <c r="AF26" s="50">
        <f t="shared" si="5"/>
        <v>0.32161000000000001</v>
      </c>
      <c r="AG26" s="32"/>
      <c r="AH26" s="53">
        <v>321.61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8238</v>
      </c>
      <c r="P27" s="28">
        <v>34.49</v>
      </c>
      <c r="Q27" s="22">
        <f t="shared" si="1"/>
        <v>9.5805555555555557</v>
      </c>
      <c r="R27" s="37">
        <v>9127</v>
      </c>
      <c r="S27" s="38">
        <v>38.21</v>
      </c>
      <c r="T27" s="15">
        <f t="shared" si="2"/>
        <v>10.613888888888889</v>
      </c>
      <c r="U27" s="39"/>
      <c r="V27" s="38"/>
      <c r="W27" s="15" t="str">
        <f t="shared" si="3"/>
        <v/>
      </c>
      <c r="X27" s="40"/>
      <c r="Y27" s="41"/>
      <c r="Z27" s="35"/>
      <c r="AA27" s="35"/>
      <c r="AB27" s="36"/>
      <c r="AC27" s="19">
        <f t="shared" si="4"/>
        <v>0.36375999999999997</v>
      </c>
      <c r="AD27" s="11">
        <f t="shared" si="0"/>
        <v>0</v>
      </c>
      <c r="AE27" s="12" t="str">
        <f t="shared" si="7"/>
        <v xml:space="preserve"> </v>
      </c>
      <c r="AF27" s="50">
        <f t="shared" si="5"/>
        <v>0.36375999999999997</v>
      </c>
      <c r="AG27" s="32"/>
      <c r="AH27" s="53">
        <v>363.76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8238</v>
      </c>
      <c r="P28" s="28">
        <v>34.49</v>
      </c>
      <c r="Q28" s="22">
        <f t="shared" si="1"/>
        <v>9.5805555555555557</v>
      </c>
      <c r="R28" s="37">
        <v>9127</v>
      </c>
      <c r="S28" s="38">
        <v>38.21</v>
      </c>
      <c r="T28" s="15">
        <f t="shared" si="2"/>
        <v>10.613888888888889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3.6560000000000002E-2</v>
      </c>
      <c r="AD28" s="11">
        <f t="shared" si="0"/>
        <v>0</v>
      </c>
      <c r="AE28" s="12" t="str">
        <f t="shared" si="6"/>
        <v xml:space="preserve"> </v>
      </c>
      <c r="AF28" s="50">
        <f t="shared" si="5"/>
        <v>3.6560000000000002E-2</v>
      </c>
      <c r="AG28" s="32"/>
      <c r="AH28" s="53">
        <v>36.56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8238</v>
      </c>
      <c r="P29" s="28">
        <v>34.49</v>
      </c>
      <c r="Q29" s="22">
        <f t="shared" si="1"/>
        <v>9.5805555555555557</v>
      </c>
      <c r="R29" s="37">
        <v>9127</v>
      </c>
      <c r="S29" s="38">
        <v>38.21</v>
      </c>
      <c r="T29" s="15">
        <f t="shared" si="2"/>
        <v>10.613888888888889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7.8579999999999997E-2</v>
      </c>
      <c r="AD29" s="11">
        <f t="shared" si="0"/>
        <v>0</v>
      </c>
      <c r="AE29" s="12" t="str">
        <f t="shared" si="6"/>
        <v xml:space="preserve"> </v>
      </c>
      <c r="AF29" s="50">
        <f t="shared" si="5"/>
        <v>7.8579999999999997E-2</v>
      </c>
      <c r="AG29" s="32"/>
      <c r="AH29" s="53">
        <v>78.58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9">
        <v>8238</v>
      </c>
      <c r="P30" s="28">
        <v>34.49</v>
      </c>
      <c r="Q30" s="22">
        <f t="shared" si="1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/>
      <c r="V30" s="38"/>
      <c r="W30" s="15" t="str">
        <f t="shared" si="3"/>
        <v/>
      </c>
      <c r="X30" s="40"/>
      <c r="Y30" s="41"/>
      <c r="Z30" s="35"/>
      <c r="AA30" s="35"/>
      <c r="AB30" s="36"/>
      <c r="AC30" s="19">
        <f t="shared" si="4"/>
        <v>0.25700000000000001</v>
      </c>
      <c r="AD30" s="11">
        <f t="shared" si="0"/>
        <v>0</v>
      </c>
      <c r="AE30" s="12" t="str">
        <f t="shared" si="6"/>
        <v xml:space="preserve"> </v>
      </c>
      <c r="AF30" s="50">
        <f t="shared" si="5"/>
        <v>0.25700000000000001</v>
      </c>
      <c r="AG30" s="32"/>
      <c r="AH30" s="53">
        <v>257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1"/>
        <v>9.5805555555555557</v>
      </c>
      <c r="R31" s="37">
        <v>9127</v>
      </c>
      <c r="S31" s="38">
        <v>38.21</v>
      </c>
      <c r="T31" s="15">
        <f t="shared" si="2"/>
        <v>10.613888888888889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0.47625000000000001</v>
      </c>
      <c r="AD31" s="11">
        <f t="shared" si="0"/>
        <v>0</v>
      </c>
      <c r="AE31" s="12" t="str">
        <f t="shared" si="6"/>
        <v xml:space="preserve"> </v>
      </c>
      <c r="AF31" s="50">
        <f t="shared" si="5"/>
        <v>0.47625000000000001</v>
      </c>
      <c r="AG31" s="32"/>
      <c r="AH31" s="53">
        <v>476.25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>
        <v>91.381</v>
      </c>
      <c r="C32" s="9">
        <v>4.2839999999999998</v>
      </c>
      <c r="D32" s="9">
        <v>1.0429999999999999</v>
      </c>
      <c r="E32" s="9">
        <v>0.122</v>
      </c>
      <c r="F32" s="9">
        <v>0.187</v>
      </c>
      <c r="G32" s="9">
        <v>4.0000000000000001E-3</v>
      </c>
      <c r="H32" s="9">
        <v>5.1999999999999998E-2</v>
      </c>
      <c r="I32" s="9">
        <v>4.4999999999999998E-2</v>
      </c>
      <c r="J32" s="9">
        <v>7.5999999999999998E-2</v>
      </c>
      <c r="K32" s="9">
        <v>2E-3</v>
      </c>
      <c r="L32" s="9">
        <v>1.851</v>
      </c>
      <c r="M32" s="9">
        <v>0.95299999999999996</v>
      </c>
      <c r="N32" s="17">
        <v>0.73599999999999999</v>
      </c>
      <c r="O32" s="29">
        <v>8264</v>
      </c>
      <c r="P32" s="38">
        <v>34.6</v>
      </c>
      <c r="Q32" s="22">
        <f t="shared" si="1"/>
        <v>9.6111111111111107</v>
      </c>
      <c r="R32" s="37">
        <v>9155</v>
      </c>
      <c r="S32" s="38">
        <v>38.33</v>
      </c>
      <c r="T32" s="15">
        <f t="shared" si="2"/>
        <v>10.647222222222222</v>
      </c>
      <c r="U32" s="39">
        <v>11711</v>
      </c>
      <c r="V32" s="38">
        <v>49.03</v>
      </c>
      <c r="W32" s="15">
        <f t="shared" si="3"/>
        <v>13.619444444444444</v>
      </c>
      <c r="X32" s="40">
        <v>-16</v>
      </c>
      <c r="Y32" s="41"/>
      <c r="Z32" s="35"/>
      <c r="AA32" s="35"/>
      <c r="AB32" s="36"/>
      <c r="AC32" s="19">
        <f t="shared" si="4"/>
        <v>8.6050000000000001E-2</v>
      </c>
      <c r="AD32" s="11">
        <f t="shared" si="0"/>
        <v>100.00000000000001</v>
      </c>
      <c r="AE32" s="12" t="str">
        <f t="shared" si="6"/>
        <v>ОК</v>
      </c>
      <c r="AF32" s="50">
        <f t="shared" si="5"/>
        <v>8.6050000000000001E-2</v>
      </c>
      <c r="AG32" s="32"/>
      <c r="AH32" s="53">
        <v>86.05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8264</v>
      </c>
      <c r="P33" s="38">
        <v>34.6</v>
      </c>
      <c r="Q33" s="22">
        <f t="shared" si="1"/>
        <v>9.6111111111111107</v>
      </c>
      <c r="R33" s="37">
        <v>9155</v>
      </c>
      <c r="S33" s="38">
        <v>38.33</v>
      </c>
      <c r="T33" s="15">
        <f t="shared" si="2"/>
        <v>10.647222222222222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0.31048999999999999</v>
      </c>
      <c r="AD33" s="11">
        <f t="shared" si="0"/>
        <v>0</v>
      </c>
      <c r="AE33" s="12" t="str">
        <f t="shared" ref="AE33" si="8">IF(AD33=100,"ОК"," ")</f>
        <v xml:space="preserve"> </v>
      </c>
      <c r="AF33" s="50">
        <f t="shared" si="5"/>
        <v>0.31048999999999999</v>
      </c>
      <c r="AG33" s="32"/>
      <c r="AH33" s="53">
        <v>310.49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8264</v>
      </c>
      <c r="P34" s="38">
        <v>34.6</v>
      </c>
      <c r="Q34" s="22">
        <f t="shared" si="1"/>
        <v>9.6111111111111107</v>
      </c>
      <c r="R34" s="37">
        <v>9155</v>
      </c>
      <c r="S34" s="38">
        <v>38.33</v>
      </c>
      <c r="T34" s="15">
        <f t="shared" si="2"/>
        <v>10.647222222222222</v>
      </c>
      <c r="U34" s="39"/>
      <c r="V34" s="38"/>
      <c r="W34" s="15" t="str">
        <f t="shared" si="3"/>
        <v/>
      </c>
      <c r="X34" s="40"/>
      <c r="Y34" s="41"/>
      <c r="Z34" s="48"/>
      <c r="AA34" s="48"/>
      <c r="AB34" s="49"/>
      <c r="AC34" s="19">
        <f t="shared" si="4"/>
        <v>0.40383999999999998</v>
      </c>
      <c r="AD34" s="11">
        <f t="shared" si="0"/>
        <v>0</v>
      </c>
      <c r="AE34" s="12" t="str">
        <f t="shared" si="6"/>
        <v xml:space="preserve"> </v>
      </c>
      <c r="AF34" s="50">
        <f t="shared" si="5"/>
        <v>0.40383999999999998</v>
      </c>
      <c r="AG34" s="32"/>
      <c r="AH34" s="53">
        <v>403.84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8264</v>
      </c>
      <c r="P35" s="38">
        <v>34.6</v>
      </c>
      <c r="Q35" s="22">
        <f t="shared" si="1"/>
        <v>9.6111111111111107</v>
      </c>
      <c r="R35" s="37">
        <v>9155</v>
      </c>
      <c r="S35" s="38">
        <v>38.33</v>
      </c>
      <c r="T35" s="15">
        <f t="shared" si="2"/>
        <v>10.647222222222222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8.4059999999999996E-2</v>
      </c>
      <c r="AD35" s="11">
        <f t="shared" si="0"/>
        <v>0</v>
      </c>
      <c r="AE35" s="12" t="str">
        <f t="shared" si="6"/>
        <v xml:space="preserve"> </v>
      </c>
      <c r="AF35" s="50">
        <f t="shared" si="5"/>
        <v>8.4059999999999996E-2</v>
      </c>
      <c r="AG35" s="32"/>
      <c r="AH35" s="53">
        <v>84.06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8264</v>
      </c>
      <c r="P36" s="38">
        <v>34.6</v>
      </c>
      <c r="Q36" s="22">
        <f t="shared" si="1"/>
        <v>9.6111111111111107</v>
      </c>
      <c r="R36" s="37">
        <v>9155</v>
      </c>
      <c r="S36" s="38">
        <v>38.33</v>
      </c>
      <c r="T36" s="15">
        <f t="shared" si="2"/>
        <v>10.647222222222222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8.9120000000000005E-2</v>
      </c>
      <c r="AD36" s="11">
        <f t="shared" si="0"/>
        <v>0</v>
      </c>
      <c r="AE36" s="12" t="str">
        <f>IF(AD36=100,"ОК"," ")</f>
        <v xml:space="preserve"> </v>
      </c>
      <c r="AF36" s="50">
        <f t="shared" si="5"/>
        <v>8.9120000000000005E-2</v>
      </c>
      <c r="AG36" s="32"/>
      <c r="AH36" s="53">
        <v>89.12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9">
        <v>8264</v>
      </c>
      <c r="P37" s="38">
        <v>34.6</v>
      </c>
      <c r="Q37" s="22">
        <f t="shared" si="1"/>
        <v>9.6111111111111107</v>
      </c>
      <c r="R37" s="37">
        <v>9155</v>
      </c>
      <c r="S37" s="38">
        <v>38.33</v>
      </c>
      <c r="T37" s="15">
        <f t="shared" si="2"/>
        <v>10.647222222222222</v>
      </c>
      <c r="U37" s="39"/>
      <c r="V37" s="38"/>
      <c r="W37" s="15" t="str">
        <f t="shared" si="3"/>
        <v/>
      </c>
      <c r="X37" s="40"/>
      <c r="Y37" s="41"/>
      <c r="Z37" s="35"/>
      <c r="AA37" s="35"/>
      <c r="AB37" s="36"/>
      <c r="AC37" s="19">
        <f t="shared" si="4"/>
        <v>0.15469999999999998</v>
      </c>
      <c r="AD37" s="11">
        <f t="shared" si="0"/>
        <v>0</v>
      </c>
      <c r="AE37" s="12" t="str">
        <f t="shared" si="6"/>
        <v xml:space="preserve"> </v>
      </c>
      <c r="AF37" s="50">
        <f t="shared" si="5"/>
        <v>0.15469999999999998</v>
      </c>
      <c r="AG37" s="32"/>
      <c r="AH37" s="53">
        <v>154.69999999999999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8264</v>
      </c>
      <c r="P38" s="38">
        <v>34.6</v>
      </c>
      <c r="Q38" s="22">
        <f t="shared" si="1"/>
        <v>9.6111111111111107</v>
      </c>
      <c r="R38" s="37">
        <v>9155</v>
      </c>
      <c r="S38" s="38">
        <v>38.33</v>
      </c>
      <c r="T38" s="15">
        <f t="shared" si="2"/>
        <v>10.647222222222222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0.41077999999999998</v>
      </c>
      <c r="AD38" s="11">
        <f t="shared" si="0"/>
        <v>0</v>
      </c>
      <c r="AE38" s="12" t="str">
        <f t="shared" si="6"/>
        <v xml:space="preserve"> </v>
      </c>
      <c r="AF38" s="50">
        <f t="shared" si="5"/>
        <v>0.41077999999999998</v>
      </c>
      <c r="AG38" s="32"/>
      <c r="AH38" s="53">
        <v>410.78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>
        <v>91.567999999999998</v>
      </c>
      <c r="C39" s="9">
        <v>4.2699999999999996</v>
      </c>
      <c r="D39" s="9">
        <v>1.0249999999999999</v>
      </c>
      <c r="E39" s="9">
        <v>0.11899999999999999</v>
      </c>
      <c r="F39" s="9">
        <v>0.186</v>
      </c>
      <c r="G39" s="9">
        <v>4.0000000000000001E-3</v>
      </c>
      <c r="H39" s="9">
        <v>4.8000000000000001E-2</v>
      </c>
      <c r="I39" s="9">
        <v>0.04</v>
      </c>
      <c r="J39" s="9">
        <v>7.1999999999999995E-2</v>
      </c>
      <c r="K39" s="9">
        <v>1E-3</v>
      </c>
      <c r="L39" s="9">
        <v>1.696</v>
      </c>
      <c r="M39" s="9">
        <v>0.97099999999999997</v>
      </c>
      <c r="N39" s="17">
        <v>0.73470000000000002</v>
      </c>
      <c r="O39" s="29">
        <v>8268</v>
      </c>
      <c r="P39" s="38">
        <v>34.619999999999997</v>
      </c>
      <c r="Q39" s="22">
        <f t="shared" si="1"/>
        <v>9.6166666666666654</v>
      </c>
      <c r="R39" s="37">
        <v>9159</v>
      </c>
      <c r="S39" s="38">
        <v>38.35</v>
      </c>
      <c r="T39" s="15">
        <f t="shared" si="2"/>
        <v>10.652777777777779</v>
      </c>
      <c r="U39" s="39">
        <v>11727</v>
      </c>
      <c r="V39" s="38">
        <v>49.1</v>
      </c>
      <c r="W39" s="15">
        <f t="shared" si="3"/>
        <v>13.638888888888889</v>
      </c>
      <c r="X39" s="40">
        <v>-14.6</v>
      </c>
      <c r="Y39" s="41"/>
      <c r="Z39" s="9">
        <v>1E-3</v>
      </c>
      <c r="AA39" s="9">
        <v>2E-3</v>
      </c>
      <c r="AB39" s="49" t="s">
        <v>55</v>
      </c>
      <c r="AC39" s="19">
        <f t="shared" si="4"/>
        <v>0.44542000000000004</v>
      </c>
      <c r="AD39" s="11">
        <f t="shared" si="0"/>
        <v>100.00000000000003</v>
      </c>
      <c r="AE39" s="12" t="str">
        <f t="shared" si="6"/>
        <v>ОК</v>
      </c>
      <c r="AF39" s="50">
        <f t="shared" si="5"/>
        <v>0.44542000000000004</v>
      </c>
      <c r="AG39" s="32"/>
      <c r="AH39" s="53">
        <v>445.42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8268</v>
      </c>
      <c r="P40" s="38">
        <v>34.619999999999997</v>
      </c>
      <c r="Q40" s="22">
        <f t="shared" si="1"/>
        <v>9.6166666666666654</v>
      </c>
      <c r="R40" s="37">
        <v>9159</v>
      </c>
      <c r="S40" s="38">
        <v>38.35</v>
      </c>
      <c r="T40" s="15">
        <f t="shared" si="2"/>
        <v>10.652777777777779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8.2110000000000002E-2</v>
      </c>
      <c r="AD40" s="11">
        <f t="shared" si="0"/>
        <v>0</v>
      </c>
      <c r="AE40" s="12" t="str">
        <f t="shared" si="6"/>
        <v xml:space="preserve"> </v>
      </c>
      <c r="AF40" s="50">
        <f t="shared" si="5"/>
        <v>8.2110000000000002E-2</v>
      </c>
      <c r="AG40" s="32"/>
      <c r="AH40" s="53">
        <v>82.11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8268</v>
      </c>
      <c r="P41" s="38">
        <v>34.619999999999997</v>
      </c>
      <c r="Q41" s="22">
        <f t="shared" si="1"/>
        <v>9.6166666666666654</v>
      </c>
      <c r="R41" s="37">
        <v>9159</v>
      </c>
      <c r="S41" s="38">
        <v>38.35</v>
      </c>
      <c r="T41" s="15">
        <f t="shared" si="2"/>
        <v>10.652777777777779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0.11642</v>
      </c>
      <c r="AD41" s="11">
        <f t="shared" si="0"/>
        <v>0</v>
      </c>
      <c r="AE41" s="12" t="str">
        <f t="shared" si="6"/>
        <v xml:space="preserve"> </v>
      </c>
      <c r="AF41" s="50">
        <f t="shared" si="5"/>
        <v>0.11642</v>
      </c>
      <c r="AG41" s="32"/>
      <c r="AH41" s="53">
        <v>116.42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8268</v>
      </c>
      <c r="P42" s="38">
        <v>34.619999999999997</v>
      </c>
      <c r="Q42" s="22">
        <f t="shared" si="1"/>
        <v>9.6166666666666654</v>
      </c>
      <c r="R42" s="37">
        <v>9159</v>
      </c>
      <c r="S42" s="38">
        <v>38.35</v>
      </c>
      <c r="T42" s="15">
        <f t="shared" si="2"/>
        <v>10.652777777777779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0.17233999999999999</v>
      </c>
      <c r="AD42" s="11">
        <f t="shared" si="0"/>
        <v>0</v>
      </c>
      <c r="AE42" s="12" t="str">
        <f t="shared" si="6"/>
        <v xml:space="preserve"> </v>
      </c>
      <c r="AF42" s="50">
        <f t="shared" si="5"/>
        <v>0.17233999999999999</v>
      </c>
      <c r="AG42" s="32"/>
      <c r="AH42" s="53">
        <v>172.34</v>
      </c>
      <c r="AI42" s="44">
        <v>0.57889999999999997</v>
      </c>
      <c r="AJ42" s="44">
        <v>22</v>
      </c>
    </row>
    <row r="43" spans="1:36" ht="15" customHeight="1" thickBot="1" x14ac:dyDescent="0.3">
      <c r="A43" s="99" t="s">
        <v>19</v>
      </c>
      <c r="B43" s="99"/>
      <c r="C43" s="99"/>
      <c r="D43" s="99"/>
      <c r="E43" s="99"/>
      <c r="F43" s="99"/>
      <c r="G43" s="99"/>
      <c r="H43" s="100"/>
      <c r="I43" s="69" t="s">
        <v>17</v>
      </c>
      <c r="J43" s="70"/>
      <c r="K43" s="20">
        <v>0</v>
      </c>
      <c r="L43" s="67" t="s">
        <v>18</v>
      </c>
      <c r="M43" s="68"/>
      <c r="N43" s="21">
        <v>0</v>
      </c>
      <c r="O43" s="60">
        <f>SUMPRODUCT(O12:O42,AC12:AC42)/SUM(AC12:AC42)</f>
        <v>8245.5933601125835</v>
      </c>
      <c r="P43" s="56">
        <f>SUMPRODUCT(P12:P42,AC12:AC42)/SUM(AC12:AC42)</f>
        <v>34.521777009527788</v>
      </c>
      <c r="Q43" s="56">
        <f>SUMPRODUCT(Q12:Q42,AC12:AC42)/SUM(AC12:AC42)</f>
        <v>9.5893825026466093</v>
      </c>
      <c r="R43" s="65">
        <f>SUMPRODUCT(R12:R42,AC12:AC42)/SUM(AC12:AC42)</f>
        <v>9135.2123392160993</v>
      </c>
      <c r="S43" s="56">
        <f>SUMPRODUCT(S12:S42,AC12:AC42)/SUM(AC12:AC42)</f>
        <v>38.249283950714613</v>
      </c>
      <c r="T43" s="58">
        <f>SUMPRODUCT(T12:T42,AC12:AC42)/SUM(AC12:AC42)</f>
        <v>10.624801097420725</v>
      </c>
      <c r="U43" s="105" t="s">
        <v>61</v>
      </c>
      <c r="V43" s="106"/>
      <c r="W43" s="106"/>
      <c r="X43" s="106"/>
      <c r="Y43" s="106"/>
      <c r="Z43" s="106"/>
      <c r="AA43" s="106"/>
      <c r="AB43" s="106"/>
      <c r="AC43" s="51">
        <v>7.61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62" t="s">
        <v>3</v>
      </c>
      <c r="I44" s="63"/>
      <c r="J44" s="63"/>
      <c r="K44" s="63"/>
      <c r="L44" s="63"/>
      <c r="M44" s="63"/>
      <c r="N44" s="64"/>
      <c r="O44" s="61"/>
      <c r="P44" s="57"/>
      <c r="Q44" s="57"/>
      <c r="R44" s="66"/>
      <c r="S44" s="57"/>
      <c r="T44" s="59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54">
        <v>42738</v>
      </c>
      <c r="V46" s="54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54">
        <v>42738</v>
      </c>
      <c r="V48" s="54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54">
        <v>42738</v>
      </c>
      <c r="V50" s="54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L10:L11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АГНКС-2 Полтава</vt:lpstr>
      <vt:lpstr>'АГНКС-2 Полтава'!Print_Area</vt:lpstr>
      <vt:lpstr>'АГНКС-2 Полтава'!Область_печати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2017-01-05T07:54:05Z</dcterms:modified>
</cp:coreProperties>
</file>