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9440" windowHeight="78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Лист1!$A$1:$AC$49</definedName>
  </definedNames>
  <calcPr calcId="145621"/>
</workbook>
</file>

<file path=xl/calcChain.xml><?xml version="1.0" encoding="utf-8"?>
<calcChain xmlns="http://schemas.openxmlformats.org/spreadsheetml/2006/main">
  <c r="AC44" i="1" l="1"/>
  <c r="AD34" i="1" l="1"/>
  <c r="AD35" i="1"/>
  <c r="AD36" i="1"/>
  <c r="AD37" i="1"/>
  <c r="AD38" i="1"/>
  <c r="AD39" i="1"/>
  <c r="AD41" i="1"/>
  <c r="S42" i="1" l="1"/>
  <c r="R42" i="1"/>
  <c r="P42" i="1"/>
  <c r="O42" i="1"/>
  <c r="AD11" i="1" l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Q42" i="1" l="1"/>
  <c r="T42" i="1" l="1"/>
  <c r="AE35" i="1"/>
  <c r="AE36" i="1"/>
  <c r="AE37" i="1"/>
  <c r="AE38" i="1"/>
  <c r="AE39" i="1"/>
  <c r="AE41" i="1"/>
  <c r="AE33" i="1" l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7" i="1"/>
  <c r="AE28" i="1"/>
  <c r="AE29" i="1"/>
  <c r="AE32" i="1"/>
  <c r="AE34" i="1"/>
  <c r="AE26" i="1"/>
</calcChain>
</file>

<file path=xl/sharedStrings.xml><?xml version="1.0" encoding="utf-8"?>
<sst xmlns="http://schemas.openxmlformats.org/spreadsheetml/2006/main" count="59" uniqueCount="57">
  <si>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</si>
  <si>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</si>
  <si>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</si>
  <si>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</si>
  <si>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</si>
  <si>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</si>
  <si>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</si>
  <si>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</si>
  <si>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</si>
  <si>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</si>
  <si>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</si>
  <si>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</si>
  <si>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</si>
  <si>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</si>
  <si>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</si>
  <si>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</si>
  <si>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</si>
  <si>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</si>
  <si>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</si>
  <si>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</si>
  <si>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</si>
  <si>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</si>
  <si>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</si>
  <si>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</si>
  <si>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</si>
  <si>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</si>
  <si>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</si>
  <si>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</si>
  <si>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</si>
  <si>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</si>
  <si>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</si>
  <si>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</si>
  <si>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</si>
  <si>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</si>
  <si>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</si>
  <si>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</si>
  <si>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"УМГ "КИЇВТРАНСГАЗ"</t>
  </si>
  <si>
    <t>Диканський п/м Диканського  ЛВУМГ</t>
  </si>
  <si>
    <r>
      <t xml:space="preserve">Свідоцтво </t>
    </r>
    <r>
      <rPr>
        <b/>
        <sz val="8"/>
        <rFont val="Arial"/>
        <family val="2"/>
        <charset val="204"/>
      </rPr>
      <t xml:space="preserve">№ 186-13 </t>
    </r>
    <r>
      <rPr>
        <sz val="8"/>
        <rFont val="Arial"/>
        <family val="2"/>
        <charset val="204"/>
      </rPr>
      <t xml:space="preserve">чинне до </t>
    </r>
    <r>
      <rPr>
        <b/>
        <sz val="8"/>
        <rFont val="Arial"/>
        <family val="2"/>
        <charset val="204"/>
      </rPr>
      <t xml:space="preserve"> 05.12.2018р.</t>
    </r>
  </si>
  <si>
    <t>переданого ПАТ "УКРТРАНСГАЗ", філії УМГ "КИЇВТРАНСГАЗ", Диканське ЛВУМГ та прийнятого ПАТ "ПОЛТАВАГАЗ"</t>
  </si>
  <si>
    <t>Герасименко І.М.</t>
  </si>
  <si>
    <t>Горшковоз О.В.</t>
  </si>
  <si>
    <t>Левадний С.А.</t>
  </si>
  <si>
    <t>Заступник начальника Диканського ЛВУМГ</t>
  </si>
  <si>
    <t>Завідувач вимірювальної хіміко-аналітичної лабораторії Диканського ЛВУМГ</t>
  </si>
  <si>
    <t>Начальник служби ГВ та М</t>
  </si>
  <si>
    <t>газопроводу Єфремівка - Диканька - Київ</t>
  </si>
  <si>
    <r>
      <t xml:space="preserve">по  </t>
    </r>
    <r>
      <rPr>
        <b/>
        <sz val="11"/>
        <color theme="1"/>
        <rFont val="Times New Roman"/>
        <family val="1"/>
        <charset val="204"/>
      </rPr>
      <t>ГРС Диканька</t>
    </r>
  </si>
  <si>
    <r>
      <t>Газ на ВТВ від ВОГ до межі передачі, тис.м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</si>
  <si>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Передано в газорозподільні мережі, тис.м</t>
    </r>
    <r>
      <rPr>
        <vertAlign val="superscript"/>
        <sz val="9"/>
        <color theme="1"/>
        <rFont val="Times New Roman"/>
        <family val="1"/>
        <charset val="204"/>
      </rPr>
      <t>3</t>
    </r>
  </si>
  <si>
    <t>ПАСПОРТ ФІЗИКО-ХІМІЧНИХ ПОКАЗНИКІВ ПРИРОДНОГО ГАЗУ  №15-44</t>
  </si>
  <si>
    <t>за період з 1 грудня по 31 грудня 2016р.</t>
  </si>
  <si>
    <t>30.12.2016р.</t>
  </si>
  <si>
    <t>від.</t>
  </si>
  <si>
    <t>Маршрут №104</t>
  </si>
  <si>
    <r>
      <rPr>
        <sz val="9"/>
        <color theme="1"/>
        <rFont val="Calibri"/>
        <family val="2"/>
        <charset val="204"/>
      </rPr>
      <t>&lt;</t>
    </r>
    <r>
      <rPr>
        <sz val="9"/>
        <color theme="1"/>
        <rFont val="Times New Roman"/>
        <family val="1"/>
        <charset val="204"/>
      </rPr>
      <t>0,006</t>
    </r>
  </si>
  <si>
    <r>
      <rPr>
        <sz val="9"/>
        <color theme="1"/>
        <rFont val="Calibri"/>
        <family val="2"/>
        <charset val="204"/>
      </rPr>
      <t>&lt;</t>
    </r>
    <r>
      <rPr>
        <sz val="9"/>
        <color theme="1"/>
        <rFont val="Times New Roman"/>
        <family val="1"/>
        <charset val="204"/>
      </rPr>
      <t>0,02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</si>
</sst>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color theme="1"/>
      <name val="Calibri"/>
      <family val="2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Protection="1"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1" fontId="7" fillId="0" borderId="6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0" fontId="13" fillId="0" borderId="6" xfId="0" applyFont="1" applyBorder="1" applyAlignment="1" applyProtection="1">
      <alignment horizontal="center" vertical="center" wrapText="1"/>
      <protection locked="0"/>
    </xf>
    <xf numFmtId="1" fontId="7" fillId="0" borderId="34" xfId="0" applyNumberFormat="1" applyFont="1" applyBorder="1" applyAlignment="1">
      <alignment horizontal="center" vertical="center"/>
    </xf>
    <xf numFmtId="2" fontId="7" fillId="0" borderId="33" xfId="0" applyNumberFormat="1" applyFont="1" applyBorder="1" applyAlignment="1">
      <alignment horizontal="center" vertical="center"/>
    </xf>
    <xf numFmtId="1" fontId="7" fillId="0" borderId="36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2" fontId="7" fillId="0" borderId="37" xfId="0" applyNumberFormat="1" applyFont="1" applyBorder="1" applyAlignment="1">
      <alignment horizontal="center" vertical="center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7" fillId="0" borderId="8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64" fontId="7" fillId="0" borderId="28" xfId="0" applyNumberFormat="1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164" fontId="13" fillId="0" borderId="6" xfId="0" applyNumberFormat="1" applyFont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Border="1" applyAlignment="1" applyProtection="1">
      <alignment horizontal="center" vertical="center" wrapText="1"/>
      <protection locked="0"/>
    </xf>
    <xf numFmtId="164" fontId="13" fillId="0" borderId="28" xfId="0" applyNumberFormat="1" applyFont="1" applyBorder="1" applyAlignment="1" applyProtection="1">
      <alignment horizontal="center" vertical="center" wrapText="1"/>
      <protection locked="0"/>
    </xf>
    <xf numFmtId="164" fontId="13" fillId="0" borderId="20" xfId="0" applyNumberFormat="1" applyFont="1" applyBorder="1" applyAlignment="1" applyProtection="1">
      <alignment horizontal="center" vertical="center" wrapText="1"/>
      <protection locked="0"/>
    </xf>
    <xf numFmtId="1" fontId="14" fillId="0" borderId="6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14" fillId="0" borderId="7" xfId="0" applyNumberFormat="1" applyFont="1" applyBorder="1" applyAlignment="1">
      <alignment horizontal="center" vertical="center"/>
    </xf>
    <xf numFmtId="2" fontId="14" fillId="0" borderId="28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 applyProtection="1">
      <alignment horizontal="center" vertical="center" wrapText="1"/>
      <protection locked="0"/>
    </xf>
    <xf numFmtId="2" fontId="13" fillId="0" borderId="28" xfId="0" applyNumberFormat="1" applyFont="1" applyBorder="1" applyAlignment="1" applyProtection="1">
      <alignment horizontal="center" vertical="center" wrapText="1"/>
      <protection locked="0"/>
    </xf>
    <xf numFmtId="0" fontId="13" fillId="0" borderId="6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28" xfId="0" applyNumberFormat="1" applyFont="1" applyBorder="1" applyAlignment="1" applyProtection="1">
      <alignment horizontal="center" vertical="center" wrapText="1"/>
      <protection locked="0"/>
    </xf>
    <xf numFmtId="0" fontId="13" fillId="0" borderId="20" xfId="0" applyNumberFormat="1" applyFont="1" applyBorder="1" applyAlignment="1" applyProtection="1">
      <alignment horizontal="center" vertical="center" wrapText="1"/>
      <protection locked="0"/>
    </xf>
    <xf numFmtId="1" fontId="13" fillId="0" borderId="6" xfId="0" applyNumberFormat="1" applyFont="1" applyBorder="1" applyAlignment="1" applyProtection="1">
      <alignment horizontal="center" vertical="center" wrapText="1"/>
      <protection locked="0"/>
    </xf>
    <xf numFmtId="2" fontId="13" fillId="0" borderId="7" xfId="0" applyNumberFormat="1" applyFont="1" applyBorder="1" applyAlignment="1" applyProtection="1">
      <alignment horizontal="center" vertical="center" wrapText="1"/>
      <protection locked="0"/>
    </xf>
    <xf numFmtId="0" fontId="14" fillId="0" borderId="6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4" fillId="0" borderId="28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1" fontId="14" fillId="0" borderId="36" xfId="0" applyNumberFormat="1" applyFont="1" applyBorder="1" applyAlignment="1">
      <alignment horizontal="center" vertical="center"/>
    </xf>
    <xf numFmtId="0" fontId="14" fillId="0" borderId="7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0" fontId="10" fillId="0" borderId="43" xfId="0" applyFont="1" applyBorder="1" applyAlignment="1" applyProtection="1">
      <alignment horizontal="center" vertical="center" wrapText="1"/>
      <protection locked="0"/>
    </xf>
    <xf numFmtId="0" fontId="10" fillId="0" borderId="44" xfId="0" applyFont="1" applyBorder="1" applyAlignment="1" applyProtection="1">
      <alignment horizontal="center" vertical="center" wrapText="1"/>
      <protection locked="0"/>
    </xf>
    <xf numFmtId="0" fontId="10" fillId="0" borderId="45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textRotation="90" wrapText="1"/>
      <protection locked="0"/>
    </xf>
    <xf numFmtId="0" fontId="12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textRotation="90" wrapText="1"/>
      <protection locked="0"/>
    </xf>
    <xf numFmtId="0" fontId="12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6" fillId="0" borderId="21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42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5" xfId="0" applyFont="1" applyBorder="1" applyAlignment="1" applyProtection="1">
      <alignment horizontal="left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25" xfId="0" applyFont="1" applyBorder="1" applyAlignment="1" applyProtection="1">
      <alignment horizontal="right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12" fillId="0" borderId="8" xfId="0" applyFont="1" applyBorder="1" applyAlignment="1" applyProtection="1">
      <alignment horizontal="center" vertical="center" textRotation="90" wrapText="1"/>
      <protection locked="0"/>
    </xf>
    <xf numFmtId="0" fontId="12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32" xfId="0" applyFont="1" applyBorder="1" applyAlignment="1" applyProtection="1">
      <alignment horizontal="center" vertical="center" textRotation="90" wrapText="1"/>
      <protection locked="0"/>
    </xf>
    <xf numFmtId="0" fontId="4" fillId="0" borderId="39" xfId="0" applyFont="1" applyBorder="1" applyAlignment="1" applyProtection="1">
      <alignment horizontal="center" vertical="center" textRotation="90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/>
      <protection locked="0"/>
    </xf>
    <xf numFmtId="165" fontId="10" fillId="0" borderId="38" xfId="0" applyNumberFormat="1" applyFont="1" applyBorder="1" applyAlignment="1" applyProtection="1">
      <alignment horizontal="center" vertical="center" wrapText="1"/>
      <protection locked="0"/>
    </xf>
    <xf numFmtId="165" fontId="10" fillId="0" borderId="21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18" xfId="0" applyFont="1" applyBorder="1" applyAlignment="1" applyProtection="1">
      <alignment horizontal="right" vertical="center" wrapText="1"/>
      <protection locked="0"/>
    </xf>
    <xf numFmtId="0" fontId="10" fillId="0" borderId="23" xfId="0" applyFont="1" applyBorder="1" applyAlignment="1" applyProtection="1">
      <alignment horizontal="right" vertical="center" wrapText="1"/>
      <protection locked="0"/>
    </xf>
    <xf numFmtId="0" fontId="10" fillId="0" borderId="30" xfId="0" applyFont="1" applyBorder="1" applyAlignment="1" applyProtection="1">
      <alignment horizontal="right" vertical="center" wrapText="1"/>
      <protection locked="0"/>
    </xf>
    <xf numFmtId="0" fontId="10" fillId="0" borderId="18" xfId="0" applyFont="1" applyBorder="1" applyAlignment="1" applyProtection="1">
      <alignment horizontal="center" wrapText="1"/>
      <protection locked="0"/>
    </xf>
    <xf numFmtId="2" fontId="10" fillId="0" borderId="18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165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Protection="1">
      <protection locked="0"/>
    </xf>
    <xf numFmtId="0" fontId="10" fillId="0" borderId="0" xfId="0" applyFont="1" applyBorder="1" applyAlignment="1" applyProtection="1">
      <alignment horizontal="right" vertical="center" wrapText="1"/>
      <protection locked="0"/>
    </xf>
    <xf numFmtId="2" fontId="10" fillId="0" borderId="0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16" fillId="0" borderId="19" xfId="0" applyFont="1" applyBorder="1" applyProtection="1">
      <protection locked="0"/>
    </xf>
    <xf numFmtId="14" fontId="16" fillId="0" borderId="0" xfId="0" applyNumberFormat="1" applyFont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abSelected="1" topLeftCell="G38" zoomScaleNormal="100" zoomScaleSheetLayoutView="90" workbookViewId="0">
      <selection activeCell="G42" sqref="A42:XFD48"/>
    </sheetView>
  </sheetViews>
  <sheetFormatPr defaultRowHeight="15" x14ac:dyDescent="0.25"/>
  <cols>
    <col min="1" max="1" width="4.85546875" style="1" customWidth="1"/>
    <col min="2" max="2" width="8" style="1" customWidth="1"/>
    <col min="3" max="4" width="6.7109375" style="1" customWidth="1"/>
    <col min="5" max="5" width="7.140625" style="1" customWidth="1"/>
    <col min="6" max="7" width="6.7109375" style="1" customWidth="1"/>
    <col min="8" max="8" width="6.5703125" style="1" customWidth="1"/>
    <col min="9" max="9" width="7" style="1" customWidth="1"/>
    <col min="10" max="11" width="6.85546875" style="1" customWidth="1"/>
    <col min="12" max="13" width="6.140625" style="1" customWidth="1"/>
    <col min="14" max="14" width="8.5703125" style="1" customWidth="1"/>
    <col min="15" max="16" width="6.140625" style="1" customWidth="1"/>
    <col min="17" max="17" width="6.5703125" style="1" customWidth="1"/>
    <col min="18" max="23" width="6.140625" style="1" customWidth="1"/>
    <col min="24" max="25" width="6" style="1" customWidth="1"/>
    <col min="26" max="26" width="6.85546875" style="1" customWidth="1"/>
    <col min="27" max="27" width="6.5703125" style="1" customWidth="1"/>
    <col min="28" max="28" width="6.140625" style="1" customWidth="1"/>
    <col min="29" max="29" width="12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8" t="s">
        <v>14</v>
      </c>
      <c r="B1" s="2"/>
      <c r="C1" s="2"/>
      <c r="D1" s="2"/>
      <c r="M1" s="10" t="s">
        <v>50</v>
      </c>
      <c r="AA1" s="123" t="s">
        <v>54</v>
      </c>
      <c r="AB1" s="123"/>
      <c r="AC1" s="123"/>
    </row>
    <row r="2" spans="1:34" x14ac:dyDescent="0.25">
      <c r="A2" s="8" t="s">
        <v>36</v>
      </c>
      <c r="B2" s="2"/>
      <c r="C2" s="9"/>
      <c r="D2" s="2"/>
      <c r="F2" s="2"/>
      <c r="G2" s="2"/>
      <c r="H2" s="2"/>
      <c r="I2" s="2"/>
      <c r="J2" s="2"/>
      <c r="K2" s="3" t="s">
        <v>39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34" ht="13.5" customHeight="1" x14ac:dyDescent="0.25">
      <c r="A3" s="8" t="s">
        <v>37</v>
      </c>
      <c r="C3" s="3"/>
      <c r="F3" s="2"/>
      <c r="G3" s="2"/>
      <c r="H3" s="2"/>
      <c r="I3" s="2"/>
      <c r="J3" s="2"/>
      <c r="K3" s="12" t="s">
        <v>47</v>
      </c>
      <c r="Z3" s="11"/>
      <c r="AA3" s="11"/>
      <c r="AB3" s="11"/>
      <c r="AC3" s="11"/>
    </row>
    <row r="4" spans="1:34" x14ac:dyDescent="0.25">
      <c r="A4" s="7" t="s">
        <v>15</v>
      </c>
      <c r="G4" s="2"/>
      <c r="H4" s="2"/>
      <c r="I4" s="2"/>
      <c r="K4" s="4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1"/>
      <c r="AC4" s="11"/>
    </row>
    <row r="5" spans="1:34" x14ac:dyDescent="0.25">
      <c r="A5" s="7" t="s">
        <v>38</v>
      </c>
      <c r="F5" s="2"/>
      <c r="G5" s="2"/>
      <c r="H5" s="2"/>
      <c r="K5" s="3" t="s">
        <v>46</v>
      </c>
      <c r="M5" s="11"/>
      <c r="O5" s="11"/>
      <c r="P5" s="11"/>
      <c r="Q5" s="11"/>
      <c r="R5" s="11"/>
      <c r="S5" s="11"/>
      <c r="V5" s="11"/>
      <c r="W5" s="3" t="s">
        <v>51</v>
      </c>
      <c r="X5" s="11"/>
      <c r="Y5" s="11"/>
      <c r="Z5" s="11"/>
    </row>
    <row r="6" spans="1:34" ht="5.25" customHeight="1" thickBot="1" x14ac:dyDescent="0.3"/>
    <row r="7" spans="1:34" ht="26.25" customHeight="1" thickBot="1" x14ac:dyDescent="0.3">
      <c r="A7" s="102" t="s">
        <v>0</v>
      </c>
      <c r="B7" s="82" t="s">
        <v>1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  <c r="N7" s="82" t="s">
        <v>21</v>
      </c>
      <c r="O7" s="83"/>
      <c r="P7" s="83"/>
      <c r="Q7" s="83"/>
      <c r="R7" s="83"/>
      <c r="S7" s="83"/>
      <c r="T7" s="83"/>
      <c r="U7" s="83"/>
      <c r="V7" s="83"/>
      <c r="W7" s="83"/>
      <c r="X7" s="92" t="s">
        <v>16</v>
      </c>
      <c r="Y7" s="114" t="s">
        <v>2</v>
      </c>
      <c r="Z7" s="110" t="s">
        <v>11</v>
      </c>
      <c r="AA7" s="110" t="s">
        <v>12</v>
      </c>
      <c r="AB7" s="96" t="s">
        <v>13</v>
      </c>
      <c r="AC7" s="105" t="s">
        <v>10</v>
      </c>
    </row>
    <row r="8" spans="1:34" ht="15" customHeight="1" thickBot="1" x14ac:dyDescent="0.3">
      <c r="A8" s="108"/>
      <c r="B8" s="90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102" t="s">
        <v>17</v>
      </c>
      <c r="O8" s="15" t="s">
        <v>19</v>
      </c>
      <c r="P8" s="15"/>
      <c r="Q8" s="15"/>
      <c r="R8" s="15"/>
      <c r="S8" s="15"/>
      <c r="T8" s="15"/>
      <c r="U8" s="15"/>
      <c r="V8" s="15" t="s">
        <v>20</v>
      </c>
      <c r="W8" s="15"/>
      <c r="X8" s="117"/>
      <c r="Y8" s="115"/>
      <c r="Z8" s="111"/>
      <c r="AA8" s="111"/>
      <c r="AB8" s="113"/>
      <c r="AC8" s="106"/>
    </row>
    <row r="9" spans="1:34" ht="15" customHeight="1" x14ac:dyDescent="0.25">
      <c r="A9" s="108"/>
      <c r="B9" s="118" t="s">
        <v>24</v>
      </c>
      <c r="C9" s="80" t="s">
        <v>25</v>
      </c>
      <c r="D9" s="80" t="s">
        <v>26</v>
      </c>
      <c r="E9" s="80" t="s">
        <v>31</v>
      </c>
      <c r="F9" s="80" t="s">
        <v>32</v>
      </c>
      <c r="G9" s="80" t="s">
        <v>29</v>
      </c>
      <c r="H9" s="80" t="s">
        <v>33</v>
      </c>
      <c r="I9" s="80" t="s">
        <v>30</v>
      </c>
      <c r="J9" s="80" t="s">
        <v>28</v>
      </c>
      <c r="K9" s="80" t="s">
        <v>27</v>
      </c>
      <c r="L9" s="80" t="s">
        <v>34</v>
      </c>
      <c r="M9" s="84" t="s">
        <v>35</v>
      </c>
      <c r="N9" s="103"/>
      <c r="O9" s="92" t="s">
        <v>22</v>
      </c>
      <c r="P9" s="94" t="s">
        <v>4</v>
      </c>
      <c r="Q9" s="96" t="s">
        <v>5</v>
      </c>
      <c r="R9" s="98" t="s">
        <v>23</v>
      </c>
      <c r="S9" s="100" t="s">
        <v>6</v>
      </c>
      <c r="T9" s="120" t="s">
        <v>7</v>
      </c>
      <c r="U9" s="92" t="s">
        <v>18</v>
      </c>
      <c r="V9" s="94" t="s">
        <v>8</v>
      </c>
      <c r="W9" s="86" t="s">
        <v>9</v>
      </c>
      <c r="X9" s="117"/>
      <c r="Y9" s="115"/>
      <c r="Z9" s="111"/>
      <c r="AA9" s="111"/>
      <c r="AB9" s="113"/>
      <c r="AC9" s="106"/>
    </row>
    <row r="10" spans="1:34" ht="99" customHeight="1" thickBot="1" x14ac:dyDescent="0.3">
      <c r="A10" s="109"/>
      <c r="B10" s="11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5"/>
      <c r="N10" s="104"/>
      <c r="O10" s="93"/>
      <c r="P10" s="95"/>
      <c r="Q10" s="97"/>
      <c r="R10" s="99"/>
      <c r="S10" s="101"/>
      <c r="T10" s="121"/>
      <c r="U10" s="93"/>
      <c r="V10" s="95"/>
      <c r="W10" s="87"/>
      <c r="X10" s="93"/>
      <c r="Y10" s="116"/>
      <c r="Z10" s="112"/>
      <c r="AA10" s="112"/>
      <c r="AB10" s="97"/>
      <c r="AC10" s="107"/>
    </row>
    <row r="11" spans="1:34" x14ac:dyDescent="0.25">
      <c r="A11" s="36">
        <v>1</v>
      </c>
      <c r="B11" s="37">
        <v>92.047799999999995</v>
      </c>
      <c r="C11" s="38">
        <v>3.9786000000000001</v>
      </c>
      <c r="D11" s="38">
        <v>0.93100000000000005</v>
      </c>
      <c r="E11" s="38">
        <v>0.11409999999999999</v>
      </c>
      <c r="F11" s="38">
        <v>0.15559999999999999</v>
      </c>
      <c r="G11" s="38">
        <v>3.3E-3</v>
      </c>
      <c r="H11" s="38">
        <v>4.3700000000000003E-2</v>
      </c>
      <c r="I11" s="38">
        <v>3.3799999999999997E-2</v>
      </c>
      <c r="J11" s="38">
        <v>5.4899999999999997E-2</v>
      </c>
      <c r="K11" s="38">
        <v>7.7999999999999996E-3</v>
      </c>
      <c r="L11" s="38">
        <v>1.7922</v>
      </c>
      <c r="M11" s="39">
        <v>0.83730000000000004</v>
      </c>
      <c r="N11" s="40">
        <v>0.72950000000000004</v>
      </c>
      <c r="O11" s="31">
        <v>8225.005970862192</v>
      </c>
      <c r="P11" s="73">
        <v>34.438099999999999</v>
      </c>
      <c r="Q11" s="32">
        <v>9.5656811415520817</v>
      </c>
      <c r="R11" s="28">
        <v>9113.6852161452116</v>
      </c>
      <c r="S11" s="73">
        <v>38.158999999999999</v>
      </c>
      <c r="T11" s="29">
        <v>10.599215017102741</v>
      </c>
      <c r="U11" s="31">
        <v>11710.723668497732</v>
      </c>
      <c r="V11" s="73">
        <v>49.032800000000002</v>
      </c>
      <c r="W11" s="32">
        <v>13.619570483780899</v>
      </c>
      <c r="X11" s="33"/>
      <c r="Y11" s="34"/>
      <c r="Z11" s="34"/>
      <c r="AA11" s="34"/>
      <c r="AB11" s="35"/>
      <c r="AC11" s="124">
        <v>45.048400000000001</v>
      </c>
      <c r="AD11" s="13">
        <f t="shared" ref="AD11:AD41" si="0">B11+C11+D11+E11+F11+G11+H11+I11+J11+K11+L11+M11</f>
        <v>100.00009999999999</v>
      </c>
      <c r="AE11" s="14"/>
      <c r="AF11" s="6"/>
      <c r="AG11" s="6"/>
      <c r="AH11" s="6"/>
    </row>
    <row r="12" spans="1:34" x14ac:dyDescent="0.25">
      <c r="A12" s="20">
        <v>2</v>
      </c>
      <c r="B12" s="41">
        <v>91.84</v>
      </c>
      <c r="C12" s="42">
        <v>4.0286999999999997</v>
      </c>
      <c r="D12" s="42">
        <v>0.93479999999999996</v>
      </c>
      <c r="E12" s="42">
        <v>0.1128</v>
      </c>
      <c r="F12" s="42">
        <v>0.15559999999999999</v>
      </c>
      <c r="G12" s="42">
        <v>3.0000000000000001E-3</v>
      </c>
      <c r="H12" s="42">
        <v>4.2700000000000002E-2</v>
      </c>
      <c r="I12" s="42">
        <v>3.27E-2</v>
      </c>
      <c r="J12" s="42">
        <v>4.9700000000000001E-2</v>
      </c>
      <c r="K12" s="42">
        <v>4.3900000000000002E-2</v>
      </c>
      <c r="L12" s="42">
        <v>1.9194</v>
      </c>
      <c r="M12" s="43">
        <v>0.83679999999999999</v>
      </c>
      <c r="N12" s="44">
        <v>0.73040000000000005</v>
      </c>
      <c r="O12" s="24">
        <v>8213.1358968235018</v>
      </c>
      <c r="P12" s="48">
        <v>34.388399999999997</v>
      </c>
      <c r="Q12" s="25">
        <v>9.5518762466033156</v>
      </c>
      <c r="R12" s="30">
        <v>9100.4776689754017</v>
      </c>
      <c r="S12" s="48">
        <v>38.103700000000003</v>
      </c>
      <c r="T12" s="26">
        <v>10.583854641032989</v>
      </c>
      <c r="U12" s="24">
        <v>11685.956532123239</v>
      </c>
      <c r="V12" s="48">
        <v>48.929099999999998</v>
      </c>
      <c r="W12" s="25">
        <v>13.590766306594034</v>
      </c>
      <c r="X12" s="18">
        <v>-15.4</v>
      </c>
      <c r="Y12" s="19">
        <v>-13.2</v>
      </c>
      <c r="Z12" s="19"/>
      <c r="AA12" s="19"/>
      <c r="AB12" s="17"/>
      <c r="AC12" s="125">
        <v>42.846599999999995</v>
      </c>
      <c r="AD12" s="13">
        <f t="shared" si="0"/>
        <v>100.00009999999999</v>
      </c>
      <c r="AE12" s="14" t="str">
        <f>IF(AD12=100,"ОК"," ")</f>
        <v xml:space="preserve"> </v>
      </c>
      <c r="AF12" s="6"/>
      <c r="AG12" s="6"/>
      <c r="AH12" s="6"/>
    </row>
    <row r="13" spans="1:34" x14ac:dyDescent="0.25">
      <c r="A13" s="20">
        <v>3</v>
      </c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9"/>
      <c r="N13" s="50"/>
      <c r="O13" s="24">
        <v>8213.1358968235018</v>
      </c>
      <c r="P13" s="48">
        <v>34.388399999999997</v>
      </c>
      <c r="Q13" s="25">
        <v>9.5518762466033156</v>
      </c>
      <c r="R13" s="30">
        <v>9100.4776689754017</v>
      </c>
      <c r="S13" s="48">
        <v>38.103700000000003</v>
      </c>
      <c r="T13" s="26">
        <v>10.583854641032989</v>
      </c>
      <c r="U13" s="24"/>
      <c r="V13" s="48"/>
      <c r="W13" s="26"/>
      <c r="X13" s="18"/>
      <c r="Y13" s="19"/>
      <c r="Z13" s="19"/>
      <c r="AA13" s="19"/>
      <c r="AB13" s="17"/>
      <c r="AC13" s="125">
        <v>43.574599999999997</v>
      </c>
      <c r="AD13" s="13">
        <f t="shared" si="0"/>
        <v>0</v>
      </c>
      <c r="AE13" s="14" t="str">
        <f>IF(AD13=100,"ОК"," ")</f>
        <v xml:space="preserve"> </v>
      </c>
      <c r="AF13" s="6"/>
      <c r="AG13" s="6"/>
      <c r="AH13" s="6"/>
    </row>
    <row r="14" spans="1:34" x14ac:dyDescent="0.25">
      <c r="A14" s="20">
        <v>4</v>
      </c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9"/>
      <c r="N14" s="50"/>
      <c r="O14" s="24">
        <v>8213.1358968235018</v>
      </c>
      <c r="P14" s="48">
        <v>34.388399999999997</v>
      </c>
      <c r="Q14" s="25">
        <v>9.5518762466033156</v>
      </c>
      <c r="R14" s="30">
        <v>9100.4776689754017</v>
      </c>
      <c r="S14" s="48">
        <v>38.103700000000003</v>
      </c>
      <c r="T14" s="26">
        <v>10.583854641032989</v>
      </c>
      <c r="U14" s="24"/>
      <c r="V14" s="48"/>
      <c r="W14" s="26"/>
      <c r="X14" s="18"/>
      <c r="Y14" s="19"/>
      <c r="Z14" s="19"/>
      <c r="AA14" s="19"/>
      <c r="AB14" s="17"/>
      <c r="AC14" s="125">
        <v>44.7911</v>
      </c>
      <c r="AD14" s="13">
        <f t="shared" si="0"/>
        <v>0</v>
      </c>
      <c r="AE14" s="14" t="str">
        <f t="shared" ref="AE14:AE34" si="1">IF(AD14=100,"ОК"," ")</f>
        <v xml:space="preserve"> </v>
      </c>
      <c r="AF14" s="6"/>
      <c r="AG14" s="6"/>
      <c r="AH14" s="6"/>
    </row>
    <row r="15" spans="1:34" x14ac:dyDescent="0.25">
      <c r="A15" s="20">
        <v>5</v>
      </c>
      <c r="B15" s="41">
        <v>91.812100000000001</v>
      </c>
      <c r="C15" s="42">
        <v>4.1371000000000002</v>
      </c>
      <c r="D15" s="42">
        <v>0.93940000000000001</v>
      </c>
      <c r="E15" s="42">
        <v>0.11409999999999999</v>
      </c>
      <c r="F15" s="42">
        <v>0.15690000000000001</v>
      </c>
      <c r="G15" s="42">
        <v>3.2000000000000002E-3</v>
      </c>
      <c r="H15" s="42">
        <v>4.5199999999999997E-2</v>
      </c>
      <c r="I15" s="42">
        <v>3.5900000000000001E-2</v>
      </c>
      <c r="J15" s="42">
        <v>6.2899999999999998E-2</v>
      </c>
      <c r="K15" s="42">
        <v>7.4999999999999997E-3</v>
      </c>
      <c r="L15" s="42">
        <v>1.8177000000000001</v>
      </c>
      <c r="M15" s="43">
        <v>0.86819999999999997</v>
      </c>
      <c r="N15" s="45">
        <v>0.73129999999999995</v>
      </c>
      <c r="O15" s="30">
        <v>8235.0609027943647</v>
      </c>
      <c r="P15" s="48">
        <v>34.480200000000004</v>
      </c>
      <c r="Q15" s="26">
        <v>9.5773750264080828</v>
      </c>
      <c r="R15" s="24">
        <v>9124.2655839503223</v>
      </c>
      <c r="S15" s="48">
        <v>38.203299999999999</v>
      </c>
      <c r="T15" s="25">
        <v>10.611519983827698</v>
      </c>
      <c r="U15" s="24">
        <v>11709.481729161691</v>
      </c>
      <c r="V15" s="48">
        <v>49.0276</v>
      </c>
      <c r="W15" s="25">
        <v>13.618126108454266</v>
      </c>
      <c r="X15" s="18"/>
      <c r="Y15" s="19"/>
      <c r="Z15" s="19" t="s">
        <v>55</v>
      </c>
      <c r="AA15" s="19" t="s">
        <v>56</v>
      </c>
      <c r="AB15" s="17" t="s">
        <v>53</v>
      </c>
      <c r="AC15" s="125">
        <v>46.238599999999998</v>
      </c>
      <c r="AD15" s="13">
        <f t="shared" si="0"/>
        <v>100.00019999999999</v>
      </c>
      <c r="AE15" s="14" t="str">
        <f t="shared" si="1"/>
        <v xml:space="preserve"> </v>
      </c>
      <c r="AF15" s="6"/>
      <c r="AG15" s="6"/>
      <c r="AH15" s="6"/>
    </row>
    <row r="16" spans="1:34" x14ac:dyDescent="0.25">
      <c r="A16" s="20">
        <v>6</v>
      </c>
      <c r="B16" s="41">
        <v>91.935599999999994</v>
      </c>
      <c r="C16" s="42">
        <v>4.0610999999999997</v>
      </c>
      <c r="D16" s="42">
        <v>0.9123</v>
      </c>
      <c r="E16" s="42">
        <v>0.1111</v>
      </c>
      <c r="F16" s="42">
        <v>0.15379999999999999</v>
      </c>
      <c r="G16" s="42">
        <v>3.2000000000000002E-3</v>
      </c>
      <c r="H16" s="42">
        <v>4.3499999999999997E-2</v>
      </c>
      <c r="I16" s="42">
        <v>3.4799999999999998E-2</v>
      </c>
      <c r="J16" s="42">
        <v>5.8500000000000003E-2</v>
      </c>
      <c r="K16" s="42">
        <v>9.4000000000000004E-3</v>
      </c>
      <c r="L16" s="42">
        <v>1.8303</v>
      </c>
      <c r="M16" s="43">
        <v>0.84630000000000005</v>
      </c>
      <c r="N16" s="45">
        <v>0.73009999999999997</v>
      </c>
      <c r="O16" s="30">
        <v>8224.3850011941722</v>
      </c>
      <c r="P16" s="48">
        <v>34.435499999999998</v>
      </c>
      <c r="Q16" s="26">
        <v>9.564958953888766</v>
      </c>
      <c r="R16" s="24">
        <v>9112.8731788870318</v>
      </c>
      <c r="S16" s="48">
        <v>38.1556</v>
      </c>
      <c r="T16" s="25">
        <v>10.598270617850714</v>
      </c>
      <c r="U16" s="24">
        <v>11704.776689754</v>
      </c>
      <c r="V16" s="48">
        <v>49.007899999999999</v>
      </c>
      <c r="W16" s="25">
        <v>13.612654148082219</v>
      </c>
      <c r="X16" s="18"/>
      <c r="Y16" s="19"/>
      <c r="Z16" s="19"/>
      <c r="AA16" s="19"/>
      <c r="AB16" s="17"/>
      <c r="AC16" s="125">
        <v>45.979800000000004</v>
      </c>
      <c r="AD16" s="13">
        <f t="shared" si="0"/>
        <v>99.999899999999982</v>
      </c>
      <c r="AE16" s="14" t="str">
        <f t="shared" si="1"/>
        <v xml:space="preserve"> </v>
      </c>
      <c r="AF16" s="6"/>
      <c r="AG16" s="6"/>
      <c r="AH16" s="6"/>
    </row>
    <row r="17" spans="1:34" x14ac:dyDescent="0.25">
      <c r="A17" s="20">
        <v>7</v>
      </c>
      <c r="B17" s="41">
        <v>91.919300000000007</v>
      </c>
      <c r="C17" s="42">
        <v>4.1150000000000002</v>
      </c>
      <c r="D17" s="42">
        <v>0.90759999999999996</v>
      </c>
      <c r="E17" s="42">
        <v>0.11310000000000001</v>
      </c>
      <c r="F17" s="42">
        <v>0.15670000000000001</v>
      </c>
      <c r="G17" s="42">
        <v>3.0000000000000001E-3</v>
      </c>
      <c r="H17" s="42">
        <v>4.4600000000000001E-2</v>
      </c>
      <c r="I17" s="42">
        <v>3.49E-2</v>
      </c>
      <c r="J17" s="42">
        <v>6.5799999999999997E-2</v>
      </c>
      <c r="K17" s="42">
        <v>8.0000000000000002E-3</v>
      </c>
      <c r="L17" s="42">
        <v>1.7643</v>
      </c>
      <c r="M17" s="51">
        <v>0.86760000000000004</v>
      </c>
      <c r="N17" s="52">
        <v>0.73060000000000003</v>
      </c>
      <c r="O17" s="24">
        <v>8234.2727489849549</v>
      </c>
      <c r="P17" s="48">
        <v>34.476900000000001</v>
      </c>
      <c r="Q17" s="25">
        <v>9.5764584036046436</v>
      </c>
      <c r="R17" s="24">
        <v>9123.5968473847624</v>
      </c>
      <c r="S17" s="48">
        <v>38.200499999999998</v>
      </c>
      <c r="T17" s="26">
        <v>10.610742243267206</v>
      </c>
      <c r="U17" s="24">
        <v>11714.568903749703</v>
      </c>
      <c r="V17" s="48">
        <v>49.048900000000003</v>
      </c>
      <c r="W17" s="26">
        <v>13.62404249200374</v>
      </c>
      <c r="X17" s="18"/>
      <c r="Y17" s="19"/>
      <c r="Z17" s="19"/>
      <c r="AA17" s="19"/>
      <c r="AB17" s="17"/>
      <c r="AC17" s="125">
        <v>50.46</v>
      </c>
      <c r="AD17" s="13">
        <f t="shared" si="0"/>
        <v>99.999899999999997</v>
      </c>
      <c r="AE17" s="14" t="str">
        <f t="shared" si="1"/>
        <v xml:space="preserve"> </v>
      </c>
      <c r="AF17" s="6"/>
      <c r="AG17" s="6"/>
      <c r="AH17" s="6"/>
    </row>
    <row r="18" spans="1:34" x14ac:dyDescent="0.25">
      <c r="A18" s="20">
        <v>8</v>
      </c>
      <c r="B18" s="41">
        <v>91.871099999999998</v>
      </c>
      <c r="C18" s="42">
        <v>4.0895000000000001</v>
      </c>
      <c r="D18" s="42">
        <v>0.9375</v>
      </c>
      <c r="E18" s="42">
        <v>0.1139</v>
      </c>
      <c r="F18" s="42">
        <v>0.1542</v>
      </c>
      <c r="G18" s="42">
        <v>3.3E-3</v>
      </c>
      <c r="H18" s="42">
        <v>4.3499999999999997E-2</v>
      </c>
      <c r="I18" s="42">
        <v>3.3799999999999997E-2</v>
      </c>
      <c r="J18" s="42">
        <v>6.0900000000000003E-2</v>
      </c>
      <c r="K18" s="42">
        <v>8.6E-3</v>
      </c>
      <c r="L18" s="42">
        <v>1.8395999999999999</v>
      </c>
      <c r="M18" s="43">
        <v>0.84419999999999995</v>
      </c>
      <c r="N18" s="45">
        <v>0.73070000000000002</v>
      </c>
      <c r="O18" s="30">
        <v>8229.8304275137343</v>
      </c>
      <c r="P18" s="48">
        <v>34.458300000000001</v>
      </c>
      <c r="Q18" s="26">
        <v>9.5712919841670754</v>
      </c>
      <c r="R18" s="24">
        <v>9118.700740386912</v>
      </c>
      <c r="S18" s="48">
        <v>38.18</v>
      </c>
      <c r="T18" s="25">
        <v>10.605048071306445</v>
      </c>
      <c r="U18" s="24">
        <v>11707.594936708861</v>
      </c>
      <c r="V18" s="48">
        <v>49.0197</v>
      </c>
      <c r="W18" s="25">
        <v>13.615931769015731</v>
      </c>
      <c r="X18" s="18"/>
      <c r="Y18" s="19"/>
      <c r="Z18" s="19"/>
      <c r="AA18" s="19"/>
      <c r="AB18" s="17"/>
      <c r="AC18" s="125">
        <v>48.416599999999995</v>
      </c>
      <c r="AD18" s="13">
        <f t="shared" si="0"/>
        <v>100.0001</v>
      </c>
      <c r="AE18" s="14" t="str">
        <f t="shared" si="1"/>
        <v xml:space="preserve"> </v>
      </c>
      <c r="AF18" s="6"/>
      <c r="AG18" s="6"/>
      <c r="AH18" s="6"/>
    </row>
    <row r="19" spans="1:34" x14ac:dyDescent="0.25">
      <c r="A19" s="20">
        <v>9</v>
      </c>
      <c r="B19" s="53">
        <v>91.945099999999996</v>
      </c>
      <c r="C19" s="54">
        <v>4.0446999999999997</v>
      </c>
      <c r="D19" s="54">
        <v>0.91259999999999997</v>
      </c>
      <c r="E19" s="54">
        <v>0.1138</v>
      </c>
      <c r="F19" s="54">
        <v>0.15859999999999999</v>
      </c>
      <c r="G19" s="54">
        <v>3.2000000000000002E-3</v>
      </c>
      <c r="H19" s="54">
        <v>4.5199999999999997E-2</v>
      </c>
      <c r="I19" s="54">
        <v>3.5400000000000001E-2</v>
      </c>
      <c r="J19" s="54">
        <v>5.8799999999999998E-2</v>
      </c>
      <c r="K19" s="54">
        <v>7.9000000000000008E-3</v>
      </c>
      <c r="L19" s="54">
        <v>1.8105</v>
      </c>
      <c r="M19" s="55">
        <v>0.86419999999999997</v>
      </c>
      <c r="N19" s="56">
        <v>0.73029999999999995</v>
      </c>
      <c r="O19" s="57">
        <v>8225.6985908765237</v>
      </c>
      <c r="P19" s="58">
        <v>34.441000000000003</v>
      </c>
      <c r="Q19" s="59">
        <v>9.5664866585611676</v>
      </c>
      <c r="R19" s="57">
        <v>9114.2823023644614</v>
      </c>
      <c r="S19" s="58">
        <v>38.161499999999997</v>
      </c>
      <c r="T19" s="60">
        <v>10.599909428317469</v>
      </c>
      <c r="U19" s="27">
        <v>11704.991640792932</v>
      </c>
      <c r="V19" s="61">
        <v>49.008800000000001</v>
      </c>
      <c r="W19" s="62">
        <v>13.612904136119523</v>
      </c>
      <c r="X19" s="18">
        <v>-14.8</v>
      </c>
      <c r="Y19" s="19">
        <v>-12.6</v>
      </c>
      <c r="Z19" s="19"/>
      <c r="AA19" s="19"/>
      <c r="AB19" s="17"/>
      <c r="AC19" s="125">
        <v>40.9878</v>
      </c>
      <c r="AD19" s="13">
        <f t="shared" si="0"/>
        <v>100.00000000000001</v>
      </c>
      <c r="AE19" s="14" t="str">
        <f t="shared" si="1"/>
        <v>ОК</v>
      </c>
      <c r="AF19" s="6"/>
      <c r="AG19" s="6"/>
      <c r="AH19" s="6"/>
    </row>
    <row r="20" spans="1:34" x14ac:dyDescent="0.25">
      <c r="A20" s="20">
        <v>10</v>
      </c>
      <c r="B20" s="46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9"/>
      <c r="N20" s="50"/>
      <c r="O20" s="57">
        <v>8225.6985908765237</v>
      </c>
      <c r="P20" s="58">
        <v>34.441000000000003</v>
      </c>
      <c r="Q20" s="59">
        <v>9.5664866585611676</v>
      </c>
      <c r="R20" s="57">
        <v>9114.2823023644614</v>
      </c>
      <c r="S20" s="58">
        <v>38.161499999999997</v>
      </c>
      <c r="T20" s="60">
        <v>10.599909428317469</v>
      </c>
      <c r="U20" s="24"/>
      <c r="V20" s="48"/>
      <c r="W20" s="26"/>
      <c r="X20" s="18"/>
      <c r="Y20" s="19"/>
      <c r="Z20" s="19"/>
      <c r="AA20" s="19"/>
      <c r="AB20" s="17"/>
      <c r="AC20" s="125">
        <v>40.402300000000004</v>
      </c>
      <c r="AD20" s="13">
        <f t="shared" si="0"/>
        <v>0</v>
      </c>
      <c r="AE20" s="14" t="str">
        <f t="shared" si="1"/>
        <v xml:space="preserve"> </v>
      </c>
      <c r="AF20" s="6"/>
      <c r="AG20" s="6"/>
      <c r="AH20" s="6"/>
    </row>
    <row r="21" spans="1:34" x14ac:dyDescent="0.25">
      <c r="A21" s="20">
        <v>11</v>
      </c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5"/>
      <c r="N21" s="56"/>
      <c r="O21" s="57">
        <v>8225.6985908765237</v>
      </c>
      <c r="P21" s="58">
        <v>34.441000000000003</v>
      </c>
      <c r="Q21" s="59">
        <v>9.5664866585611676</v>
      </c>
      <c r="R21" s="57">
        <v>9114.2823023644614</v>
      </c>
      <c r="S21" s="58">
        <v>38.161499999999997</v>
      </c>
      <c r="T21" s="60">
        <v>10.599909428317469</v>
      </c>
      <c r="U21" s="27"/>
      <c r="V21" s="61"/>
      <c r="W21" s="62"/>
      <c r="X21" s="18"/>
      <c r="Y21" s="19"/>
      <c r="Z21" s="19"/>
      <c r="AA21" s="19"/>
      <c r="AB21" s="17"/>
      <c r="AC21" s="125">
        <v>38.884999999999998</v>
      </c>
      <c r="AD21" s="13">
        <f t="shared" si="0"/>
        <v>0</v>
      </c>
      <c r="AE21" s="14" t="str">
        <f t="shared" si="1"/>
        <v xml:space="preserve"> </v>
      </c>
      <c r="AF21" s="6"/>
      <c r="AG21" s="6"/>
      <c r="AH21" s="6"/>
    </row>
    <row r="22" spans="1:34" x14ac:dyDescent="0.25">
      <c r="A22" s="20">
        <v>12</v>
      </c>
      <c r="B22" s="63">
        <v>91.220500000000001</v>
      </c>
      <c r="C22" s="64">
        <v>4.3701999999999996</v>
      </c>
      <c r="D22" s="64">
        <v>0.94940000000000002</v>
      </c>
      <c r="E22" s="64">
        <v>0.1105</v>
      </c>
      <c r="F22" s="64">
        <v>0.16600000000000001</v>
      </c>
      <c r="G22" s="64">
        <v>3.5000000000000001E-3</v>
      </c>
      <c r="H22" s="64">
        <v>4.8399999999999999E-2</v>
      </c>
      <c r="I22" s="64">
        <v>3.8399999999999997E-2</v>
      </c>
      <c r="J22" s="64">
        <v>7.0000000000000007E-2</v>
      </c>
      <c r="K22" s="64">
        <v>9.2999999999999992E-3</v>
      </c>
      <c r="L22" s="64">
        <v>2.0249999999999999</v>
      </c>
      <c r="M22" s="65">
        <v>0.9889</v>
      </c>
      <c r="N22" s="66">
        <v>0.73570000000000002</v>
      </c>
      <c r="O22" s="67">
        <v>8229.2333412944845</v>
      </c>
      <c r="P22" s="61">
        <v>34.455800000000004</v>
      </c>
      <c r="Q22" s="68">
        <v>9.5705975729523498</v>
      </c>
      <c r="R22" s="67">
        <v>9117.0050155242425</v>
      </c>
      <c r="S22" s="61">
        <v>38.172899999999998</v>
      </c>
      <c r="T22" s="62">
        <v>10.603075943456624</v>
      </c>
      <c r="U22" s="27">
        <v>11665.225698590877</v>
      </c>
      <c r="V22" s="61">
        <v>48.842300000000002</v>
      </c>
      <c r="W22" s="62">
        <v>13.566656349218723</v>
      </c>
      <c r="X22" s="18"/>
      <c r="Y22" s="19"/>
      <c r="Z22" s="19"/>
      <c r="AA22" s="19"/>
      <c r="AB22" s="17"/>
      <c r="AC22" s="125">
        <v>41.9542</v>
      </c>
      <c r="AD22" s="13">
        <f t="shared" si="0"/>
        <v>100.00009999999999</v>
      </c>
      <c r="AE22" s="14" t="str">
        <f t="shared" si="1"/>
        <v xml:space="preserve"> </v>
      </c>
      <c r="AF22" s="6"/>
      <c r="AG22" s="6"/>
      <c r="AH22" s="6"/>
    </row>
    <row r="23" spans="1:34" x14ac:dyDescent="0.25">
      <c r="A23" s="20">
        <v>13</v>
      </c>
      <c r="B23" s="41">
        <v>92.097999999999999</v>
      </c>
      <c r="C23" s="42">
        <v>4.0297000000000001</v>
      </c>
      <c r="D23" s="42">
        <v>0.91390000000000005</v>
      </c>
      <c r="E23" s="42">
        <v>0.1152</v>
      </c>
      <c r="F23" s="42">
        <v>0.1613</v>
      </c>
      <c r="G23" s="42">
        <v>3.2000000000000002E-3</v>
      </c>
      <c r="H23" s="42">
        <v>4.5199999999999997E-2</v>
      </c>
      <c r="I23" s="42">
        <v>3.5700000000000003E-2</v>
      </c>
      <c r="J23" s="42">
        <v>5.74E-2</v>
      </c>
      <c r="K23" s="42">
        <v>1.1000000000000001E-3</v>
      </c>
      <c r="L23" s="42">
        <v>1.6946000000000001</v>
      </c>
      <c r="M23" s="43">
        <v>0.84460000000000002</v>
      </c>
      <c r="N23" s="45">
        <v>0.72940000000000005</v>
      </c>
      <c r="O23" s="30">
        <v>8236.7327442082642</v>
      </c>
      <c r="P23" s="48">
        <v>34.487200000000001</v>
      </c>
      <c r="Q23" s="26">
        <v>9.5793193778093162</v>
      </c>
      <c r="R23" s="24">
        <v>9126.5583950322434</v>
      </c>
      <c r="S23" s="48">
        <v>38.212899999999998</v>
      </c>
      <c r="T23" s="25">
        <v>10.614186522892251</v>
      </c>
      <c r="U23" s="24">
        <v>11727.824217817053</v>
      </c>
      <c r="V23" s="48">
        <v>49.104399999999998</v>
      </c>
      <c r="W23" s="25">
        <v>13.639458420970673</v>
      </c>
      <c r="X23" s="18"/>
      <c r="Y23" s="19"/>
      <c r="Z23" s="19"/>
      <c r="AA23" s="19"/>
      <c r="AB23" s="17"/>
      <c r="AC23" s="125">
        <v>46.343499999999999</v>
      </c>
      <c r="AD23" s="13">
        <f t="shared" si="0"/>
        <v>99.999899999999997</v>
      </c>
      <c r="AE23" s="14" t="str">
        <f t="shared" si="1"/>
        <v xml:space="preserve"> </v>
      </c>
      <c r="AF23" s="6"/>
      <c r="AG23" s="6"/>
      <c r="AH23" s="6"/>
    </row>
    <row r="24" spans="1:34" x14ac:dyDescent="0.25">
      <c r="A24" s="20">
        <v>14</v>
      </c>
      <c r="B24" s="41">
        <v>92.119699999999995</v>
      </c>
      <c r="C24" s="42">
        <v>4.0057999999999998</v>
      </c>
      <c r="D24" s="42">
        <v>0.91639999999999999</v>
      </c>
      <c r="E24" s="42">
        <v>0.1137</v>
      </c>
      <c r="F24" s="42">
        <v>0.1598</v>
      </c>
      <c r="G24" s="42">
        <v>3.3E-3</v>
      </c>
      <c r="H24" s="42">
        <v>4.48E-2</v>
      </c>
      <c r="I24" s="42">
        <v>3.5200000000000002E-2</v>
      </c>
      <c r="J24" s="42">
        <v>5.7599999999999998E-2</v>
      </c>
      <c r="K24" s="42">
        <v>8.9999999999999998E-4</v>
      </c>
      <c r="L24" s="42">
        <v>1.6897</v>
      </c>
      <c r="M24" s="43">
        <v>0.85329999999999995</v>
      </c>
      <c r="N24" s="45">
        <v>0.72929999999999995</v>
      </c>
      <c r="O24" s="30">
        <v>8234.5354669214248</v>
      </c>
      <c r="P24" s="48">
        <v>34.478000000000002</v>
      </c>
      <c r="Q24" s="26">
        <v>9.5767639445391222</v>
      </c>
      <c r="R24" s="24">
        <v>9124.1939336040141</v>
      </c>
      <c r="S24" s="48">
        <v>38.203000000000003</v>
      </c>
      <c r="T24" s="25">
        <v>10.611436654481933</v>
      </c>
      <c r="U24" s="24">
        <v>11725.650823978984</v>
      </c>
      <c r="V24" s="48">
        <v>49.095300000000002</v>
      </c>
      <c r="W24" s="25">
        <v>13.636930764149067</v>
      </c>
      <c r="X24" s="18"/>
      <c r="Y24" s="19"/>
      <c r="Z24" s="19"/>
      <c r="AA24" s="19"/>
      <c r="AB24" s="17"/>
      <c r="AC24" s="125">
        <v>44.9621</v>
      </c>
      <c r="AD24" s="13">
        <f t="shared" si="0"/>
        <v>100.00019999999998</v>
      </c>
      <c r="AE24" s="14" t="str">
        <f t="shared" si="1"/>
        <v xml:space="preserve"> </v>
      </c>
      <c r="AF24" s="6"/>
      <c r="AG24" s="6"/>
      <c r="AH24" s="6"/>
    </row>
    <row r="25" spans="1:34" x14ac:dyDescent="0.25">
      <c r="A25" s="20">
        <v>15</v>
      </c>
      <c r="B25" s="63">
        <v>91.744600000000005</v>
      </c>
      <c r="C25" s="64">
        <v>4.1813000000000002</v>
      </c>
      <c r="D25" s="64">
        <v>0.93569999999999998</v>
      </c>
      <c r="E25" s="64">
        <v>0.1144</v>
      </c>
      <c r="F25" s="64">
        <v>0.16520000000000001</v>
      </c>
      <c r="G25" s="64">
        <v>3.3E-3</v>
      </c>
      <c r="H25" s="64">
        <v>4.7100000000000003E-2</v>
      </c>
      <c r="I25" s="64">
        <v>3.7499999999999999E-2</v>
      </c>
      <c r="J25" s="64">
        <v>6.1199999999999997E-2</v>
      </c>
      <c r="K25" s="64">
        <v>8.0000000000000004E-4</v>
      </c>
      <c r="L25" s="64">
        <v>1.7763</v>
      </c>
      <c r="M25" s="65">
        <v>0.9325</v>
      </c>
      <c r="N25" s="66">
        <v>0.73219999999999996</v>
      </c>
      <c r="O25" s="67">
        <v>8238.0941007881538</v>
      </c>
      <c r="P25" s="61">
        <v>34.492899999999999</v>
      </c>
      <c r="Q25" s="68">
        <v>9.5809026353788926</v>
      </c>
      <c r="R25" s="67">
        <v>9127.4898495342732</v>
      </c>
      <c r="S25" s="61">
        <v>38.216799999999999</v>
      </c>
      <c r="T25" s="62">
        <v>10.615269804387223</v>
      </c>
      <c r="U25" s="27">
        <v>11706.329113924052</v>
      </c>
      <c r="V25" s="61">
        <v>49.014400000000002</v>
      </c>
      <c r="W25" s="62">
        <v>13.614459617240511</v>
      </c>
      <c r="X25" s="18"/>
      <c r="Y25" s="19"/>
      <c r="Z25" s="19"/>
      <c r="AA25" s="19"/>
      <c r="AB25" s="17"/>
      <c r="AC25" s="125">
        <v>46.613500000000002</v>
      </c>
      <c r="AD25" s="13">
        <f t="shared" si="0"/>
        <v>99.999900000000011</v>
      </c>
      <c r="AE25" s="14" t="str">
        <f t="shared" si="1"/>
        <v xml:space="preserve"> </v>
      </c>
      <c r="AF25" s="6"/>
      <c r="AG25" s="6"/>
      <c r="AH25" s="6"/>
    </row>
    <row r="26" spans="1:34" x14ac:dyDescent="0.25">
      <c r="A26" s="20">
        <v>16</v>
      </c>
      <c r="B26" s="63">
        <v>91.664400000000001</v>
      </c>
      <c r="C26" s="64">
        <v>4.2327000000000004</v>
      </c>
      <c r="D26" s="64">
        <v>0.92869999999999997</v>
      </c>
      <c r="E26" s="64">
        <v>0.1169</v>
      </c>
      <c r="F26" s="64">
        <v>0.1709</v>
      </c>
      <c r="G26" s="64">
        <v>3.5000000000000001E-3</v>
      </c>
      <c r="H26" s="64">
        <v>4.7800000000000002E-2</v>
      </c>
      <c r="I26" s="64">
        <v>3.7499999999999999E-2</v>
      </c>
      <c r="J26" s="64">
        <v>5.9700000000000003E-2</v>
      </c>
      <c r="K26" s="64">
        <v>8.0000000000000004E-4</v>
      </c>
      <c r="L26" s="64">
        <v>1.8049999999999999</v>
      </c>
      <c r="M26" s="65">
        <v>0.93210000000000004</v>
      </c>
      <c r="N26" s="66">
        <v>0.73270000000000002</v>
      </c>
      <c r="O26" s="67">
        <v>8239.4315739192753</v>
      </c>
      <c r="P26" s="61">
        <v>34.4985</v>
      </c>
      <c r="Q26" s="68">
        <v>9.5824581164998825</v>
      </c>
      <c r="R26" s="67">
        <v>9128.8273226653928</v>
      </c>
      <c r="S26" s="61">
        <v>38.2224</v>
      </c>
      <c r="T26" s="62">
        <v>10.616825285508211</v>
      </c>
      <c r="U26" s="27">
        <v>11704.251253881061</v>
      </c>
      <c r="V26" s="61">
        <v>49.005699999999997</v>
      </c>
      <c r="W26" s="62">
        <v>13.612043066213261</v>
      </c>
      <c r="X26" s="18">
        <v>-14.6</v>
      </c>
      <c r="Y26" s="19">
        <v>-12.2</v>
      </c>
      <c r="Z26" s="19"/>
      <c r="AA26" s="19"/>
      <c r="AB26" s="17"/>
      <c r="AC26" s="125">
        <v>50.759800000000006</v>
      </c>
      <c r="AD26" s="13">
        <f t="shared" si="0"/>
        <v>100.00000000000001</v>
      </c>
      <c r="AE26" s="14" t="str">
        <f t="shared" si="1"/>
        <v>ОК</v>
      </c>
      <c r="AF26" s="6"/>
      <c r="AG26" s="6"/>
      <c r="AH26" s="6"/>
    </row>
    <row r="27" spans="1:34" x14ac:dyDescent="0.25">
      <c r="A27" s="20">
        <v>17</v>
      </c>
      <c r="B27" s="5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5"/>
      <c r="N27" s="56"/>
      <c r="O27" s="67">
        <v>8239.4315739192753</v>
      </c>
      <c r="P27" s="61">
        <v>34.4985</v>
      </c>
      <c r="Q27" s="68">
        <v>9.5824581164998825</v>
      </c>
      <c r="R27" s="67">
        <v>9128.8273226653928</v>
      </c>
      <c r="S27" s="61">
        <v>38.2224</v>
      </c>
      <c r="T27" s="62">
        <v>10.616825285508211</v>
      </c>
      <c r="U27" s="27"/>
      <c r="V27" s="61"/>
      <c r="W27" s="62"/>
      <c r="X27" s="18"/>
      <c r="Y27" s="19"/>
      <c r="Z27" s="19"/>
      <c r="AA27" s="19"/>
      <c r="AB27" s="17"/>
      <c r="AC27" s="125">
        <v>51.686099999999996</v>
      </c>
      <c r="AD27" s="13">
        <f t="shared" si="0"/>
        <v>0</v>
      </c>
      <c r="AE27" s="14" t="str">
        <f t="shared" si="1"/>
        <v xml:space="preserve"> </v>
      </c>
      <c r="AF27" s="6"/>
      <c r="AG27" s="6"/>
      <c r="AH27" s="6"/>
    </row>
    <row r="28" spans="1:34" x14ac:dyDescent="0.25">
      <c r="A28" s="20">
        <v>18</v>
      </c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5"/>
      <c r="N28" s="56"/>
      <c r="O28" s="67">
        <v>8239.4315739192753</v>
      </c>
      <c r="P28" s="61">
        <v>34.4985</v>
      </c>
      <c r="Q28" s="68">
        <v>9.5824581164998825</v>
      </c>
      <c r="R28" s="67">
        <v>9128.8273226653928</v>
      </c>
      <c r="S28" s="61">
        <v>38.2224</v>
      </c>
      <c r="T28" s="62">
        <v>10.616825285508211</v>
      </c>
      <c r="U28" s="27"/>
      <c r="V28" s="61"/>
      <c r="W28" s="62"/>
      <c r="X28" s="18"/>
      <c r="Y28" s="19"/>
      <c r="Z28" s="19"/>
      <c r="AA28" s="19"/>
      <c r="AB28" s="17"/>
      <c r="AC28" s="125">
        <v>46.3947</v>
      </c>
      <c r="AD28" s="13">
        <f t="shared" si="0"/>
        <v>0</v>
      </c>
      <c r="AE28" s="14" t="str">
        <f t="shared" si="1"/>
        <v xml:space="preserve"> </v>
      </c>
      <c r="AF28" s="6"/>
      <c r="AG28" s="6"/>
      <c r="AH28" s="6"/>
    </row>
    <row r="29" spans="1:34" x14ac:dyDescent="0.25">
      <c r="A29" s="20">
        <v>19</v>
      </c>
      <c r="B29" s="41">
        <v>91.718699999999998</v>
      </c>
      <c r="C29" s="42">
        <v>4.0789</v>
      </c>
      <c r="D29" s="42">
        <v>0.94120000000000004</v>
      </c>
      <c r="E29" s="42">
        <v>0.1142</v>
      </c>
      <c r="F29" s="42">
        <v>0.1588</v>
      </c>
      <c r="G29" s="42">
        <v>3.3E-3</v>
      </c>
      <c r="H29" s="42">
        <v>4.4200000000000003E-2</v>
      </c>
      <c r="I29" s="42">
        <v>3.49E-2</v>
      </c>
      <c r="J29" s="42">
        <v>5.1799999999999999E-2</v>
      </c>
      <c r="K29" s="42">
        <v>3.3300000000000003E-2</v>
      </c>
      <c r="L29" s="42">
        <v>1.9298999999999999</v>
      </c>
      <c r="M29" s="43">
        <v>0.89070000000000005</v>
      </c>
      <c r="N29" s="45">
        <v>0.73170000000000002</v>
      </c>
      <c r="O29" s="30">
        <v>8215.309290661573</v>
      </c>
      <c r="P29" s="48">
        <v>34.397500000000001</v>
      </c>
      <c r="Q29" s="26">
        <v>9.5544039034249231</v>
      </c>
      <c r="R29" s="24">
        <v>9102.6271793646993</v>
      </c>
      <c r="S29" s="48">
        <v>38.112699999999997</v>
      </c>
      <c r="T29" s="25">
        <v>10.586354521406001</v>
      </c>
      <c r="U29" s="24">
        <v>11678.958681633629</v>
      </c>
      <c r="V29" s="48">
        <v>48.899799999999999</v>
      </c>
      <c r="W29" s="25">
        <v>13.582627807157438</v>
      </c>
      <c r="X29" s="18"/>
      <c r="Y29" s="19"/>
      <c r="Z29" s="19"/>
      <c r="AA29" s="19"/>
      <c r="AB29" s="17"/>
      <c r="AC29" s="125">
        <v>47.291499999999999</v>
      </c>
      <c r="AD29" s="13">
        <f t="shared" si="0"/>
        <v>99.999899999999982</v>
      </c>
      <c r="AE29" s="14" t="str">
        <f t="shared" si="1"/>
        <v xml:space="preserve"> </v>
      </c>
      <c r="AF29" s="6"/>
      <c r="AG29" s="6"/>
      <c r="AH29" s="6"/>
    </row>
    <row r="30" spans="1:34" x14ac:dyDescent="0.25">
      <c r="A30" s="20">
        <v>20</v>
      </c>
      <c r="B30" s="41">
        <v>91.848299999999995</v>
      </c>
      <c r="C30" s="42">
        <v>4.1178999999999997</v>
      </c>
      <c r="D30" s="42">
        <v>0.93630000000000002</v>
      </c>
      <c r="E30" s="42">
        <v>0.1162</v>
      </c>
      <c r="F30" s="42">
        <v>0.16259999999999999</v>
      </c>
      <c r="G30" s="42">
        <v>3.3E-3</v>
      </c>
      <c r="H30" s="42">
        <v>4.5499999999999999E-2</v>
      </c>
      <c r="I30" s="42">
        <v>3.5999999999999997E-2</v>
      </c>
      <c r="J30" s="42">
        <v>6.1199999999999997E-2</v>
      </c>
      <c r="K30" s="42">
        <v>6.1999999999999998E-3</v>
      </c>
      <c r="L30" s="42">
        <v>1.7603</v>
      </c>
      <c r="M30" s="43">
        <v>0.90629999999999999</v>
      </c>
      <c r="N30" s="45">
        <v>0.73140000000000005</v>
      </c>
      <c r="O30" s="30">
        <v>8236.1834248865543</v>
      </c>
      <c r="P30" s="48">
        <v>34.484900000000003</v>
      </c>
      <c r="Q30" s="26">
        <v>9.5786805194917672</v>
      </c>
      <c r="R30" s="24">
        <v>9125.5314067351319</v>
      </c>
      <c r="S30" s="48">
        <v>38.208599999999997</v>
      </c>
      <c r="T30" s="25">
        <v>10.612992135602919</v>
      </c>
      <c r="U30" s="24">
        <v>11710.269882971103</v>
      </c>
      <c r="V30" s="48">
        <v>49.030900000000003</v>
      </c>
      <c r="W30" s="25">
        <v>13.619042731257707</v>
      </c>
      <c r="X30" s="18"/>
      <c r="Y30" s="19"/>
      <c r="Z30" s="19"/>
      <c r="AA30" s="19"/>
      <c r="AB30" s="17"/>
      <c r="AC30" s="125">
        <v>44.636800000000001</v>
      </c>
      <c r="AD30" s="13">
        <f t="shared" si="0"/>
        <v>100.00010000000002</v>
      </c>
      <c r="AE30" s="14"/>
      <c r="AF30" s="6"/>
      <c r="AG30" s="6"/>
      <c r="AH30" s="6"/>
    </row>
    <row r="31" spans="1:34" x14ac:dyDescent="0.25">
      <c r="A31" s="20">
        <v>21</v>
      </c>
      <c r="B31" s="63">
        <v>91.848299999999995</v>
      </c>
      <c r="C31" s="64">
        <v>4.1178999999999997</v>
      </c>
      <c r="D31" s="64">
        <v>0.93630000000000002</v>
      </c>
      <c r="E31" s="64">
        <v>0.1162</v>
      </c>
      <c r="F31" s="64">
        <v>0.16259999999999999</v>
      </c>
      <c r="G31" s="64">
        <v>3.3E-3</v>
      </c>
      <c r="H31" s="64">
        <v>4.5499999999999999E-2</v>
      </c>
      <c r="I31" s="64">
        <v>3.5999999999999997E-2</v>
      </c>
      <c r="J31" s="64">
        <v>6.1199999999999997E-2</v>
      </c>
      <c r="K31" s="64">
        <v>6.1999999999999998E-3</v>
      </c>
      <c r="L31" s="64">
        <v>1.7603</v>
      </c>
      <c r="M31" s="65">
        <v>0.90629999999999999</v>
      </c>
      <c r="N31" s="66">
        <v>0.73140000000000005</v>
      </c>
      <c r="O31" s="67">
        <v>8236.1834248865543</v>
      </c>
      <c r="P31" s="61">
        <v>34.484900000000003</v>
      </c>
      <c r="Q31" s="68">
        <v>9.5786805194917672</v>
      </c>
      <c r="R31" s="67">
        <v>9125.5314067351319</v>
      </c>
      <c r="S31" s="61">
        <v>38.208599999999997</v>
      </c>
      <c r="T31" s="62">
        <v>10.612992135602919</v>
      </c>
      <c r="U31" s="27">
        <v>11710.269882971103</v>
      </c>
      <c r="V31" s="61">
        <v>49.030900000000003</v>
      </c>
      <c r="W31" s="62">
        <v>13.619042731257707</v>
      </c>
      <c r="X31" s="18"/>
      <c r="Y31" s="19"/>
      <c r="Z31" s="19"/>
      <c r="AA31" s="19"/>
      <c r="AB31" s="17"/>
      <c r="AC31" s="125">
        <v>46.9771</v>
      </c>
      <c r="AD31" s="13">
        <f t="shared" si="0"/>
        <v>100.00010000000002</v>
      </c>
      <c r="AE31" s="14"/>
      <c r="AF31" s="6"/>
      <c r="AG31" s="6"/>
      <c r="AH31" s="6"/>
    </row>
    <row r="32" spans="1:34" x14ac:dyDescent="0.25">
      <c r="A32" s="20">
        <v>22</v>
      </c>
      <c r="B32" s="69">
        <v>91.778099999999995</v>
      </c>
      <c r="C32" s="70">
        <v>4.1104000000000003</v>
      </c>
      <c r="D32" s="70">
        <v>0.93910000000000005</v>
      </c>
      <c r="E32" s="70">
        <v>0.11650000000000001</v>
      </c>
      <c r="F32" s="70">
        <v>0.1643</v>
      </c>
      <c r="G32" s="70">
        <v>3.2000000000000002E-3</v>
      </c>
      <c r="H32" s="70">
        <v>4.6600000000000003E-2</v>
      </c>
      <c r="I32" s="70">
        <v>3.6700000000000003E-2</v>
      </c>
      <c r="J32" s="70">
        <v>5.8700000000000002E-2</v>
      </c>
      <c r="K32" s="70">
        <v>8.6999999999999994E-3</v>
      </c>
      <c r="L32" s="70">
        <v>1.8556999999999999</v>
      </c>
      <c r="M32" s="71">
        <v>0.88200000000000001</v>
      </c>
      <c r="N32" s="72">
        <v>0.73160000000000003</v>
      </c>
      <c r="O32" s="57">
        <v>8230.2125626940524</v>
      </c>
      <c r="P32" s="58">
        <v>34.459899999999998</v>
      </c>
      <c r="Q32" s="59">
        <v>9.571736407344499</v>
      </c>
      <c r="R32" s="57">
        <v>9118.9156914258419</v>
      </c>
      <c r="S32" s="58">
        <v>38.180900000000001</v>
      </c>
      <c r="T32" s="60">
        <v>10.605298059343747</v>
      </c>
      <c r="U32" s="57">
        <v>11700.16718414139</v>
      </c>
      <c r="V32" s="58">
        <v>48.988599999999998</v>
      </c>
      <c r="W32" s="60">
        <v>13.607293293504529</v>
      </c>
      <c r="X32" s="18"/>
      <c r="Y32" s="19"/>
      <c r="Z32" s="19"/>
      <c r="AA32" s="19"/>
      <c r="AB32" s="17"/>
      <c r="AC32" s="125">
        <v>43.252199999999995</v>
      </c>
      <c r="AD32" s="13">
        <f t="shared" si="0"/>
        <v>100</v>
      </c>
      <c r="AE32" s="14" t="str">
        <f t="shared" si="1"/>
        <v>ОК</v>
      </c>
      <c r="AF32" s="6"/>
      <c r="AG32" s="6"/>
      <c r="AH32" s="6"/>
    </row>
    <row r="33" spans="1:34" x14ac:dyDescent="0.25">
      <c r="A33" s="20">
        <v>23</v>
      </c>
      <c r="B33" s="63">
        <v>91.773099999999999</v>
      </c>
      <c r="C33" s="64">
        <v>4.1147</v>
      </c>
      <c r="D33" s="64">
        <v>0.95</v>
      </c>
      <c r="E33" s="64">
        <v>0.11849999999999999</v>
      </c>
      <c r="F33" s="64">
        <v>0.1653</v>
      </c>
      <c r="G33" s="64">
        <v>3.2000000000000002E-3</v>
      </c>
      <c r="H33" s="64">
        <v>4.5100000000000001E-2</v>
      </c>
      <c r="I33" s="64">
        <v>3.4799999999999998E-2</v>
      </c>
      <c r="J33" s="64">
        <v>5.2200000000000003E-2</v>
      </c>
      <c r="K33" s="64">
        <v>9.1000000000000004E-3</v>
      </c>
      <c r="L33" s="64">
        <v>1.8609</v>
      </c>
      <c r="M33" s="65">
        <v>0.87309999999999999</v>
      </c>
      <c r="N33" s="66">
        <v>0.73150000000000004</v>
      </c>
      <c r="O33" s="67">
        <v>8229.8065440649625</v>
      </c>
      <c r="P33" s="61">
        <v>34.458199999999998</v>
      </c>
      <c r="Q33" s="68">
        <v>9.5712642077184853</v>
      </c>
      <c r="R33" s="67">
        <v>9118.5096727967521</v>
      </c>
      <c r="S33" s="61">
        <v>38.179200000000002</v>
      </c>
      <c r="T33" s="62">
        <v>10.604825859717733</v>
      </c>
      <c r="U33" s="27">
        <v>11700.764270360642</v>
      </c>
      <c r="V33" s="61">
        <v>48.991100000000003</v>
      </c>
      <c r="W33" s="62">
        <v>13.607987704719259</v>
      </c>
      <c r="X33" s="18">
        <v>-14.9</v>
      </c>
      <c r="Y33" s="19">
        <v>-12.8</v>
      </c>
      <c r="Z33" s="19"/>
      <c r="AA33" s="19"/>
      <c r="AB33" s="17"/>
      <c r="AC33" s="125">
        <v>50.736699999999999</v>
      </c>
      <c r="AD33" s="13">
        <f t="shared" si="0"/>
        <v>100.00000000000001</v>
      </c>
      <c r="AE33" s="14" t="str">
        <f>IF(AD33=100,"ОК"," ")</f>
        <v>ОК</v>
      </c>
      <c r="AF33" s="6"/>
      <c r="AG33" s="6"/>
      <c r="AH33" s="6"/>
    </row>
    <row r="34" spans="1:34" x14ac:dyDescent="0.25">
      <c r="A34" s="20">
        <v>24</v>
      </c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5"/>
      <c r="N34" s="56"/>
      <c r="O34" s="67">
        <v>8229.8065440649625</v>
      </c>
      <c r="P34" s="61">
        <v>34.458199999999998</v>
      </c>
      <c r="Q34" s="68">
        <v>9.5712642077184853</v>
      </c>
      <c r="R34" s="67">
        <v>9118.5096727967521</v>
      </c>
      <c r="S34" s="61">
        <v>38.179200000000002</v>
      </c>
      <c r="T34" s="62">
        <v>10.604825859717733</v>
      </c>
      <c r="U34" s="27"/>
      <c r="V34" s="61"/>
      <c r="W34" s="62"/>
      <c r="X34" s="18"/>
      <c r="Y34" s="19"/>
      <c r="Z34" s="19"/>
      <c r="AA34" s="19"/>
      <c r="AB34" s="17"/>
      <c r="AC34" s="125">
        <v>41.807300000000005</v>
      </c>
      <c r="AD34" s="13">
        <f t="shared" si="0"/>
        <v>0</v>
      </c>
      <c r="AE34" s="14" t="str">
        <f t="shared" si="1"/>
        <v xml:space="preserve"> </v>
      </c>
      <c r="AF34" s="6"/>
      <c r="AG34" s="6"/>
      <c r="AH34" s="6"/>
    </row>
    <row r="35" spans="1:34" x14ac:dyDescent="0.25">
      <c r="A35" s="20">
        <v>25</v>
      </c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5"/>
      <c r="N35" s="56"/>
      <c r="O35" s="67">
        <v>8229.8065440649625</v>
      </c>
      <c r="P35" s="61">
        <v>34.458199999999998</v>
      </c>
      <c r="Q35" s="68">
        <v>9.5712642077184853</v>
      </c>
      <c r="R35" s="67">
        <v>9118.5096727967521</v>
      </c>
      <c r="S35" s="61">
        <v>38.179200000000002</v>
      </c>
      <c r="T35" s="62">
        <v>10.604825859717733</v>
      </c>
      <c r="U35" s="27"/>
      <c r="V35" s="61"/>
      <c r="W35" s="62"/>
      <c r="X35" s="18"/>
      <c r="Y35" s="19"/>
      <c r="Z35" s="19"/>
      <c r="AA35" s="19"/>
      <c r="AB35" s="17"/>
      <c r="AC35" s="125">
        <v>41.841699999999996</v>
      </c>
      <c r="AD35" s="13">
        <f t="shared" si="0"/>
        <v>0</v>
      </c>
      <c r="AE35" s="14" t="str">
        <f t="shared" ref="AE35:AE41" si="2">IF(AD35=100,"ОК"," ")</f>
        <v xml:space="preserve"> </v>
      </c>
      <c r="AF35" s="6"/>
      <c r="AG35" s="6"/>
      <c r="AH35" s="6"/>
    </row>
    <row r="36" spans="1:34" x14ac:dyDescent="0.25">
      <c r="A36" s="20">
        <v>26</v>
      </c>
      <c r="B36" s="41">
        <v>91.633300000000006</v>
      </c>
      <c r="C36" s="42">
        <v>4.1428000000000003</v>
      </c>
      <c r="D36" s="42">
        <v>0.92290000000000005</v>
      </c>
      <c r="E36" s="42">
        <v>0.1135</v>
      </c>
      <c r="F36" s="42">
        <v>0.1623</v>
      </c>
      <c r="G36" s="42">
        <v>3.3E-3</v>
      </c>
      <c r="H36" s="42">
        <v>4.5600000000000002E-2</v>
      </c>
      <c r="I36" s="42">
        <v>3.5999999999999997E-2</v>
      </c>
      <c r="J36" s="42">
        <v>5.6399999999999999E-2</v>
      </c>
      <c r="K36" s="42">
        <v>1.3299999999999999E-2</v>
      </c>
      <c r="L36" s="42">
        <v>1.9422999999999999</v>
      </c>
      <c r="M36" s="43">
        <v>0.92820000000000003</v>
      </c>
      <c r="N36" s="45">
        <v>0.73240000000000005</v>
      </c>
      <c r="O36" s="30">
        <v>8217.2199665631724</v>
      </c>
      <c r="P36" s="48">
        <v>34.405500000000004</v>
      </c>
      <c r="Q36" s="26">
        <v>9.5566260193120467</v>
      </c>
      <c r="R36" s="24">
        <v>9104.5617387150724</v>
      </c>
      <c r="S36" s="48">
        <v>38.120800000000003</v>
      </c>
      <c r="T36" s="25">
        <v>10.58860441374172</v>
      </c>
      <c r="U36" s="24">
        <v>11675.328397420588</v>
      </c>
      <c r="V36" s="48">
        <v>48.884599999999999</v>
      </c>
      <c r="W36" s="25">
        <v>13.578405786971899</v>
      </c>
      <c r="X36" s="18"/>
      <c r="Y36" s="19"/>
      <c r="Z36" s="19"/>
      <c r="AA36" s="19"/>
      <c r="AB36" s="17"/>
      <c r="AC36" s="125">
        <v>40.262800000000006</v>
      </c>
      <c r="AD36" s="13">
        <f t="shared" si="0"/>
        <v>99.999899999999997</v>
      </c>
      <c r="AE36" s="14" t="str">
        <f t="shared" si="2"/>
        <v xml:space="preserve"> </v>
      </c>
      <c r="AF36" s="6"/>
      <c r="AG36" s="6"/>
      <c r="AH36" s="6"/>
    </row>
    <row r="37" spans="1:34" x14ac:dyDescent="0.25">
      <c r="A37" s="20">
        <v>27</v>
      </c>
      <c r="B37" s="41">
        <v>91.781599999999997</v>
      </c>
      <c r="C37" s="42">
        <v>4.0587999999999997</v>
      </c>
      <c r="D37" s="42">
        <v>0.92900000000000005</v>
      </c>
      <c r="E37" s="42">
        <v>0.113</v>
      </c>
      <c r="F37" s="42">
        <v>0.16109999999999999</v>
      </c>
      <c r="G37" s="42">
        <v>3.3E-3</v>
      </c>
      <c r="H37" s="42">
        <v>4.4999999999999998E-2</v>
      </c>
      <c r="I37" s="42">
        <v>3.56E-2</v>
      </c>
      <c r="J37" s="42">
        <v>5.7099999999999998E-2</v>
      </c>
      <c r="K37" s="42">
        <v>1.03E-2</v>
      </c>
      <c r="L37" s="42">
        <v>1.9100999999999999</v>
      </c>
      <c r="M37" s="43">
        <v>0.89500000000000002</v>
      </c>
      <c r="N37" s="45">
        <v>0.73140000000000005</v>
      </c>
      <c r="O37" s="30">
        <v>8217.8170527824223</v>
      </c>
      <c r="P37" s="48">
        <v>34.408000000000001</v>
      </c>
      <c r="Q37" s="26">
        <v>9.557320430526774</v>
      </c>
      <c r="R37" s="24">
        <v>9105.4454263195603</v>
      </c>
      <c r="S37" s="48">
        <v>38.124499999999998</v>
      </c>
      <c r="T37" s="25">
        <v>10.589632142339513</v>
      </c>
      <c r="U37" s="24">
        <v>11684.595175543349</v>
      </c>
      <c r="V37" s="48">
        <v>48.923400000000001</v>
      </c>
      <c r="W37" s="25">
        <v>13.589183049024458</v>
      </c>
      <c r="X37" s="18"/>
      <c r="Y37" s="19"/>
      <c r="Z37" s="19"/>
      <c r="AA37" s="19"/>
      <c r="AB37" s="17"/>
      <c r="AC37" s="125">
        <v>40.790099999999995</v>
      </c>
      <c r="AD37" s="13">
        <f t="shared" si="0"/>
        <v>99.999900000000011</v>
      </c>
      <c r="AE37" s="14" t="str">
        <f t="shared" si="2"/>
        <v xml:space="preserve"> </v>
      </c>
      <c r="AF37" s="6"/>
      <c r="AG37" s="6"/>
      <c r="AH37" s="6"/>
    </row>
    <row r="38" spans="1:34" x14ac:dyDescent="0.25">
      <c r="A38" s="20">
        <v>28</v>
      </c>
      <c r="B38" s="41">
        <v>91.783299999999997</v>
      </c>
      <c r="C38" s="42">
        <v>4.0521000000000003</v>
      </c>
      <c r="D38" s="42">
        <v>0.93659999999999999</v>
      </c>
      <c r="E38" s="42">
        <v>0.1137</v>
      </c>
      <c r="F38" s="42">
        <v>0.1618</v>
      </c>
      <c r="G38" s="42">
        <v>3.3E-3</v>
      </c>
      <c r="H38" s="42">
        <v>4.5100000000000001E-2</v>
      </c>
      <c r="I38" s="42">
        <v>3.5499999999999997E-2</v>
      </c>
      <c r="J38" s="42">
        <v>5.7000000000000002E-2</v>
      </c>
      <c r="K38" s="42">
        <v>1.0500000000000001E-2</v>
      </c>
      <c r="L38" s="42">
        <v>1.9097</v>
      </c>
      <c r="M38" s="43">
        <v>0.89129999999999998</v>
      </c>
      <c r="N38" s="45">
        <v>0.73140000000000005</v>
      </c>
      <c r="O38" s="30">
        <v>8218.8918079770719</v>
      </c>
      <c r="P38" s="48">
        <v>34.412500000000001</v>
      </c>
      <c r="Q38" s="26">
        <v>9.5585703707132819</v>
      </c>
      <c r="R38" s="24">
        <v>9106.61571530929</v>
      </c>
      <c r="S38" s="48">
        <v>38.129399999999997</v>
      </c>
      <c r="T38" s="25">
        <v>10.590993188320377</v>
      </c>
      <c r="U38" s="24">
        <v>11685.860998328159</v>
      </c>
      <c r="V38" s="48">
        <v>48.928699999999999</v>
      </c>
      <c r="W38" s="25">
        <v>13.590655200799677</v>
      </c>
      <c r="X38" s="18"/>
      <c r="Y38" s="19"/>
      <c r="Z38" s="19"/>
      <c r="AA38" s="19"/>
      <c r="AB38" s="17"/>
      <c r="AC38" s="125">
        <v>39.762099999999997</v>
      </c>
      <c r="AD38" s="13">
        <f t="shared" si="0"/>
        <v>99.999899999999982</v>
      </c>
      <c r="AE38" s="14" t="str">
        <f t="shared" si="2"/>
        <v xml:space="preserve"> </v>
      </c>
      <c r="AF38" s="6"/>
      <c r="AG38" s="6"/>
      <c r="AH38" s="6"/>
    </row>
    <row r="39" spans="1:34" x14ac:dyDescent="0.25">
      <c r="A39" s="20">
        <v>29</v>
      </c>
      <c r="B39" s="69">
        <v>91.713200000000001</v>
      </c>
      <c r="C39" s="70">
        <v>4.1262999999999996</v>
      </c>
      <c r="D39" s="70">
        <v>0.92669999999999997</v>
      </c>
      <c r="E39" s="70">
        <v>0.1145</v>
      </c>
      <c r="F39" s="70">
        <v>0.16420000000000001</v>
      </c>
      <c r="G39" s="70">
        <v>3.3E-3</v>
      </c>
      <c r="H39" s="70">
        <v>4.5900000000000003E-2</v>
      </c>
      <c r="I39" s="70">
        <v>3.6700000000000003E-2</v>
      </c>
      <c r="J39" s="70">
        <v>6.0199999999999997E-2</v>
      </c>
      <c r="K39" s="70">
        <v>9.1999999999999998E-3</v>
      </c>
      <c r="L39" s="70">
        <v>1.8956999999999999</v>
      </c>
      <c r="M39" s="75">
        <v>0.90400000000000003</v>
      </c>
      <c r="N39" s="76">
        <v>0.73199999999999998</v>
      </c>
      <c r="O39" s="74">
        <v>8224.5999522331022</v>
      </c>
      <c r="P39" s="58">
        <v>34.436399999999999</v>
      </c>
      <c r="Q39" s="60">
        <v>9.565208941926068</v>
      </c>
      <c r="R39" s="57">
        <v>9112.7059947456419</v>
      </c>
      <c r="S39" s="58">
        <v>38.154899999999998</v>
      </c>
      <c r="T39" s="59">
        <v>10.59807618271059</v>
      </c>
      <c r="U39" s="57">
        <v>11689.013613565799</v>
      </c>
      <c r="V39" s="58">
        <v>48.941899999999997</v>
      </c>
      <c r="W39" s="59">
        <v>13.594321692013436</v>
      </c>
      <c r="X39" s="18"/>
      <c r="Y39" s="19"/>
      <c r="Z39" s="19"/>
      <c r="AA39" s="19"/>
      <c r="AB39" s="17"/>
      <c r="AC39" s="125">
        <v>41.206099999999999</v>
      </c>
      <c r="AD39" s="13">
        <f t="shared" si="0"/>
        <v>99.999899999999997</v>
      </c>
      <c r="AE39" s="14" t="str">
        <f t="shared" si="2"/>
        <v xml:space="preserve"> </v>
      </c>
      <c r="AF39" s="6"/>
      <c r="AG39" s="6"/>
      <c r="AH39" s="6"/>
    </row>
    <row r="40" spans="1:34" x14ac:dyDescent="0.25">
      <c r="A40" s="20">
        <v>30</v>
      </c>
      <c r="B40" s="41">
        <v>91.715400000000002</v>
      </c>
      <c r="C40" s="42">
        <v>4.1262999999999996</v>
      </c>
      <c r="D40" s="42">
        <v>0.92600000000000005</v>
      </c>
      <c r="E40" s="42">
        <v>0.1145</v>
      </c>
      <c r="F40" s="42">
        <v>0.16420000000000001</v>
      </c>
      <c r="G40" s="42">
        <v>3.2000000000000002E-3</v>
      </c>
      <c r="H40" s="42">
        <v>4.5900000000000003E-2</v>
      </c>
      <c r="I40" s="42">
        <v>3.6700000000000003E-2</v>
      </c>
      <c r="J40" s="42">
        <v>5.8099999999999999E-2</v>
      </c>
      <c r="K40" s="42">
        <v>8.8000000000000005E-3</v>
      </c>
      <c r="L40" s="42">
        <v>1.8949</v>
      </c>
      <c r="M40" s="43">
        <v>0.90590000000000004</v>
      </c>
      <c r="N40" s="45">
        <v>0.73199999999999998</v>
      </c>
      <c r="O40" s="30">
        <v>8223.7879149749224</v>
      </c>
      <c r="P40" s="48">
        <v>34.433</v>
      </c>
      <c r="Q40" s="26">
        <v>9.5642645426740405</v>
      </c>
      <c r="R40" s="24">
        <v>9111.8461905899221</v>
      </c>
      <c r="S40" s="48">
        <v>38.151299999999999</v>
      </c>
      <c r="T40" s="25">
        <v>10.597076230561385</v>
      </c>
      <c r="U40" s="24">
        <v>11688.34487700024</v>
      </c>
      <c r="V40" s="48">
        <v>48.939100000000003</v>
      </c>
      <c r="W40" s="25">
        <v>13.593543951452942</v>
      </c>
      <c r="X40" s="77"/>
      <c r="Y40" s="78"/>
      <c r="Z40" s="78"/>
      <c r="AA40" s="78"/>
      <c r="AB40" s="79"/>
      <c r="AC40" s="125">
        <v>43.518000000000001</v>
      </c>
      <c r="AD40" s="13"/>
      <c r="AE40" s="14"/>
      <c r="AF40" s="6"/>
      <c r="AG40" s="6"/>
      <c r="AH40" s="6"/>
    </row>
    <row r="41" spans="1:34" ht="15.75" thickBot="1" x14ac:dyDescent="0.3">
      <c r="A41" s="20">
        <v>31</v>
      </c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3"/>
      <c r="N41" s="45"/>
      <c r="O41" s="30">
        <v>8223.7879149749224</v>
      </c>
      <c r="P41" s="48">
        <v>34.433</v>
      </c>
      <c r="Q41" s="26">
        <v>9.5642645426740405</v>
      </c>
      <c r="R41" s="24">
        <v>9111.8461905899221</v>
      </c>
      <c r="S41" s="48">
        <v>38.151299999999999</v>
      </c>
      <c r="T41" s="25">
        <v>10.597076230561385</v>
      </c>
      <c r="U41" s="24"/>
      <c r="V41" s="48"/>
      <c r="W41" s="25"/>
      <c r="X41" s="21"/>
      <c r="Y41" s="22"/>
      <c r="Z41" s="22"/>
      <c r="AA41" s="22"/>
      <c r="AB41" s="23"/>
      <c r="AC41" s="125">
        <v>44.129400000000004</v>
      </c>
      <c r="AD41" s="13">
        <f t="shared" si="0"/>
        <v>0</v>
      </c>
      <c r="AE41" s="14" t="str">
        <f t="shared" si="2"/>
        <v xml:space="preserve"> </v>
      </c>
      <c r="AF41" s="6"/>
      <c r="AG41" s="6"/>
      <c r="AH41" s="6"/>
    </row>
    <row r="42" spans="1:34" s="135" customFormat="1" ht="19.5" customHeight="1" thickBot="1" x14ac:dyDescent="0.25">
      <c r="A42" s="126"/>
      <c r="B42" s="127"/>
      <c r="C42" s="127"/>
      <c r="D42" s="127"/>
      <c r="E42" s="127"/>
      <c r="F42" s="127"/>
      <c r="G42" s="127"/>
      <c r="H42" s="128" t="s">
        <v>3</v>
      </c>
      <c r="I42" s="129"/>
      <c r="J42" s="129"/>
      <c r="K42" s="129"/>
      <c r="L42" s="129"/>
      <c r="M42" s="129"/>
      <c r="N42" s="130"/>
      <c r="O42" s="131">
        <f>SUMPRODUCT(O11:O41,AC11:AC41)/SUM(AC11:AC41)</f>
        <v>8227.9225135298439</v>
      </c>
      <c r="P42" s="131">
        <f>SUMPRODUCT(P11:P41,AC11:AC41)/SUM(AC11:AC41)</f>
        <v>34.450311564149466</v>
      </c>
      <c r="Q42" s="132">
        <f>SUMPRODUCT(Q11:Q41,AC11:AC41)/SUM(AC11:AC41)</f>
        <v>9.5690730803899786</v>
      </c>
      <c r="R42" s="131">
        <f>SUMPRODUCT(R11:R41,AC11:AC41)/SUM(AC11:AC41)</f>
        <v>9116.4989206174832</v>
      </c>
      <c r="S42" s="131">
        <f>SUMPRODUCT(S11:S41,AC11:AC41)/SUM(AC11:AC41)</f>
        <v>38.170780980625388</v>
      </c>
      <c r="T42" s="131">
        <f>SUMPRODUCT(T11:T41,AC11:AC41)/SUM(AC11:AC41)</f>
        <v>10.602487355129444</v>
      </c>
      <c r="U42" s="133"/>
      <c r="V42" s="127"/>
      <c r="W42" s="127"/>
      <c r="X42" s="127"/>
      <c r="Y42" s="127"/>
      <c r="Z42" s="127"/>
      <c r="AA42" s="127"/>
      <c r="AB42" s="127"/>
      <c r="AC42" s="134">
        <v>1382.5566000000001</v>
      </c>
    </row>
    <row r="43" spans="1:34" s="135" customFormat="1" ht="19.5" customHeight="1" x14ac:dyDescent="0.2">
      <c r="A43" s="126"/>
      <c r="B43" s="127"/>
      <c r="C43" s="127"/>
      <c r="D43" s="127"/>
      <c r="E43" s="127"/>
      <c r="F43" s="127"/>
      <c r="G43" s="127"/>
      <c r="H43" s="136"/>
      <c r="I43" s="136"/>
      <c r="J43" s="136"/>
      <c r="K43" s="136"/>
      <c r="L43" s="136"/>
      <c r="M43" s="136"/>
      <c r="N43" s="136"/>
      <c r="O43" s="133"/>
      <c r="P43" s="133"/>
      <c r="Q43" s="137"/>
      <c r="R43" s="133"/>
      <c r="S43" s="133"/>
      <c r="T43" s="133"/>
      <c r="U43" s="133"/>
      <c r="V43" s="127"/>
      <c r="W43" s="122" t="s">
        <v>48</v>
      </c>
      <c r="X43" s="122"/>
      <c r="Y43" s="122"/>
      <c r="Z43" s="122"/>
      <c r="AA43" s="122"/>
      <c r="AB43" s="122"/>
      <c r="AC43" s="134">
        <v>0.88900000000000001</v>
      </c>
    </row>
    <row r="44" spans="1:34" s="135" customFormat="1" ht="12" x14ac:dyDescent="0.2">
      <c r="B44" s="138" t="s">
        <v>43</v>
      </c>
      <c r="O44" s="135" t="s">
        <v>40</v>
      </c>
      <c r="R44" s="139"/>
      <c r="S44" s="139"/>
      <c r="T44" s="139"/>
      <c r="U44" s="140" t="s">
        <v>52</v>
      </c>
      <c r="V44" s="140"/>
      <c r="W44" s="122" t="s">
        <v>49</v>
      </c>
      <c r="X44" s="122"/>
      <c r="Y44" s="122"/>
      <c r="Z44" s="122"/>
      <c r="AA44" s="122"/>
      <c r="AB44" s="122"/>
      <c r="AC44" s="134">
        <f>AC42-AC43</f>
        <v>1381.6676000000002</v>
      </c>
    </row>
    <row r="45" spans="1:34" s="135" customFormat="1" ht="12" x14ac:dyDescent="0.2">
      <c r="D45" s="138"/>
      <c r="O45" s="138"/>
      <c r="R45" s="138"/>
      <c r="V45" s="138"/>
    </row>
    <row r="46" spans="1:34" s="135" customFormat="1" ht="12" x14ac:dyDescent="0.2">
      <c r="B46" s="138" t="s">
        <v>44</v>
      </c>
      <c r="O46" s="135" t="s">
        <v>41</v>
      </c>
      <c r="R46" s="139"/>
      <c r="S46" s="139"/>
      <c r="T46" s="139"/>
      <c r="U46" s="140" t="s">
        <v>52</v>
      </c>
      <c r="V46" s="140"/>
    </row>
    <row r="47" spans="1:34" s="135" customFormat="1" ht="12" x14ac:dyDescent="0.2">
      <c r="E47" s="138"/>
      <c r="O47" s="138"/>
      <c r="R47" s="138"/>
      <c r="V47" s="138"/>
    </row>
    <row r="48" spans="1:34" s="135" customFormat="1" ht="12" x14ac:dyDescent="0.2">
      <c r="B48" s="138" t="s">
        <v>45</v>
      </c>
      <c r="O48" s="135" t="s">
        <v>42</v>
      </c>
      <c r="R48" s="139"/>
      <c r="S48" s="139"/>
      <c r="T48" s="139"/>
      <c r="U48" s="140" t="s">
        <v>52</v>
      </c>
      <c r="V48" s="140"/>
    </row>
    <row r="49" spans="5:22" x14ac:dyDescent="0.25">
      <c r="E49" s="5"/>
      <c r="O49" s="5"/>
      <c r="R49" s="5"/>
      <c r="V49" s="5"/>
    </row>
  </sheetData>
  <mergeCells count="38">
    <mergeCell ref="AA1:AC1"/>
    <mergeCell ref="W43:AB43"/>
    <mergeCell ref="W44:AB44"/>
    <mergeCell ref="U44:V44"/>
    <mergeCell ref="U48:V48"/>
    <mergeCell ref="U46:V46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  <mergeCell ref="H42:N42"/>
    <mergeCell ref="I9:I10"/>
    <mergeCell ref="J9:J10"/>
    <mergeCell ref="K9:K10"/>
    <mergeCell ref="N7:W7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</mergeCells>
  <printOptions verticalCentered="1"/>
  <pageMargins left="0.19685039370078741" right="0.11811023622047245" top="0.15748031496062992" bottom="0.15748031496062992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Ximlab</cp:lastModifiedBy>
  <cp:lastPrinted>2016-11-01T07:39:49Z</cp:lastPrinted>
  <dcterms:created xsi:type="dcterms:W3CDTF">2016-10-07T07:24:19Z</dcterms:created>
  <dcterms:modified xsi:type="dcterms:W3CDTF">2017-01-05T07:40:41Z</dcterms:modified>
</cp:coreProperties>
</file>