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4" i="1" l="1"/>
  <c r="AD13" i="1" l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1" i="1"/>
  <c r="AD12" i="1"/>
  <c r="S42" i="1" l="1"/>
  <c r="R42" i="1"/>
  <c r="P42" i="1"/>
  <c r="O42" i="1"/>
  <c r="T42" i="1" l="1"/>
  <c r="Q42" i="1"/>
  <c r="AE33" i="1" l="1"/>
  <c r="AE12" i="1"/>
  <c r="AE13" i="1"/>
  <c r="AE14" i="1"/>
  <c r="AE15" i="1"/>
  <c r="AE16" i="1"/>
  <c r="AE18" i="1"/>
  <c r="AE19" i="1"/>
  <c r="AE20" i="1"/>
  <c r="AE21" i="1"/>
  <c r="AE22" i="1"/>
  <c r="AE23" i="1"/>
  <c r="AE24" i="1"/>
  <c r="AE25" i="1"/>
  <c r="AE27" i="1"/>
  <c r="AE28" i="1"/>
  <c r="AE29" i="1"/>
  <c r="AE32" i="1"/>
  <c r="AE34" i="1"/>
  <c r="AE35" i="1"/>
  <c r="AE36" i="1"/>
  <c r="AE37" i="1"/>
  <c r="AE38" i="1"/>
  <c r="AE39" i="1"/>
  <c r="AE41" i="1"/>
  <c r="AE30" i="1"/>
  <c r="AE31" i="1"/>
  <c r="AE26" i="1"/>
  <c r="AE17" i="1"/>
</calcChain>
</file>

<file path=xl/sharedStrings.xml><?xml version="1.0" encoding="utf-8"?>
<sst xmlns="http://schemas.openxmlformats.org/spreadsheetml/2006/main" count="59" uniqueCount="57">
  <si>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</si>
  <si>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</si>
  <si>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</si>
  <si>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</si>
  <si>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</si>
  <si>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</si>
  <si>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</si>
  <si>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</si>
  <si>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</si>
  <si>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</si>
  <si>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</si>
  <si>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</si>
  <si>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</si>
  <si>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</si>
  <si>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</si>
  <si>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</si>
  <si>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</si>
  <si>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</si>
  <si>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</si>
  <si>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</si>
  <si>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</si>
  <si>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</si>
  <si>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</si>
  <si>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</si>
  <si>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</si>
  <si>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</si>
  <si>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</si>
  <si>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</si>
  <si>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</si>
  <si>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</si>
  <si>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</si>
  <si>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</si>
  <si>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</si>
  <si>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</si>
  <si>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</si>
  <si>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</si>
  <si>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"КИЇВТРАНСГАЗ"</t>
  </si>
  <si>
    <t>Диканський п/м Диканського 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</si>
  <si>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186-13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05.12.2018р.</t>
    </r>
  </si>
  <si>
    <t>переданого ПАТ "УКРТРАНСГАЗ", філії УМГ "КИЇВТРАНСГАЗ", Диканське ЛВУМГ та прийнятого ПАТ "ПОЛТАВАГАЗ"</t>
  </si>
  <si>
    <t>Герасименко І.М.</t>
  </si>
  <si>
    <t>Горшковоз О.В.</t>
  </si>
  <si>
    <t>Левадний С.А.</t>
  </si>
  <si>
    <t>Заступник начальника Диканського ЛВУМГ</t>
  </si>
  <si>
    <t>Завідувач вимірювальної хіміко-аналітичної лабораторії Диканського ЛВУМГ</t>
  </si>
  <si>
    <t>Начальник служби ГВ та М</t>
  </si>
  <si>
    <r>
      <t xml:space="preserve">по  </t>
    </r>
    <r>
      <rPr>
        <b/>
        <sz val="11"/>
        <color theme="1"/>
        <rFont val="Times New Roman"/>
        <family val="1"/>
        <charset val="204"/>
      </rPr>
      <t>ГРС Більськ</t>
    </r>
  </si>
  <si>
    <t>газопроводу Більськ - Солоха</t>
  </si>
  <si>
    <r>
      <t>Газ на ВТВ від ВОГ до межі передачі,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</si>
  <si>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Передано в газорозподільні мережі,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</si>
  <si>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від.</t>
  </si>
  <si>
    <t>ПАСПОРТ ФІЗИКО-ХІМІЧНИХ ПОКАЗНИКІВ ПРИРОДНОГО ГАЗУ  №15-26</t>
  </si>
  <si>
    <t>за період з 1 грудня по 31 грудня 2016р.</t>
  </si>
  <si>
    <t>30.12.2016р.</t>
  </si>
  <si>
    <r>
      <rPr>
        <sz val="8"/>
        <color theme="1"/>
        <rFont val="Calibri"/>
        <family val="2"/>
        <charset val="204"/>
      </rPr>
      <t>&lt;</t>
    </r>
    <r>
      <rPr>
        <sz val="8"/>
        <color theme="1"/>
        <rFont val="Times New Roman"/>
        <family val="1"/>
        <charset val="204"/>
      </rPr>
      <t>0,006</t>
    </r>
  </si>
  <si>
    <r>
      <rPr>
        <sz val="8"/>
        <color theme="1"/>
        <rFont val="Calibri"/>
        <family val="2"/>
        <charset val="204"/>
      </rPr>
      <t>&lt;</t>
    </r>
    <r>
      <rPr>
        <sz val="8"/>
        <color theme="1"/>
        <rFont val="Times New Roman"/>
        <family val="1"/>
        <charset val="204"/>
      </rPr>
      <t>0,02</t>
    </r>
  </si>
  <si>
    <t>Маршрут №108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</si>
</sst>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2" fontId="1" fillId="0" borderId="9" xfId="0" applyNumberFormat="1" applyFont="1" applyBorder="1" applyAlignment="1" applyProtection="1">
      <alignment horizontal="center" vertical="center" wrapText="1"/>
      <protection locked="0"/>
    </xf>
    <xf numFmtId="2" fontId="1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vertical="center"/>
      <protection locked="0"/>
    </xf>
    <xf numFmtId="164" fontId="1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2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Alignment="1" applyProtection="1">
      <alignment horizontal="center" vertical="center" wrapText="1"/>
      <protection locked="0"/>
    </xf>
    <xf numFmtId="164" fontId="10" fillId="0" borderId="8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164" fontId="1" fillId="0" borderId="29" xfId="0" applyNumberFormat="1" applyFont="1" applyBorder="1" applyAlignment="1" applyProtection="1">
      <alignment horizontal="center" vertical="center" wrapText="1"/>
      <protection locked="0"/>
    </xf>
    <xf numFmtId="164" fontId="1" fillId="0" borderId="32" xfId="0" applyNumberFormat="1" applyFont="1" applyBorder="1" applyAlignment="1" applyProtection="1">
      <alignment horizontal="center" vertical="center" wrapText="1"/>
      <protection locked="0"/>
    </xf>
    <xf numFmtId="164" fontId="10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 applyProtection="1">
      <alignment horizontal="center" vertical="center" wrapText="1"/>
      <protection locked="0"/>
    </xf>
    <xf numFmtId="164" fontId="1" fillId="0" borderId="18" xfId="0" applyNumberFormat="1" applyFont="1" applyBorder="1" applyAlignment="1" applyProtection="1">
      <alignment horizontal="center" vertical="center" wrapText="1"/>
      <protection locked="0"/>
    </xf>
    <xf numFmtId="164" fontId="10" fillId="0" borderId="17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 wrapText="1"/>
      <protection locked="0"/>
    </xf>
    <xf numFmtId="2" fontId="1" fillId="0" borderId="29" xfId="0" applyNumberFormat="1" applyFont="1" applyBorder="1" applyAlignment="1" applyProtection="1">
      <alignment horizontal="center" vertical="center" wrapText="1"/>
      <protection locked="0"/>
    </xf>
    <xf numFmtId="2" fontId="1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8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1" fontId="7" fillId="0" borderId="1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 wrapText="1"/>
      <protection locked="0"/>
    </xf>
    <xf numFmtId="164" fontId="1" fillId="0" borderId="37" xfId="0" applyNumberFormat="1" applyFont="1" applyBorder="1" applyAlignment="1" applyProtection="1">
      <alignment horizontal="center" vertical="center" wrapText="1"/>
      <protection locked="0"/>
    </xf>
    <xf numFmtId="164" fontId="1" fillId="0" borderId="38" xfId="0" applyNumberFormat="1" applyFont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2" fontId="1" fillId="0" borderId="37" xfId="0" applyNumberFormat="1" applyFont="1" applyBorder="1" applyAlignment="1" applyProtection="1">
      <alignment horizontal="center" vertical="center" wrapText="1"/>
      <protection locked="0"/>
    </xf>
    <xf numFmtId="2" fontId="1" fillId="0" borderId="39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22" xfId="0" applyFont="1" applyBorder="1" applyAlignment="1" applyProtection="1">
      <alignment horizontal="center" wrapText="1"/>
      <protection locked="0"/>
    </xf>
    <xf numFmtId="2" fontId="11" fillId="0" borderId="22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165" fontId="11" fillId="0" borderId="19" xfId="0" applyNumberFormat="1" applyFont="1" applyBorder="1" applyAlignment="1" applyProtection="1">
      <alignment vertical="center" wrapText="1"/>
      <protection locked="0"/>
    </xf>
    <xf numFmtId="0" fontId="13" fillId="0" borderId="0" xfId="0" applyFont="1" applyProtection="1"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2" fontId="11" fillId="0" borderId="0" xfId="0" applyNumberFormat="1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23" xfId="0" applyFont="1" applyBorder="1" applyProtection="1">
      <protection locked="0"/>
    </xf>
    <xf numFmtId="165" fontId="13" fillId="0" borderId="18" xfId="0" applyNumberFormat="1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165" fontId="14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165" fontId="14" fillId="0" borderId="24" xfId="0" applyNumberFormat="1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11" fillId="0" borderId="22" xfId="0" applyFont="1" applyBorder="1" applyAlignment="1" applyProtection="1">
      <alignment horizontal="right" vertical="center" wrapText="1"/>
      <protection locked="0"/>
    </xf>
    <xf numFmtId="0" fontId="11" fillId="0" borderId="27" xfId="0" applyFont="1" applyBorder="1" applyAlignment="1" applyProtection="1">
      <alignment horizontal="right" vertical="center" wrapText="1"/>
      <protection locked="0"/>
    </xf>
    <xf numFmtId="0" fontId="11" fillId="0" borderId="34" xfId="0" applyFont="1" applyBorder="1" applyAlignment="1" applyProtection="1">
      <alignment horizontal="right" vertical="center" wrapText="1"/>
      <protection locked="0"/>
    </xf>
    <xf numFmtId="14" fontId="13" fillId="0" borderId="0" xfId="0" applyNumberFormat="1" applyFont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1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G1" zoomScaleNormal="100" zoomScaleSheetLayoutView="90" workbookViewId="0">
      <selection activeCell="AA1" sqref="AA1:AC1"/>
    </sheetView>
  </sheetViews>
  <sheetFormatPr defaultRowHeight="15" x14ac:dyDescent="0.25"/>
  <cols>
    <col min="1" max="1" width="4.85546875" style="1" customWidth="1"/>
    <col min="2" max="2" width="8" style="1" customWidth="1"/>
    <col min="3" max="4" width="6.7109375" style="1" customWidth="1"/>
    <col min="5" max="5" width="7.140625" style="1" customWidth="1"/>
    <col min="6" max="7" width="6.7109375" style="1" customWidth="1"/>
    <col min="8" max="8" width="6.5703125" style="1" customWidth="1"/>
    <col min="9" max="9" width="7" style="1" customWidth="1"/>
    <col min="10" max="11" width="6.85546875" style="1" customWidth="1"/>
    <col min="12" max="13" width="6.140625" style="1" customWidth="1"/>
    <col min="14" max="14" width="8.5703125" style="1" customWidth="1"/>
    <col min="15" max="16" width="6.140625" style="1" customWidth="1"/>
    <col min="17" max="17" width="6.5703125" style="1" customWidth="1"/>
    <col min="18" max="23" width="6.140625" style="1" customWidth="1"/>
    <col min="24" max="25" width="6" style="1" customWidth="1"/>
    <col min="26" max="26" width="6.85546875" style="1" customWidth="1"/>
    <col min="27" max="27" width="6.5703125" style="1" customWidth="1"/>
    <col min="28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14</v>
      </c>
      <c r="B1" s="2"/>
      <c r="C1" s="2"/>
      <c r="D1" s="2"/>
      <c r="M1" s="12" t="s">
        <v>51</v>
      </c>
      <c r="AA1" s="81" t="s">
        <v>56</v>
      </c>
      <c r="AB1" s="81"/>
      <c r="AC1" s="81"/>
    </row>
    <row r="2" spans="1:34" x14ac:dyDescent="0.25">
      <c r="A2" s="10" t="s">
        <v>36</v>
      </c>
      <c r="B2" s="2"/>
      <c r="C2" s="11"/>
      <c r="D2" s="2"/>
      <c r="F2" s="2"/>
      <c r="G2" s="2"/>
      <c r="H2" s="2"/>
      <c r="I2" s="2"/>
      <c r="J2" s="2"/>
      <c r="K2" s="3" t="s">
        <v>39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3.5" customHeight="1" x14ac:dyDescent="0.25">
      <c r="A3" s="10" t="s">
        <v>37</v>
      </c>
      <c r="C3" s="3"/>
      <c r="F3" s="2"/>
      <c r="G3" s="2"/>
      <c r="H3" s="2"/>
      <c r="I3" s="2"/>
      <c r="J3" s="2"/>
      <c r="K3" s="14" t="s">
        <v>46</v>
      </c>
      <c r="Z3" s="13"/>
      <c r="AA3" s="13"/>
      <c r="AB3" s="13"/>
      <c r="AC3" s="13"/>
    </row>
    <row r="4" spans="1:34" x14ac:dyDescent="0.25">
      <c r="A4" s="9" t="s">
        <v>15</v>
      </c>
      <c r="G4" s="2"/>
      <c r="H4" s="2"/>
      <c r="I4" s="2"/>
      <c r="K4" s="4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13"/>
      <c r="AC4" s="13"/>
    </row>
    <row r="5" spans="1:34" x14ac:dyDescent="0.25">
      <c r="A5" s="9" t="s">
        <v>38</v>
      </c>
      <c r="F5" s="2"/>
      <c r="G5" s="2"/>
      <c r="H5" s="2"/>
      <c r="K5" s="3" t="s">
        <v>47</v>
      </c>
      <c r="M5" s="13"/>
      <c r="O5" s="13"/>
      <c r="P5" s="13"/>
      <c r="Q5" s="13"/>
      <c r="R5" s="13"/>
      <c r="S5" s="13"/>
      <c r="V5" s="13"/>
      <c r="W5" s="3" t="s">
        <v>52</v>
      </c>
      <c r="X5" s="13"/>
      <c r="Y5" s="13"/>
      <c r="Z5" s="13"/>
    </row>
    <row r="6" spans="1:34" ht="5.25" customHeight="1" thickBot="1" x14ac:dyDescent="0.3"/>
    <row r="7" spans="1:34" ht="26.25" customHeight="1" thickBot="1" x14ac:dyDescent="0.3">
      <c r="A7" s="104" t="s">
        <v>0</v>
      </c>
      <c r="B7" s="83" t="s">
        <v>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  <c r="N7" s="83" t="s">
        <v>21</v>
      </c>
      <c r="O7" s="84"/>
      <c r="P7" s="84"/>
      <c r="Q7" s="84"/>
      <c r="R7" s="84"/>
      <c r="S7" s="84"/>
      <c r="T7" s="84"/>
      <c r="U7" s="84"/>
      <c r="V7" s="84"/>
      <c r="W7" s="85"/>
      <c r="X7" s="96" t="s">
        <v>16</v>
      </c>
      <c r="Y7" s="114" t="s">
        <v>2</v>
      </c>
      <c r="Z7" s="112" t="s">
        <v>11</v>
      </c>
      <c r="AA7" s="112" t="s">
        <v>12</v>
      </c>
      <c r="AB7" s="98" t="s">
        <v>13</v>
      </c>
      <c r="AC7" s="104" t="s">
        <v>10</v>
      </c>
    </row>
    <row r="8" spans="1:34" ht="15" customHeight="1" thickBot="1" x14ac:dyDescent="0.3">
      <c r="A8" s="105"/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104" t="s">
        <v>17</v>
      </c>
      <c r="O8" s="17" t="s">
        <v>19</v>
      </c>
      <c r="P8" s="17"/>
      <c r="Q8" s="17"/>
      <c r="R8" s="17"/>
      <c r="S8" s="17"/>
      <c r="T8" s="17"/>
      <c r="U8" s="17"/>
      <c r="V8" s="17" t="s">
        <v>20</v>
      </c>
      <c r="W8" s="21"/>
      <c r="X8" s="97"/>
      <c r="Y8" s="115"/>
      <c r="Z8" s="113"/>
      <c r="AA8" s="113"/>
      <c r="AB8" s="99"/>
      <c r="AC8" s="110"/>
    </row>
    <row r="9" spans="1:34" ht="15" customHeight="1" x14ac:dyDescent="0.25">
      <c r="A9" s="111"/>
      <c r="B9" s="96" t="s">
        <v>24</v>
      </c>
      <c r="C9" s="86" t="s">
        <v>25</v>
      </c>
      <c r="D9" s="86" t="s">
        <v>26</v>
      </c>
      <c r="E9" s="86" t="s">
        <v>31</v>
      </c>
      <c r="F9" s="86" t="s">
        <v>32</v>
      </c>
      <c r="G9" s="86" t="s">
        <v>29</v>
      </c>
      <c r="H9" s="86" t="s">
        <v>33</v>
      </c>
      <c r="I9" s="86" t="s">
        <v>30</v>
      </c>
      <c r="J9" s="86" t="s">
        <v>28</v>
      </c>
      <c r="K9" s="86" t="s">
        <v>27</v>
      </c>
      <c r="L9" s="86" t="s">
        <v>34</v>
      </c>
      <c r="M9" s="88" t="s">
        <v>35</v>
      </c>
      <c r="N9" s="105"/>
      <c r="O9" s="96" t="s">
        <v>22</v>
      </c>
      <c r="P9" s="86" t="s">
        <v>4</v>
      </c>
      <c r="Q9" s="98" t="s">
        <v>5</v>
      </c>
      <c r="R9" s="100" t="s">
        <v>23</v>
      </c>
      <c r="S9" s="102" t="s">
        <v>6</v>
      </c>
      <c r="T9" s="90" t="s">
        <v>7</v>
      </c>
      <c r="U9" s="100" t="s">
        <v>18</v>
      </c>
      <c r="V9" s="102" t="s">
        <v>8</v>
      </c>
      <c r="W9" s="90" t="s">
        <v>9</v>
      </c>
      <c r="X9" s="97"/>
      <c r="Y9" s="115"/>
      <c r="Z9" s="113"/>
      <c r="AA9" s="113"/>
      <c r="AB9" s="99"/>
      <c r="AC9" s="110"/>
    </row>
    <row r="10" spans="1:34" ht="99" customHeight="1" x14ac:dyDescent="0.25">
      <c r="A10" s="111"/>
      <c r="B10" s="9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9"/>
      <c r="N10" s="105"/>
      <c r="O10" s="97"/>
      <c r="P10" s="87"/>
      <c r="Q10" s="99"/>
      <c r="R10" s="101"/>
      <c r="S10" s="103"/>
      <c r="T10" s="91"/>
      <c r="U10" s="101"/>
      <c r="V10" s="103"/>
      <c r="W10" s="91"/>
      <c r="X10" s="97"/>
      <c r="Y10" s="115"/>
      <c r="Z10" s="113"/>
      <c r="AA10" s="113"/>
      <c r="AB10" s="99"/>
      <c r="AC10" s="110"/>
    </row>
    <row r="11" spans="1:34" x14ac:dyDescent="0.25">
      <c r="A11" s="26">
        <v>1</v>
      </c>
      <c r="B11" s="27"/>
      <c r="C11" s="7"/>
      <c r="D11" s="7"/>
      <c r="E11" s="7"/>
      <c r="F11" s="7"/>
      <c r="G11" s="7"/>
      <c r="H11" s="7"/>
      <c r="I11" s="7"/>
      <c r="J11" s="7"/>
      <c r="K11" s="7"/>
      <c r="L11" s="7"/>
      <c r="M11" s="31"/>
      <c r="N11" s="22"/>
      <c r="O11" s="46">
        <v>8228</v>
      </c>
      <c r="P11" s="50">
        <v>34.450000000000003</v>
      </c>
      <c r="Q11" s="47">
        <v>9.57</v>
      </c>
      <c r="R11" s="48">
        <v>9114</v>
      </c>
      <c r="S11" s="50">
        <v>38.159999999999997</v>
      </c>
      <c r="T11" s="49">
        <v>10.6</v>
      </c>
      <c r="U11" s="20"/>
      <c r="V11" s="8"/>
      <c r="W11" s="19"/>
      <c r="X11" s="18"/>
      <c r="Y11" s="73"/>
      <c r="Z11" s="73"/>
      <c r="AA11" s="73"/>
      <c r="AB11" s="74"/>
      <c r="AC11" s="75">
        <v>10.309100000000001</v>
      </c>
      <c r="AD11" s="15"/>
      <c r="AE11" s="16"/>
      <c r="AF11" s="6"/>
      <c r="AG11" s="6"/>
      <c r="AH11" s="6"/>
    </row>
    <row r="12" spans="1:34" x14ac:dyDescent="0.25">
      <c r="A12" s="26">
        <v>2</v>
      </c>
      <c r="B12" s="28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2"/>
      <c r="N12" s="35"/>
      <c r="O12" s="46">
        <v>8228</v>
      </c>
      <c r="P12" s="50">
        <v>34.450000000000003</v>
      </c>
      <c r="Q12" s="47">
        <v>9.57</v>
      </c>
      <c r="R12" s="48">
        <v>9114</v>
      </c>
      <c r="S12" s="50">
        <v>38.159999999999997</v>
      </c>
      <c r="T12" s="49">
        <v>10.6</v>
      </c>
      <c r="U12" s="36"/>
      <c r="V12" s="24"/>
      <c r="W12" s="37"/>
      <c r="X12" s="18"/>
      <c r="Y12" s="73"/>
      <c r="Z12" s="73"/>
      <c r="AA12" s="73"/>
      <c r="AB12" s="74"/>
      <c r="AC12" s="75">
        <v>9.7309999999999999</v>
      </c>
      <c r="AD12" s="15">
        <f>SUM(B12:M12)</f>
        <v>0</v>
      </c>
      <c r="AE12" s="16" t="str">
        <f>IF(AD12=100,"ОК"," ")</f>
        <v xml:space="preserve"> </v>
      </c>
      <c r="AF12" s="6"/>
      <c r="AG12" s="6"/>
      <c r="AH12" s="6"/>
    </row>
    <row r="13" spans="1:34" x14ac:dyDescent="0.25">
      <c r="A13" s="26">
        <v>3</v>
      </c>
      <c r="B13" s="27"/>
      <c r="C13" s="7"/>
      <c r="D13" s="7"/>
      <c r="E13" s="7"/>
      <c r="F13" s="7"/>
      <c r="G13" s="7"/>
      <c r="H13" s="7"/>
      <c r="I13" s="7"/>
      <c r="J13" s="7"/>
      <c r="K13" s="7"/>
      <c r="L13" s="7"/>
      <c r="M13" s="31"/>
      <c r="N13" s="22"/>
      <c r="O13" s="46">
        <v>8228</v>
      </c>
      <c r="P13" s="50">
        <v>34.450000000000003</v>
      </c>
      <c r="Q13" s="47">
        <v>9.57</v>
      </c>
      <c r="R13" s="48">
        <v>9114</v>
      </c>
      <c r="S13" s="50">
        <v>38.159999999999997</v>
      </c>
      <c r="T13" s="49">
        <v>10.6</v>
      </c>
      <c r="U13" s="18"/>
      <c r="V13" s="8"/>
      <c r="W13" s="19"/>
      <c r="X13" s="18"/>
      <c r="Y13" s="73"/>
      <c r="Z13" s="73"/>
      <c r="AA13" s="73"/>
      <c r="AB13" s="74"/>
      <c r="AC13" s="75">
        <v>7.1218999999999992</v>
      </c>
      <c r="AD13" s="15">
        <f t="shared" ref="AD13:AD41" si="0">SUM(B13:M13)</f>
        <v>0</v>
      </c>
      <c r="AE13" s="16" t="str">
        <f>IF(AD13=100,"ОК"," ")</f>
        <v xml:space="preserve"> </v>
      </c>
      <c r="AF13" s="6"/>
      <c r="AG13" s="6"/>
      <c r="AH13" s="6"/>
    </row>
    <row r="14" spans="1:34" x14ac:dyDescent="0.25">
      <c r="A14" s="26">
        <v>4</v>
      </c>
      <c r="B14" s="27"/>
      <c r="C14" s="7"/>
      <c r="D14" s="7"/>
      <c r="E14" s="7"/>
      <c r="F14" s="7"/>
      <c r="G14" s="7"/>
      <c r="H14" s="7"/>
      <c r="I14" s="7"/>
      <c r="J14" s="7"/>
      <c r="K14" s="7"/>
      <c r="L14" s="7"/>
      <c r="M14" s="31"/>
      <c r="N14" s="22"/>
      <c r="O14" s="46">
        <v>8228</v>
      </c>
      <c r="P14" s="50">
        <v>34.450000000000003</v>
      </c>
      <c r="Q14" s="47">
        <v>9.57</v>
      </c>
      <c r="R14" s="48">
        <v>9114</v>
      </c>
      <c r="S14" s="50">
        <v>38.159999999999997</v>
      </c>
      <c r="T14" s="49">
        <v>10.6</v>
      </c>
      <c r="U14" s="18"/>
      <c r="V14" s="8"/>
      <c r="W14" s="19"/>
      <c r="X14" s="18"/>
      <c r="Y14" s="73"/>
      <c r="Z14" s="73"/>
      <c r="AA14" s="73"/>
      <c r="AB14" s="74"/>
      <c r="AC14" s="75">
        <v>6.0751999999999997</v>
      </c>
      <c r="AD14" s="15">
        <f t="shared" si="0"/>
        <v>0</v>
      </c>
      <c r="AE14" s="16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26">
        <v>5</v>
      </c>
      <c r="B15" s="41">
        <v>89.141599999999997</v>
      </c>
      <c r="C15" s="42">
        <v>6.6538000000000004</v>
      </c>
      <c r="D15" s="42">
        <v>0.77400000000000002</v>
      </c>
      <c r="E15" s="42">
        <v>6.9999999999999999E-4</v>
      </c>
      <c r="F15" s="42">
        <v>1.5E-3</v>
      </c>
      <c r="G15" s="43">
        <v>0</v>
      </c>
      <c r="H15" s="42">
        <v>1.1999999999999999E-3</v>
      </c>
      <c r="I15" s="42">
        <v>1.2999999999999999E-3</v>
      </c>
      <c r="J15" s="42">
        <v>5.8000000000000003E-2</v>
      </c>
      <c r="K15" s="42">
        <v>3.8999999999999998E-3</v>
      </c>
      <c r="L15" s="42">
        <v>1.0848</v>
      </c>
      <c r="M15" s="44">
        <v>2.2793000000000001</v>
      </c>
      <c r="N15" s="45">
        <v>0.75019999999999998</v>
      </c>
      <c r="O15" s="46">
        <v>8247.3847623596848</v>
      </c>
      <c r="P15" s="50">
        <v>34.531799999999997</v>
      </c>
      <c r="Q15" s="47">
        <v>9.5917076738800393</v>
      </c>
      <c r="R15" s="48">
        <v>9135.2758538332946</v>
      </c>
      <c r="S15" s="50">
        <v>38.249400000000001</v>
      </c>
      <c r="T15" s="49">
        <v>10.624324926627262</v>
      </c>
      <c r="U15" s="48">
        <v>11575.352280869358</v>
      </c>
      <c r="V15" s="50">
        <v>48.466000000000001</v>
      </c>
      <c r="W15" s="49">
        <v>13.462133573178058</v>
      </c>
      <c r="X15" s="18"/>
      <c r="Y15" s="73"/>
      <c r="Z15" s="73" t="s">
        <v>54</v>
      </c>
      <c r="AA15" s="73" t="s">
        <v>55</v>
      </c>
      <c r="AB15" s="74" t="s">
        <v>50</v>
      </c>
      <c r="AC15" s="75">
        <v>6.4803000000000006</v>
      </c>
      <c r="AD15" s="15">
        <f t="shared" si="0"/>
        <v>100.0001</v>
      </c>
      <c r="AE15" s="16" t="str">
        <f t="shared" si="1"/>
        <v xml:space="preserve"> </v>
      </c>
      <c r="AF15" s="6"/>
      <c r="AG15" s="6"/>
      <c r="AH15" s="6"/>
    </row>
    <row r="16" spans="1:34" x14ac:dyDescent="0.25">
      <c r="A16" s="26">
        <v>6</v>
      </c>
      <c r="B16" s="27"/>
      <c r="C16" s="7"/>
      <c r="D16" s="7"/>
      <c r="E16" s="7"/>
      <c r="F16" s="7"/>
      <c r="G16" s="7"/>
      <c r="H16" s="7"/>
      <c r="I16" s="7"/>
      <c r="J16" s="7"/>
      <c r="K16" s="7"/>
      <c r="L16" s="7"/>
      <c r="M16" s="31"/>
      <c r="N16" s="22"/>
      <c r="O16" s="46">
        <v>8247.3847623596848</v>
      </c>
      <c r="P16" s="50">
        <v>34.531799999999997</v>
      </c>
      <c r="Q16" s="47">
        <v>9.5917076738800393</v>
      </c>
      <c r="R16" s="48">
        <v>9135.2758538332946</v>
      </c>
      <c r="S16" s="50">
        <v>38.249400000000001</v>
      </c>
      <c r="T16" s="49">
        <v>10.624324926627262</v>
      </c>
      <c r="U16" s="18"/>
      <c r="V16" s="8"/>
      <c r="W16" s="19"/>
      <c r="X16" s="18"/>
      <c r="Y16" s="73"/>
      <c r="Z16" s="73"/>
      <c r="AA16" s="73"/>
      <c r="AB16" s="74"/>
      <c r="AC16" s="75">
        <v>6.2667000000000002</v>
      </c>
      <c r="AD16" s="15">
        <f t="shared" si="0"/>
        <v>0</v>
      </c>
      <c r="AE16" s="16" t="str">
        <f t="shared" si="1"/>
        <v xml:space="preserve"> </v>
      </c>
      <c r="AF16" s="6"/>
      <c r="AG16" s="6"/>
      <c r="AH16" s="6"/>
    </row>
    <row r="17" spans="1:34" x14ac:dyDescent="0.25">
      <c r="A17" s="26">
        <v>7</v>
      </c>
      <c r="B17" s="27"/>
      <c r="C17" s="7"/>
      <c r="D17" s="7"/>
      <c r="E17" s="7"/>
      <c r="F17" s="7"/>
      <c r="G17" s="7"/>
      <c r="H17" s="7"/>
      <c r="I17" s="7"/>
      <c r="J17" s="7"/>
      <c r="K17" s="7"/>
      <c r="L17" s="7"/>
      <c r="M17" s="31"/>
      <c r="N17" s="22"/>
      <c r="O17" s="46">
        <v>8247.3847623596848</v>
      </c>
      <c r="P17" s="50">
        <v>34.531799999999997</v>
      </c>
      <c r="Q17" s="47">
        <v>9.5917076738800393</v>
      </c>
      <c r="R17" s="48">
        <v>9135.2758538332946</v>
      </c>
      <c r="S17" s="50">
        <v>38.249400000000001</v>
      </c>
      <c r="T17" s="49">
        <v>10.624324926627262</v>
      </c>
      <c r="U17" s="18"/>
      <c r="V17" s="8"/>
      <c r="W17" s="19"/>
      <c r="X17" s="18"/>
      <c r="Y17" s="73"/>
      <c r="Z17" s="73"/>
      <c r="AA17" s="73"/>
      <c r="AB17" s="74"/>
      <c r="AC17" s="75">
        <v>10.3316</v>
      </c>
      <c r="AD17" s="15">
        <f t="shared" si="0"/>
        <v>0</v>
      </c>
      <c r="AE17" s="16" t="str">
        <f t="shared" si="1"/>
        <v xml:space="preserve"> </v>
      </c>
      <c r="AF17" s="6"/>
      <c r="AG17" s="6"/>
      <c r="AH17" s="6"/>
    </row>
    <row r="18" spans="1:34" x14ac:dyDescent="0.25">
      <c r="A18" s="26">
        <v>8</v>
      </c>
      <c r="B18" s="2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2"/>
      <c r="N18" s="35"/>
      <c r="O18" s="46">
        <v>8247.3847623596848</v>
      </c>
      <c r="P18" s="50">
        <v>34.531799999999997</v>
      </c>
      <c r="Q18" s="47">
        <v>9.5917076738800393</v>
      </c>
      <c r="R18" s="48">
        <v>9135.2758538332946</v>
      </c>
      <c r="S18" s="50">
        <v>38.249400000000001</v>
      </c>
      <c r="T18" s="49">
        <v>10.624324926627262</v>
      </c>
      <c r="U18" s="36"/>
      <c r="V18" s="24"/>
      <c r="W18" s="37"/>
      <c r="X18" s="18"/>
      <c r="Y18" s="73"/>
      <c r="Z18" s="73"/>
      <c r="AA18" s="73"/>
      <c r="AB18" s="74"/>
      <c r="AC18" s="75">
        <v>9.0622000000000007</v>
      </c>
      <c r="AD18" s="15">
        <f t="shared" si="0"/>
        <v>0</v>
      </c>
      <c r="AE18" s="16" t="str">
        <f t="shared" si="1"/>
        <v xml:space="preserve"> </v>
      </c>
      <c r="AF18" s="6"/>
      <c r="AG18" s="6"/>
      <c r="AH18" s="6"/>
    </row>
    <row r="19" spans="1:34" x14ac:dyDescent="0.25">
      <c r="A19" s="26">
        <v>9</v>
      </c>
      <c r="B19" s="27"/>
      <c r="C19" s="7"/>
      <c r="D19" s="7"/>
      <c r="E19" s="7"/>
      <c r="F19" s="7"/>
      <c r="G19" s="7"/>
      <c r="H19" s="7"/>
      <c r="I19" s="7"/>
      <c r="J19" s="7"/>
      <c r="K19" s="7"/>
      <c r="L19" s="7"/>
      <c r="M19" s="31"/>
      <c r="N19" s="22"/>
      <c r="O19" s="46">
        <v>8247.3847623596848</v>
      </c>
      <c r="P19" s="50">
        <v>34.531799999999997</v>
      </c>
      <c r="Q19" s="47">
        <v>9.5917076738800393</v>
      </c>
      <c r="R19" s="48">
        <v>9135.2758538332946</v>
      </c>
      <c r="S19" s="50">
        <v>38.249400000000001</v>
      </c>
      <c r="T19" s="49">
        <v>10.624324926627262</v>
      </c>
      <c r="U19" s="18"/>
      <c r="V19" s="8"/>
      <c r="W19" s="19"/>
      <c r="X19" s="18"/>
      <c r="Y19" s="73"/>
      <c r="Z19" s="73"/>
      <c r="AA19" s="73"/>
      <c r="AB19" s="74"/>
      <c r="AC19" s="75">
        <v>7.9681999999999995</v>
      </c>
      <c r="AD19" s="15">
        <f t="shared" si="0"/>
        <v>0</v>
      </c>
      <c r="AE19" s="16" t="str">
        <f t="shared" si="1"/>
        <v xml:space="preserve"> </v>
      </c>
      <c r="AF19" s="6"/>
      <c r="AG19" s="6"/>
      <c r="AH19" s="6"/>
    </row>
    <row r="20" spans="1:34" x14ac:dyDescent="0.25">
      <c r="A20" s="26">
        <v>10</v>
      </c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31"/>
      <c r="N20" s="22"/>
      <c r="O20" s="46">
        <v>8247.3847623596848</v>
      </c>
      <c r="P20" s="50">
        <v>34.531799999999997</v>
      </c>
      <c r="Q20" s="47">
        <v>9.5917076738800393</v>
      </c>
      <c r="R20" s="48">
        <v>9135.2758538332946</v>
      </c>
      <c r="S20" s="50">
        <v>38.249400000000001</v>
      </c>
      <c r="T20" s="49">
        <v>10.624324926627262</v>
      </c>
      <c r="U20" s="18"/>
      <c r="V20" s="8"/>
      <c r="W20" s="19"/>
      <c r="X20" s="18"/>
      <c r="Y20" s="73"/>
      <c r="Z20" s="73"/>
      <c r="AA20" s="73"/>
      <c r="AB20" s="74"/>
      <c r="AC20" s="75">
        <v>8.4078999999999997</v>
      </c>
      <c r="AD20" s="15">
        <f t="shared" si="0"/>
        <v>0</v>
      </c>
      <c r="AE20" s="16" t="str">
        <f t="shared" si="1"/>
        <v xml:space="preserve"> </v>
      </c>
      <c r="AF20" s="6"/>
      <c r="AG20" s="6"/>
      <c r="AH20" s="6"/>
    </row>
    <row r="21" spans="1:34" x14ac:dyDescent="0.25">
      <c r="A21" s="26">
        <v>11</v>
      </c>
      <c r="B21" s="27"/>
      <c r="C21" s="7"/>
      <c r="D21" s="7"/>
      <c r="E21" s="7"/>
      <c r="F21" s="7"/>
      <c r="G21" s="7"/>
      <c r="H21" s="7"/>
      <c r="I21" s="7"/>
      <c r="J21" s="7"/>
      <c r="K21" s="7"/>
      <c r="L21" s="7"/>
      <c r="M21" s="31"/>
      <c r="N21" s="22"/>
      <c r="O21" s="46">
        <v>8247.3847623596848</v>
      </c>
      <c r="P21" s="50">
        <v>34.531799999999997</v>
      </c>
      <c r="Q21" s="47">
        <v>9.5917076738800393</v>
      </c>
      <c r="R21" s="48">
        <v>9135.2758538332946</v>
      </c>
      <c r="S21" s="50">
        <v>38.249400000000001</v>
      </c>
      <c r="T21" s="49">
        <v>10.624324926627262</v>
      </c>
      <c r="U21" s="18"/>
      <c r="V21" s="8"/>
      <c r="W21" s="19"/>
      <c r="X21" s="18"/>
      <c r="Y21" s="73"/>
      <c r="Z21" s="73"/>
      <c r="AA21" s="73"/>
      <c r="AB21" s="74"/>
      <c r="AC21" s="75">
        <v>8.7231000000000005</v>
      </c>
      <c r="AD21" s="15">
        <f t="shared" si="0"/>
        <v>0</v>
      </c>
      <c r="AE21" s="16" t="str">
        <f t="shared" si="1"/>
        <v xml:space="preserve"> </v>
      </c>
      <c r="AF21" s="6"/>
      <c r="AG21" s="6"/>
      <c r="AH21" s="6"/>
    </row>
    <row r="22" spans="1:34" x14ac:dyDescent="0.25">
      <c r="A22" s="26">
        <v>12</v>
      </c>
      <c r="B22" s="27"/>
      <c r="C22" s="7"/>
      <c r="D22" s="7"/>
      <c r="E22" s="7"/>
      <c r="F22" s="7"/>
      <c r="G22" s="7"/>
      <c r="H22" s="7"/>
      <c r="I22" s="7"/>
      <c r="J22" s="7"/>
      <c r="K22" s="7"/>
      <c r="L22" s="7"/>
      <c r="M22" s="31"/>
      <c r="N22" s="22"/>
      <c r="O22" s="46">
        <v>8247.3847623596848</v>
      </c>
      <c r="P22" s="50">
        <v>34.531799999999997</v>
      </c>
      <c r="Q22" s="47">
        <v>9.5917076738800393</v>
      </c>
      <c r="R22" s="48">
        <v>9135.2758538332946</v>
      </c>
      <c r="S22" s="50">
        <v>38.249400000000001</v>
      </c>
      <c r="T22" s="49">
        <v>10.624324926627262</v>
      </c>
      <c r="U22" s="18"/>
      <c r="V22" s="8"/>
      <c r="W22" s="19"/>
      <c r="X22" s="18"/>
      <c r="Y22" s="73"/>
      <c r="Z22" s="73"/>
      <c r="AA22" s="73"/>
      <c r="AB22" s="74"/>
      <c r="AC22" s="75">
        <v>5.7516999999999996</v>
      </c>
      <c r="AD22" s="15">
        <f t="shared" si="0"/>
        <v>0</v>
      </c>
      <c r="AE22" s="16" t="str">
        <f t="shared" si="1"/>
        <v xml:space="preserve"> </v>
      </c>
      <c r="AF22" s="6"/>
      <c r="AG22" s="6"/>
      <c r="AH22" s="6"/>
    </row>
    <row r="23" spans="1:34" x14ac:dyDescent="0.25">
      <c r="A23" s="26">
        <v>13</v>
      </c>
      <c r="B23" s="41">
        <v>89.045400000000001</v>
      </c>
      <c r="C23" s="42">
        <v>6.7728999999999999</v>
      </c>
      <c r="D23" s="42">
        <v>0.80049999999999999</v>
      </c>
      <c r="E23" s="42">
        <v>2.0999999999999999E-3</v>
      </c>
      <c r="F23" s="42">
        <v>3.5000000000000001E-3</v>
      </c>
      <c r="G23" s="42">
        <v>1E-4</v>
      </c>
      <c r="H23" s="42">
        <v>2.5000000000000001E-3</v>
      </c>
      <c r="I23" s="42">
        <v>2.3E-3</v>
      </c>
      <c r="J23" s="42">
        <v>4.3200000000000002E-2</v>
      </c>
      <c r="K23" s="42">
        <v>1E-3</v>
      </c>
      <c r="L23" s="42">
        <v>1.0780000000000001</v>
      </c>
      <c r="M23" s="44">
        <v>2.2484999999999999</v>
      </c>
      <c r="N23" s="45">
        <v>0.75049999999999994</v>
      </c>
      <c r="O23" s="46">
        <v>8258.0128970623373</v>
      </c>
      <c r="P23" s="50">
        <v>34.576300000000003</v>
      </c>
      <c r="Q23" s="47">
        <v>9.6040681935021777</v>
      </c>
      <c r="R23" s="48">
        <v>9146.811559589205</v>
      </c>
      <c r="S23" s="50">
        <v>38.297699999999999</v>
      </c>
      <c r="T23" s="49">
        <v>10.637740951295781</v>
      </c>
      <c r="U23" s="48">
        <v>11587.795557678528</v>
      </c>
      <c r="V23" s="50">
        <v>48.518099999999997</v>
      </c>
      <c r="W23" s="49">
        <v>13.476605102892961</v>
      </c>
      <c r="X23" s="18"/>
      <c r="Y23" s="73"/>
      <c r="Z23" s="73"/>
      <c r="AA23" s="73"/>
      <c r="AB23" s="74"/>
      <c r="AC23" s="75">
        <v>6.4645000000000001</v>
      </c>
      <c r="AD23" s="15">
        <f t="shared" si="0"/>
        <v>100</v>
      </c>
      <c r="AE23" s="16" t="str">
        <f t="shared" si="1"/>
        <v>ОК</v>
      </c>
      <c r="AF23" s="6"/>
      <c r="AG23" s="6"/>
      <c r="AH23" s="6"/>
    </row>
    <row r="24" spans="1:34" x14ac:dyDescent="0.25">
      <c r="A24" s="26">
        <v>14</v>
      </c>
      <c r="B24" s="27"/>
      <c r="C24" s="7"/>
      <c r="D24" s="7"/>
      <c r="E24" s="7"/>
      <c r="F24" s="7"/>
      <c r="G24" s="7"/>
      <c r="H24" s="7"/>
      <c r="I24" s="7"/>
      <c r="J24" s="7"/>
      <c r="K24" s="7"/>
      <c r="L24" s="7"/>
      <c r="M24" s="31"/>
      <c r="N24" s="22"/>
      <c r="O24" s="46">
        <v>8258.0128970623373</v>
      </c>
      <c r="P24" s="50">
        <v>34.576300000000003</v>
      </c>
      <c r="Q24" s="47">
        <v>9.6040681935021777</v>
      </c>
      <c r="R24" s="48">
        <v>9146.811559589205</v>
      </c>
      <c r="S24" s="50">
        <v>38.297699999999999</v>
      </c>
      <c r="T24" s="49">
        <v>10.637740951295781</v>
      </c>
      <c r="U24" s="18"/>
      <c r="V24" s="8"/>
      <c r="W24" s="19"/>
      <c r="X24" s="18"/>
      <c r="Y24" s="73"/>
      <c r="Z24" s="73"/>
      <c r="AA24" s="73"/>
      <c r="AB24" s="74"/>
      <c r="AC24" s="75">
        <v>6.2016999999999998</v>
      </c>
      <c r="AD24" s="15">
        <f t="shared" si="0"/>
        <v>0</v>
      </c>
      <c r="AE24" s="16" t="str">
        <f t="shared" si="1"/>
        <v xml:space="preserve"> </v>
      </c>
      <c r="AF24" s="6"/>
      <c r="AG24" s="6"/>
      <c r="AH24" s="6"/>
    </row>
    <row r="25" spans="1:34" x14ac:dyDescent="0.25">
      <c r="A25" s="26">
        <v>15</v>
      </c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31"/>
      <c r="N25" s="22"/>
      <c r="O25" s="46">
        <v>8258.0128970623373</v>
      </c>
      <c r="P25" s="50">
        <v>34.576300000000003</v>
      </c>
      <c r="Q25" s="47">
        <v>9.6040681935021777</v>
      </c>
      <c r="R25" s="48">
        <v>9146.811559589205</v>
      </c>
      <c r="S25" s="50">
        <v>38.297699999999999</v>
      </c>
      <c r="T25" s="49">
        <v>10.637740951295781</v>
      </c>
      <c r="U25" s="18"/>
      <c r="V25" s="8"/>
      <c r="W25" s="19"/>
      <c r="X25" s="18"/>
      <c r="Y25" s="73"/>
      <c r="Z25" s="73"/>
      <c r="AA25" s="73"/>
      <c r="AB25" s="74"/>
      <c r="AC25" s="75">
        <v>6.3688000000000002</v>
      </c>
      <c r="AD25" s="15">
        <f t="shared" si="0"/>
        <v>0</v>
      </c>
      <c r="AE25" s="16" t="str">
        <f t="shared" si="1"/>
        <v xml:space="preserve"> </v>
      </c>
      <c r="AF25" s="6"/>
      <c r="AG25" s="6"/>
      <c r="AH25" s="6"/>
    </row>
    <row r="26" spans="1:34" x14ac:dyDescent="0.25">
      <c r="A26" s="26">
        <v>16</v>
      </c>
      <c r="B26" s="27"/>
      <c r="C26" s="7"/>
      <c r="D26" s="7"/>
      <c r="E26" s="7"/>
      <c r="F26" s="7"/>
      <c r="G26" s="7"/>
      <c r="H26" s="7"/>
      <c r="I26" s="7"/>
      <c r="J26" s="7"/>
      <c r="K26" s="7"/>
      <c r="L26" s="7"/>
      <c r="M26" s="31"/>
      <c r="N26" s="22"/>
      <c r="O26" s="46">
        <v>8258.0128970623373</v>
      </c>
      <c r="P26" s="50">
        <v>34.576300000000003</v>
      </c>
      <c r="Q26" s="47">
        <v>9.6040681935021777</v>
      </c>
      <c r="R26" s="48">
        <v>9146.811559589205</v>
      </c>
      <c r="S26" s="50">
        <v>38.297699999999999</v>
      </c>
      <c r="T26" s="49">
        <v>10.637740951295781</v>
      </c>
      <c r="U26" s="18"/>
      <c r="V26" s="8"/>
      <c r="W26" s="19"/>
      <c r="X26" s="18"/>
      <c r="Y26" s="73"/>
      <c r="Z26" s="73"/>
      <c r="AA26" s="73"/>
      <c r="AB26" s="74"/>
      <c r="AC26" s="75">
        <v>6.9913999999999996</v>
      </c>
      <c r="AD26" s="15">
        <f t="shared" si="0"/>
        <v>0</v>
      </c>
      <c r="AE26" s="16" t="str">
        <f t="shared" si="1"/>
        <v xml:space="preserve"> </v>
      </c>
      <c r="AF26" s="6"/>
      <c r="AG26" s="6"/>
      <c r="AH26" s="6"/>
    </row>
    <row r="27" spans="1:34" x14ac:dyDescent="0.25">
      <c r="A27" s="26">
        <v>17</v>
      </c>
      <c r="B27" s="27"/>
      <c r="C27" s="7"/>
      <c r="D27" s="7"/>
      <c r="E27" s="7"/>
      <c r="F27" s="7"/>
      <c r="G27" s="7"/>
      <c r="H27" s="7"/>
      <c r="I27" s="7"/>
      <c r="J27" s="7"/>
      <c r="K27" s="7"/>
      <c r="L27" s="7"/>
      <c r="M27" s="31"/>
      <c r="N27" s="22"/>
      <c r="O27" s="46">
        <v>8258.0128970623373</v>
      </c>
      <c r="P27" s="50">
        <v>34.576300000000003</v>
      </c>
      <c r="Q27" s="47">
        <v>9.6040681935021777</v>
      </c>
      <c r="R27" s="48">
        <v>9146.811559589205</v>
      </c>
      <c r="S27" s="50">
        <v>38.297699999999999</v>
      </c>
      <c r="T27" s="49">
        <v>10.637740951295781</v>
      </c>
      <c r="U27" s="18"/>
      <c r="V27" s="8"/>
      <c r="W27" s="19"/>
      <c r="X27" s="18"/>
      <c r="Y27" s="73"/>
      <c r="Z27" s="73"/>
      <c r="AA27" s="73"/>
      <c r="AB27" s="74"/>
      <c r="AC27" s="75">
        <v>6.7858999999999998</v>
      </c>
      <c r="AD27" s="15">
        <f t="shared" si="0"/>
        <v>0</v>
      </c>
      <c r="AE27" s="16" t="str">
        <f t="shared" si="1"/>
        <v xml:space="preserve"> </v>
      </c>
      <c r="AF27" s="6"/>
      <c r="AG27" s="6"/>
      <c r="AH27" s="6"/>
    </row>
    <row r="28" spans="1:34" x14ac:dyDescent="0.25">
      <c r="A28" s="26">
        <v>18</v>
      </c>
      <c r="B28" s="27"/>
      <c r="C28" s="7"/>
      <c r="D28" s="7"/>
      <c r="E28" s="7"/>
      <c r="F28" s="7"/>
      <c r="G28" s="7"/>
      <c r="H28" s="7"/>
      <c r="I28" s="7"/>
      <c r="J28" s="7"/>
      <c r="K28" s="7"/>
      <c r="L28" s="7"/>
      <c r="M28" s="31"/>
      <c r="N28" s="22"/>
      <c r="O28" s="46">
        <v>8258.0128970623373</v>
      </c>
      <c r="P28" s="50">
        <v>34.576300000000003</v>
      </c>
      <c r="Q28" s="47">
        <v>9.6040681935021777</v>
      </c>
      <c r="R28" s="48">
        <v>9146.811559589205</v>
      </c>
      <c r="S28" s="50">
        <v>38.297699999999999</v>
      </c>
      <c r="T28" s="49">
        <v>10.637740951295781</v>
      </c>
      <c r="U28" s="18"/>
      <c r="V28" s="8"/>
      <c r="W28" s="19"/>
      <c r="X28" s="18"/>
      <c r="Y28" s="73"/>
      <c r="Z28" s="73"/>
      <c r="AA28" s="73"/>
      <c r="AB28" s="74"/>
      <c r="AC28" s="75">
        <v>6.2060000000000004</v>
      </c>
      <c r="AD28" s="15">
        <f t="shared" si="0"/>
        <v>0</v>
      </c>
      <c r="AE28" s="16" t="str">
        <f t="shared" si="1"/>
        <v xml:space="preserve"> </v>
      </c>
      <c r="AF28" s="6"/>
      <c r="AG28" s="6"/>
      <c r="AH28" s="6"/>
    </row>
    <row r="29" spans="1:34" x14ac:dyDescent="0.25">
      <c r="A29" s="26">
        <v>19</v>
      </c>
      <c r="B29" s="27"/>
      <c r="C29" s="7"/>
      <c r="D29" s="7"/>
      <c r="E29" s="7"/>
      <c r="F29" s="7"/>
      <c r="G29" s="7"/>
      <c r="H29" s="7"/>
      <c r="I29" s="7"/>
      <c r="J29" s="7"/>
      <c r="K29" s="7"/>
      <c r="L29" s="7"/>
      <c r="M29" s="31"/>
      <c r="N29" s="22"/>
      <c r="O29" s="46">
        <v>8258.0128970623373</v>
      </c>
      <c r="P29" s="50">
        <v>34.576300000000003</v>
      </c>
      <c r="Q29" s="47">
        <v>9.6040681935021777</v>
      </c>
      <c r="R29" s="48">
        <v>9146.811559589205</v>
      </c>
      <c r="S29" s="50">
        <v>38.297699999999999</v>
      </c>
      <c r="T29" s="49">
        <v>10.637740951295781</v>
      </c>
      <c r="U29" s="18"/>
      <c r="V29" s="8"/>
      <c r="W29" s="19"/>
      <c r="X29" s="18"/>
      <c r="Y29" s="73"/>
      <c r="Z29" s="73"/>
      <c r="AA29" s="73"/>
      <c r="AB29" s="74"/>
      <c r="AC29" s="75">
        <v>5.8943999999999992</v>
      </c>
      <c r="AD29" s="15">
        <f t="shared" si="0"/>
        <v>0</v>
      </c>
      <c r="AE29" s="16" t="str">
        <f t="shared" si="1"/>
        <v xml:space="preserve"> </v>
      </c>
      <c r="AF29" s="6"/>
      <c r="AG29" s="6"/>
      <c r="AH29" s="6"/>
    </row>
    <row r="30" spans="1:34" x14ac:dyDescent="0.25">
      <c r="A30" s="26">
        <v>20</v>
      </c>
      <c r="B30" s="41">
        <v>88.751099999999994</v>
      </c>
      <c r="C30" s="42">
        <v>6.8342999999999998</v>
      </c>
      <c r="D30" s="42">
        <v>0.82099999999999995</v>
      </c>
      <c r="E30" s="42">
        <v>1.1000000000000001E-3</v>
      </c>
      <c r="F30" s="42">
        <v>1.8E-3</v>
      </c>
      <c r="G30" s="43">
        <v>0</v>
      </c>
      <c r="H30" s="42">
        <v>2.2000000000000001E-3</v>
      </c>
      <c r="I30" s="42">
        <v>2.3E-3</v>
      </c>
      <c r="J30" s="42">
        <v>4.48E-2</v>
      </c>
      <c r="K30" s="42">
        <v>1.43E-2</v>
      </c>
      <c r="L30" s="42">
        <v>1.2406999999999999</v>
      </c>
      <c r="M30" s="44">
        <v>2.2864</v>
      </c>
      <c r="N30" s="45">
        <v>0.75239999999999996</v>
      </c>
      <c r="O30" s="46">
        <v>8247.1936947695249</v>
      </c>
      <c r="P30" s="50">
        <v>34.530999999999999</v>
      </c>
      <c r="Q30" s="47">
        <v>9.5914854622913275</v>
      </c>
      <c r="R30" s="48">
        <v>9134.535466921423</v>
      </c>
      <c r="S30" s="50">
        <v>38.246299999999998</v>
      </c>
      <c r="T30" s="49">
        <v>10.623463856720997</v>
      </c>
      <c r="U30" s="48">
        <v>11557.391927394316</v>
      </c>
      <c r="V30" s="50">
        <v>48.390799999999999</v>
      </c>
      <c r="W30" s="49">
        <v>13.441245683839076</v>
      </c>
      <c r="X30" s="18"/>
      <c r="Y30" s="73"/>
      <c r="Z30" s="73"/>
      <c r="AA30" s="73"/>
      <c r="AB30" s="74"/>
      <c r="AC30" s="75">
        <v>5.8243</v>
      </c>
      <c r="AD30" s="15">
        <f t="shared" si="0"/>
        <v>100</v>
      </c>
      <c r="AE30" s="16" t="str">
        <f t="shared" ref="AE30" si="2">IF(AD30=100,"ОК"," ")</f>
        <v>ОК</v>
      </c>
      <c r="AF30" s="6"/>
      <c r="AG30" s="6"/>
      <c r="AH30" s="6"/>
    </row>
    <row r="31" spans="1:34" x14ac:dyDescent="0.25">
      <c r="A31" s="26">
        <v>21</v>
      </c>
      <c r="B31" s="27"/>
      <c r="C31" s="7"/>
      <c r="D31" s="7"/>
      <c r="E31" s="7"/>
      <c r="F31" s="7"/>
      <c r="G31" s="7"/>
      <c r="H31" s="7"/>
      <c r="I31" s="7"/>
      <c r="J31" s="7"/>
      <c r="K31" s="7"/>
      <c r="L31" s="7"/>
      <c r="M31" s="31"/>
      <c r="N31" s="22"/>
      <c r="O31" s="46">
        <v>8247.1936947695249</v>
      </c>
      <c r="P31" s="50">
        <v>34.530999999999999</v>
      </c>
      <c r="Q31" s="47">
        <v>9.5914854622913275</v>
      </c>
      <c r="R31" s="48">
        <v>9134.535466921423</v>
      </c>
      <c r="S31" s="50">
        <v>38.246299999999998</v>
      </c>
      <c r="T31" s="49">
        <v>10.623463856720997</v>
      </c>
      <c r="U31" s="18"/>
      <c r="V31" s="8"/>
      <c r="W31" s="19"/>
      <c r="X31" s="18"/>
      <c r="Y31" s="73"/>
      <c r="Z31" s="73"/>
      <c r="AA31" s="73"/>
      <c r="AB31" s="74"/>
      <c r="AC31" s="75">
        <v>6.3576999999999995</v>
      </c>
      <c r="AD31" s="15">
        <f t="shared" si="0"/>
        <v>0</v>
      </c>
      <c r="AE31" s="16" t="str">
        <f t="shared" si="1"/>
        <v xml:space="preserve"> </v>
      </c>
      <c r="AF31" s="6"/>
      <c r="AG31" s="6"/>
      <c r="AH31" s="6"/>
    </row>
    <row r="32" spans="1:34" x14ac:dyDescent="0.25">
      <c r="A32" s="26">
        <v>22</v>
      </c>
      <c r="B32" s="27"/>
      <c r="C32" s="7"/>
      <c r="D32" s="7"/>
      <c r="E32" s="7"/>
      <c r="F32" s="7"/>
      <c r="G32" s="7"/>
      <c r="H32" s="7"/>
      <c r="I32" s="7"/>
      <c r="J32" s="7"/>
      <c r="K32" s="7"/>
      <c r="L32" s="7"/>
      <c r="M32" s="31"/>
      <c r="N32" s="22"/>
      <c r="O32" s="46">
        <v>8247.1936947695249</v>
      </c>
      <c r="P32" s="50">
        <v>34.530999999999999</v>
      </c>
      <c r="Q32" s="47">
        <v>9.5914854622913275</v>
      </c>
      <c r="R32" s="48">
        <v>9134.535466921423</v>
      </c>
      <c r="S32" s="50">
        <v>38.246299999999998</v>
      </c>
      <c r="T32" s="49">
        <v>10.623463856720997</v>
      </c>
      <c r="U32" s="18"/>
      <c r="V32" s="8"/>
      <c r="W32" s="19"/>
      <c r="X32" s="18"/>
      <c r="Y32" s="73"/>
      <c r="Z32" s="73"/>
      <c r="AA32" s="73"/>
      <c r="AB32" s="74"/>
      <c r="AC32" s="75">
        <v>5.7267999999999999</v>
      </c>
      <c r="AD32" s="15">
        <f t="shared" si="0"/>
        <v>0</v>
      </c>
      <c r="AE32" s="16" t="str">
        <f t="shared" si="1"/>
        <v xml:space="preserve"> </v>
      </c>
      <c r="AF32" s="6"/>
      <c r="AG32" s="6"/>
      <c r="AH32" s="6"/>
    </row>
    <row r="33" spans="1:34" x14ac:dyDescent="0.25">
      <c r="A33" s="26">
        <v>23</v>
      </c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31"/>
      <c r="N33" s="22"/>
      <c r="O33" s="46">
        <v>8247.1936947695249</v>
      </c>
      <c r="P33" s="50">
        <v>34.530999999999999</v>
      </c>
      <c r="Q33" s="47">
        <v>9.5914854622913275</v>
      </c>
      <c r="R33" s="48">
        <v>9134.535466921423</v>
      </c>
      <c r="S33" s="50">
        <v>38.246299999999998</v>
      </c>
      <c r="T33" s="49">
        <v>10.623463856720997</v>
      </c>
      <c r="U33" s="18"/>
      <c r="V33" s="8"/>
      <c r="W33" s="19"/>
      <c r="X33" s="18"/>
      <c r="Y33" s="73"/>
      <c r="Z33" s="73"/>
      <c r="AA33" s="73"/>
      <c r="AB33" s="74"/>
      <c r="AC33" s="75">
        <v>5.6826000000000008</v>
      </c>
      <c r="AD33" s="15">
        <f t="shared" si="0"/>
        <v>0</v>
      </c>
      <c r="AE33" s="16" t="str">
        <f>IF(AD33=100,"ОК"," ")</f>
        <v xml:space="preserve"> </v>
      </c>
      <c r="AF33" s="6"/>
      <c r="AG33" s="6"/>
      <c r="AH33" s="6"/>
    </row>
    <row r="34" spans="1:34" x14ac:dyDescent="0.25">
      <c r="A34" s="26">
        <v>24</v>
      </c>
      <c r="B34" s="27"/>
      <c r="C34" s="7"/>
      <c r="D34" s="7"/>
      <c r="E34" s="7"/>
      <c r="F34" s="7"/>
      <c r="G34" s="7"/>
      <c r="H34" s="7"/>
      <c r="I34" s="7"/>
      <c r="J34" s="7"/>
      <c r="K34" s="7"/>
      <c r="L34" s="7"/>
      <c r="M34" s="31"/>
      <c r="N34" s="22"/>
      <c r="O34" s="46">
        <v>8247.1936947695249</v>
      </c>
      <c r="P34" s="50">
        <v>34.530999999999999</v>
      </c>
      <c r="Q34" s="47">
        <v>9.5914854622913275</v>
      </c>
      <c r="R34" s="48">
        <v>9134.535466921423</v>
      </c>
      <c r="S34" s="50">
        <v>38.246299999999998</v>
      </c>
      <c r="T34" s="49">
        <v>10.623463856720997</v>
      </c>
      <c r="U34" s="18"/>
      <c r="V34" s="8"/>
      <c r="W34" s="19"/>
      <c r="X34" s="18"/>
      <c r="Y34" s="73"/>
      <c r="Z34" s="73"/>
      <c r="AA34" s="73"/>
      <c r="AB34" s="74"/>
      <c r="AC34" s="75">
        <v>5.4623999999999997</v>
      </c>
      <c r="AD34" s="15">
        <f t="shared" si="0"/>
        <v>0</v>
      </c>
      <c r="AE34" s="16" t="str">
        <f t="shared" si="1"/>
        <v xml:space="preserve"> </v>
      </c>
      <c r="AF34" s="6"/>
      <c r="AG34" s="6"/>
      <c r="AH34" s="6"/>
    </row>
    <row r="35" spans="1:34" x14ac:dyDescent="0.25">
      <c r="A35" s="26">
        <v>25</v>
      </c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31"/>
      <c r="N35" s="22"/>
      <c r="O35" s="46">
        <v>8247.1936947695249</v>
      </c>
      <c r="P35" s="50">
        <v>34.530999999999999</v>
      </c>
      <c r="Q35" s="47">
        <v>9.5914854622913275</v>
      </c>
      <c r="R35" s="48">
        <v>9134.535466921423</v>
      </c>
      <c r="S35" s="50">
        <v>38.246299999999998</v>
      </c>
      <c r="T35" s="49">
        <v>10.623463856720997</v>
      </c>
      <c r="U35" s="18"/>
      <c r="V35" s="8"/>
      <c r="W35" s="19"/>
      <c r="X35" s="18"/>
      <c r="Y35" s="73"/>
      <c r="Z35" s="73"/>
      <c r="AA35" s="73"/>
      <c r="AB35" s="74"/>
      <c r="AC35" s="75">
        <v>5.2308999999999992</v>
      </c>
      <c r="AD35" s="15">
        <f t="shared" si="0"/>
        <v>0</v>
      </c>
      <c r="AE35" s="16" t="str">
        <f t="shared" si="1"/>
        <v xml:space="preserve"> </v>
      </c>
      <c r="AF35" s="6"/>
      <c r="AG35" s="6"/>
      <c r="AH35" s="6"/>
    </row>
    <row r="36" spans="1:34" x14ac:dyDescent="0.25">
      <c r="A36" s="26">
        <v>26</v>
      </c>
      <c r="B36" s="27"/>
      <c r="C36" s="7"/>
      <c r="D36" s="7"/>
      <c r="E36" s="7"/>
      <c r="F36" s="7"/>
      <c r="G36" s="7"/>
      <c r="H36" s="7"/>
      <c r="I36" s="7"/>
      <c r="J36" s="7"/>
      <c r="K36" s="7"/>
      <c r="L36" s="7"/>
      <c r="M36" s="31"/>
      <c r="N36" s="22"/>
      <c r="O36" s="46">
        <v>8247.1936947695249</v>
      </c>
      <c r="P36" s="50">
        <v>34.530999999999999</v>
      </c>
      <c r="Q36" s="47">
        <v>9.5914854622913275</v>
      </c>
      <c r="R36" s="48">
        <v>9134.535466921423</v>
      </c>
      <c r="S36" s="50">
        <v>38.246299999999998</v>
      </c>
      <c r="T36" s="49">
        <v>10.623463856720997</v>
      </c>
      <c r="U36" s="18"/>
      <c r="V36" s="8"/>
      <c r="W36" s="19"/>
      <c r="X36" s="18"/>
      <c r="Y36" s="73"/>
      <c r="Z36" s="73"/>
      <c r="AA36" s="73"/>
      <c r="AB36" s="74"/>
      <c r="AC36" s="75">
        <v>5.0247000000000002</v>
      </c>
      <c r="AD36" s="15">
        <f t="shared" si="0"/>
        <v>0</v>
      </c>
      <c r="AE36" s="16" t="str">
        <f t="shared" si="1"/>
        <v xml:space="preserve"> </v>
      </c>
      <c r="AF36" s="6"/>
      <c r="AG36" s="6"/>
      <c r="AH36" s="6"/>
    </row>
    <row r="37" spans="1:34" x14ac:dyDescent="0.25">
      <c r="A37" s="26">
        <v>27</v>
      </c>
      <c r="B37" s="27"/>
      <c r="C37" s="7"/>
      <c r="D37" s="7"/>
      <c r="E37" s="7"/>
      <c r="F37" s="7"/>
      <c r="G37" s="7"/>
      <c r="H37" s="7"/>
      <c r="I37" s="7"/>
      <c r="J37" s="7"/>
      <c r="K37" s="7"/>
      <c r="L37" s="7"/>
      <c r="M37" s="31"/>
      <c r="N37" s="22"/>
      <c r="O37" s="46">
        <v>8247.1936947695249</v>
      </c>
      <c r="P37" s="50">
        <v>34.530999999999999</v>
      </c>
      <c r="Q37" s="47">
        <v>9.5914854622913275</v>
      </c>
      <c r="R37" s="48">
        <v>9134.535466921423</v>
      </c>
      <c r="S37" s="50">
        <v>38.246299999999998</v>
      </c>
      <c r="T37" s="49">
        <v>10.623463856720997</v>
      </c>
      <c r="U37" s="18"/>
      <c r="V37" s="8"/>
      <c r="W37" s="19"/>
      <c r="X37" s="18"/>
      <c r="Y37" s="73"/>
      <c r="Z37" s="73"/>
      <c r="AA37" s="73"/>
      <c r="AB37" s="74"/>
      <c r="AC37" s="75">
        <v>5.1088000000000005</v>
      </c>
      <c r="AD37" s="15">
        <f t="shared" si="0"/>
        <v>0</v>
      </c>
      <c r="AE37" s="16" t="str">
        <f t="shared" si="1"/>
        <v xml:space="preserve"> </v>
      </c>
      <c r="AF37" s="6"/>
      <c r="AG37" s="6"/>
      <c r="AH37" s="6"/>
    </row>
    <row r="38" spans="1:34" x14ac:dyDescent="0.25">
      <c r="A38" s="26">
        <v>28</v>
      </c>
      <c r="B38" s="41">
        <v>89.245900000000006</v>
      </c>
      <c r="C38" s="42">
        <v>6.5965999999999996</v>
      </c>
      <c r="D38" s="42">
        <v>0.70140000000000002</v>
      </c>
      <c r="E38" s="42">
        <v>1.6000000000000001E-3</v>
      </c>
      <c r="F38" s="42">
        <v>2.2000000000000001E-3</v>
      </c>
      <c r="G38" s="52">
        <v>5.7768999999999997E-6</v>
      </c>
      <c r="H38" s="42">
        <v>1.6999999999999999E-3</v>
      </c>
      <c r="I38" s="42">
        <v>1.8E-3</v>
      </c>
      <c r="J38" s="42">
        <v>4.0599999999999997E-2</v>
      </c>
      <c r="K38" s="42">
        <v>1.2E-2</v>
      </c>
      <c r="L38" s="42">
        <v>1.1453</v>
      </c>
      <c r="M38" s="44">
        <v>2.2511000000000001</v>
      </c>
      <c r="N38" s="45">
        <v>0.74860000000000004</v>
      </c>
      <c r="O38" s="46">
        <v>8226.6539288273234</v>
      </c>
      <c r="P38" s="50">
        <v>34.445</v>
      </c>
      <c r="Q38" s="47">
        <v>9.5675977165047286</v>
      </c>
      <c r="R38" s="48">
        <v>9112.9687126821118</v>
      </c>
      <c r="S38" s="50">
        <v>38.155999999999999</v>
      </c>
      <c r="T38" s="49">
        <v>10.598381723645071</v>
      </c>
      <c r="U38" s="48">
        <v>11559.613088129927</v>
      </c>
      <c r="V38" s="42">
        <v>48.400100000000002</v>
      </c>
      <c r="W38" s="51">
        <v>13.443828893557862</v>
      </c>
      <c r="X38" s="18"/>
      <c r="Y38" s="73"/>
      <c r="Z38" s="73"/>
      <c r="AA38" s="73"/>
      <c r="AB38" s="74"/>
      <c r="AC38" s="75">
        <v>4.9554</v>
      </c>
      <c r="AD38" s="15">
        <f t="shared" si="0"/>
        <v>100.0002057769</v>
      </c>
      <c r="AE38" s="16" t="str">
        <f t="shared" si="1"/>
        <v xml:space="preserve"> </v>
      </c>
      <c r="AF38" s="6"/>
      <c r="AG38" s="6"/>
      <c r="AH38" s="6"/>
    </row>
    <row r="39" spans="1:34" x14ac:dyDescent="0.25">
      <c r="A39" s="26">
        <v>29</v>
      </c>
      <c r="B39" s="27"/>
      <c r="C39" s="7"/>
      <c r="D39" s="7"/>
      <c r="E39" s="7"/>
      <c r="F39" s="7"/>
      <c r="G39" s="7"/>
      <c r="H39" s="7"/>
      <c r="I39" s="7"/>
      <c r="J39" s="7"/>
      <c r="K39" s="7"/>
      <c r="L39" s="7"/>
      <c r="M39" s="31"/>
      <c r="N39" s="22"/>
      <c r="O39" s="46">
        <v>8226.6539288273234</v>
      </c>
      <c r="P39" s="50">
        <v>34.445</v>
      </c>
      <c r="Q39" s="47">
        <v>9.5675977165047286</v>
      </c>
      <c r="R39" s="48">
        <v>9112.9687126821118</v>
      </c>
      <c r="S39" s="50">
        <v>38.155999999999999</v>
      </c>
      <c r="T39" s="49">
        <v>10.598381723645071</v>
      </c>
      <c r="U39" s="18"/>
      <c r="V39" s="8"/>
      <c r="W39" s="19"/>
      <c r="X39" s="18"/>
      <c r="Y39" s="73"/>
      <c r="Z39" s="73"/>
      <c r="AA39" s="73"/>
      <c r="AB39" s="74"/>
      <c r="AC39" s="75">
        <v>5.2530000000000001</v>
      </c>
      <c r="AD39" s="15">
        <f t="shared" si="0"/>
        <v>0</v>
      </c>
      <c r="AE39" s="16" t="str">
        <f t="shared" si="1"/>
        <v xml:space="preserve"> </v>
      </c>
      <c r="AF39" s="6"/>
      <c r="AG39" s="6"/>
      <c r="AH39" s="6"/>
    </row>
    <row r="40" spans="1:34" x14ac:dyDescent="0.25">
      <c r="A40" s="26">
        <v>30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/>
      <c r="N40" s="56"/>
      <c r="O40" s="46">
        <v>8226.6539288273234</v>
      </c>
      <c r="P40" s="50">
        <v>34.445</v>
      </c>
      <c r="Q40" s="47">
        <v>9.5675977165047286</v>
      </c>
      <c r="R40" s="48">
        <v>9112.9687126821118</v>
      </c>
      <c r="S40" s="50">
        <v>38.155999999999999</v>
      </c>
      <c r="T40" s="49">
        <v>10.598381723645071</v>
      </c>
      <c r="U40" s="57"/>
      <c r="V40" s="58"/>
      <c r="W40" s="59"/>
      <c r="X40" s="57"/>
      <c r="Y40" s="76"/>
      <c r="Z40" s="76"/>
      <c r="AA40" s="76"/>
      <c r="AB40" s="77"/>
      <c r="AC40" s="78">
        <v>5.5108000000000006</v>
      </c>
      <c r="AD40" s="15"/>
      <c r="AE40" s="16"/>
      <c r="AF40" s="6"/>
      <c r="AG40" s="6"/>
      <c r="AH40" s="6"/>
    </row>
    <row r="41" spans="1:34" ht="15.75" thickBot="1" x14ac:dyDescent="0.3">
      <c r="A41" s="26">
        <v>31</v>
      </c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3"/>
      <c r="N41" s="34"/>
      <c r="O41" s="46">
        <v>8226.6539288273234</v>
      </c>
      <c r="P41" s="50">
        <v>34.445</v>
      </c>
      <c r="Q41" s="47">
        <v>9.5675977165047286</v>
      </c>
      <c r="R41" s="48">
        <v>9112.9687126821118</v>
      </c>
      <c r="S41" s="50">
        <v>38.155999999999999</v>
      </c>
      <c r="T41" s="49">
        <v>10.598381723645071</v>
      </c>
      <c r="U41" s="38"/>
      <c r="V41" s="39"/>
      <c r="W41" s="40"/>
      <c r="X41" s="38"/>
      <c r="Y41" s="79"/>
      <c r="Z41" s="79"/>
      <c r="AA41" s="79"/>
      <c r="AB41" s="80"/>
      <c r="AC41" s="78">
        <v>6.0193000000000003</v>
      </c>
      <c r="AD41" s="15">
        <f t="shared" si="0"/>
        <v>0</v>
      </c>
      <c r="AE41" s="16" t="str">
        <f t="shared" si="1"/>
        <v xml:space="preserve"> </v>
      </c>
      <c r="AF41" s="6"/>
      <c r="AG41" s="6"/>
      <c r="AH41" s="6"/>
    </row>
    <row r="42" spans="1:34" s="66" customFormat="1" ht="19.5" customHeight="1" thickBot="1" x14ac:dyDescent="0.25">
      <c r="A42" s="60"/>
      <c r="B42" s="61"/>
      <c r="C42" s="61"/>
      <c r="D42" s="61"/>
      <c r="E42" s="61"/>
      <c r="F42" s="61"/>
      <c r="G42" s="61"/>
      <c r="H42" s="106" t="s">
        <v>3</v>
      </c>
      <c r="I42" s="107"/>
      <c r="J42" s="107"/>
      <c r="K42" s="107"/>
      <c r="L42" s="107"/>
      <c r="M42" s="107"/>
      <c r="N42" s="108"/>
      <c r="O42" s="62">
        <f>SUMPRODUCT(O11:O41,AC11:AC41)/SUM(AC11:AC41)</f>
        <v>8244.3644717870284</v>
      </c>
      <c r="P42" s="62">
        <f>SUMPRODUCT(P11:P41,AC11:AC41)/SUM(AC11:AC41)</f>
        <v>34.519052070229243</v>
      </c>
      <c r="Q42" s="63">
        <f>SUMPRODUCT(Q11:Q41,AC11:AC41)/SUM(AC11:AC41)</f>
        <v>9.5883292451334228</v>
      </c>
      <c r="R42" s="62">
        <f>SUMPRODUCT(R11:R41,AC11:AC41)/SUM(AC11:AC41)</f>
        <v>9131.8659823632061</v>
      </c>
      <c r="S42" s="62">
        <f>SUMPRODUCT(S11:S41,AC11:AC41)/SUM(AC11:AC41)</f>
        <v>38.235071881583217</v>
      </c>
      <c r="T42" s="62">
        <f>SUMPRODUCT(T11:T41,AC11:AC41)/SUM(AC11:AC41)</f>
        <v>10.620426409111662</v>
      </c>
      <c r="U42" s="64"/>
      <c r="V42" s="61"/>
      <c r="W42" s="61"/>
      <c r="X42" s="61"/>
      <c r="Y42" s="61"/>
      <c r="Z42" s="61"/>
      <c r="AA42" s="61"/>
      <c r="AB42" s="61"/>
      <c r="AC42" s="65">
        <v>207.29820000000001</v>
      </c>
    </row>
    <row r="43" spans="1:34" s="66" customFormat="1" ht="19.5" customHeight="1" x14ac:dyDescent="0.2">
      <c r="A43" s="60"/>
      <c r="B43" s="61"/>
      <c r="C43" s="61"/>
      <c r="D43" s="61"/>
      <c r="E43" s="61"/>
      <c r="F43" s="61"/>
      <c r="G43" s="61"/>
      <c r="H43" s="67"/>
      <c r="I43" s="67"/>
      <c r="J43" s="67"/>
      <c r="K43" s="67"/>
      <c r="L43" s="67"/>
      <c r="M43" s="67"/>
      <c r="N43" s="67"/>
      <c r="O43" s="64"/>
      <c r="P43" s="64"/>
      <c r="Q43" s="68"/>
      <c r="R43" s="64"/>
      <c r="S43" s="64"/>
      <c r="T43" s="64"/>
      <c r="U43" s="64"/>
      <c r="V43" s="61"/>
      <c r="W43" s="82" t="s">
        <v>48</v>
      </c>
      <c r="X43" s="82"/>
      <c r="Y43" s="82"/>
      <c r="Z43" s="82"/>
      <c r="AA43" s="82"/>
      <c r="AB43" s="82"/>
      <c r="AC43" s="69">
        <v>1.2789999999999999</v>
      </c>
    </row>
    <row r="44" spans="1:34" s="66" customFormat="1" ht="12.75" thickBot="1" x14ac:dyDescent="0.25">
      <c r="B44" s="70" t="s">
        <v>43</v>
      </c>
      <c r="O44" s="66" t="s">
        <v>40</v>
      </c>
      <c r="R44" s="71"/>
      <c r="S44" s="71"/>
      <c r="T44" s="71"/>
      <c r="U44" s="109" t="s">
        <v>53</v>
      </c>
      <c r="V44" s="109"/>
      <c r="W44" s="82" t="s">
        <v>49</v>
      </c>
      <c r="X44" s="82"/>
      <c r="Y44" s="82"/>
      <c r="Z44" s="82"/>
      <c r="AA44" s="82"/>
      <c r="AB44" s="82"/>
      <c r="AC44" s="72">
        <f>AC42-AC43</f>
        <v>206.01920000000001</v>
      </c>
    </row>
    <row r="45" spans="1:34" s="66" customFormat="1" ht="12" x14ac:dyDescent="0.2">
      <c r="D45" s="70"/>
      <c r="O45" s="70"/>
      <c r="R45" s="70"/>
      <c r="V45" s="70"/>
    </row>
    <row r="46" spans="1:34" s="66" customFormat="1" ht="12" x14ac:dyDescent="0.2">
      <c r="B46" s="70" t="s">
        <v>44</v>
      </c>
      <c r="O46" s="66" t="s">
        <v>41</v>
      </c>
      <c r="R46" s="71"/>
      <c r="S46" s="71"/>
      <c r="T46" s="71"/>
      <c r="U46" s="109" t="s">
        <v>53</v>
      </c>
      <c r="V46" s="109"/>
    </row>
    <row r="47" spans="1:34" s="66" customFormat="1" ht="12" x14ac:dyDescent="0.2">
      <c r="E47" s="70"/>
      <c r="O47" s="70"/>
      <c r="R47" s="70"/>
      <c r="V47" s="70"/>
    </row>
    <row r="48" spans="1:34" s="66" customFormat="1" ht="12" x14ac:dyDescent="0.2">
      <c r="B48" s="70" t="s">
        <v>45</v>
      </c>
      <c r="O48" s="66" t="s">
        <v>42</v>
      </c>
      <c r="R48" s="71"/>
      <c r="S48" s="71"/>
      <c r="T48" s="71"/>
      <c r="U48" s="109" t="s">
        <v>53</v>
      </c>
      <c r="V48" s="109"/>
    </row>
    <row r="49" spans="5:22" x14ac:dyDescent="0.25">
      <c r="E49" s="5"/>
      <c r="O49" s="5"/>
      <c r="R49" s="5"/>
      <c r="V49" s="5"/>
    </row>
  </sheetData>
  <mergeCells count="38">
    <mergeCell ref="U44:V44"/>
    <mergeCell ref="U48:V48"/>
    <mergeCell ref="U46:V46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T9:T10"/>
    <mergeCell ref="V9:V10"/>
    <mergeCell ref="H42:N42"/>
    <mergeCell ref="I9:I10"/>
    <mergeCell ref="J9:J10"/>
    <mergeCell ref="K9:K10"/>
    <mergeCell ref="AA1:AC1"/>
    <mergeCell ref="W43:AB43"/>
    <mergeCell ref="W44:AB44"/>
    <mergeCell ref="N7:W7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H9:H10"/>
  </mergeCells>
  <printOptions verticalCentered="1"/>
  <pageMargins left="0.19685039370078741" right="0.11811023622047245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Ximlab</cp:lastModifiedBy>
  <cp:lastPrinted>2016-10-31T09:04:13Z</cp:lastPrinted>
  <dcterms:created xsi:type="dcterms:W3CDTF">2016-10-07T07:24:19Z</dcterms:created>
  <dcterms:modified xsi:type="dcterms:W3CDTF">2017-01-05T07:26:39Z</dcterms:modified>
</cp:coreProperties>
</file>