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9440" windowHeight="77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Лист1!$A$1:$AC$49</definedName>
  </definedNames>
  <calcPr calcId="145621"/>
</workbook>
</file>

<file path=xl/calcChain.xml><?xml version="1.0" encoding="utf-8"?>
<calcChain xmlns="http://schemas.openxmlformats.org/spreadsheetml/2006/main">
  <c r="AC44" i="1" l="1"/>
  <c r="AD11" i="1" l="1"/>
  <c r="S42" i="1" l="1"/>
  <c r="R42" i="1"/>
  <c r="P42" i="1"/>
  <c r="O4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1" i="1"/>
  <c r="AD12" i="1"/>
  <c r="T42" i="1" l="1"/>
  <c r="Q42" i="1"/>
  <c r="AE33" i="1" l="1"/>
  <c r="AE12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7" i="1"/>
  <c r="AE28" i="1"/>
  <c r="AE29" i="1"/>
  <c r="AE31" i="1"/>
  <c r="AE32" i="1"/>
  <c r="AE34" i="1"/>
  <c r="AE35" i="1"/>
  <c r="AE36" i="1"/>
  <c r="AE38" i="1"/>
  <c r="AE39" i="1"/>
  <c r="AE41" i="1"/>
  <c r="AE30" i="1"/>
  <c r="AE37" i="1"/>
  <c r="AE26" i="1"/>
  <c r="AE13" i="1"/>
</calcChain>
</file>

<file path=xl/sharedStrings.xml><?xml version="1.0" encoding="utf-8"?>
<sst xmlns="http://schemas.openxmlformats.org/spreadsheetml/2006/main" count="59" uniqueCount="57">
  <si>
    <t>Число місяця</t>
  </si>
  <si>
    <t xml:space="preserve">Компонентний склад, % мол. </t>
  </si>
  <si>
    <t>Температура точки роси вуглеводнів, ºС</t>
  </si>
  <si>
    <t>Середньозважене значення теплоти згоряння:</t>
  </si>
  <si>
    <r>
      <t>Теплота згоряння нижча, МДж/м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</si>
  <si>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Теплота згоряння нижча, кВт⋅год/м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</si>
  <si>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Теплота згоряння вища, МДж/м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</si>
  <si>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Теплота згоряння вища, кВт⋅год/м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</si>
  <si>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Обсяг газу, тис. 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</si>
  <si>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Масова концентрація 
сірководню, мг/м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</si>
  <si>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Масова концентрація 
меркаптанової сірки, мг/м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</si>
  <si>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Маса механічних домішок, мг/м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</si>
  <si>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ПАТ "УКРТРАНСГАЗ"</t>
  </si>
  <si>
    <t>Вимірювальна хіміко-аналітична лабораторія</t>
  </si>
  <si>
    <t>Температура точки роси вологи (Р = 3.92 МПа), ºС</t>
  </si>
  <si>
    <r>
      <t>Густина абсолютна, кг/м</t>
    </r>
    <r>
      <rPr>
        <b/>
        <vertAlign val="superscript"/>
        <sz val="11"/>
        <color theme="1"/>
        <rFont val="Times New Roman"/>
        <family val="1"/>
        <charset val="204"/>
      </rPr>
      <t>3</t>
    </r>
    <r>
      <rPr>
        <b/>
        <sz val="11"/>
        <color theme="1"/>
        <rFont val="Times New Roman"/>
        <family val="1"/>
        <charset val="204"/>
      </rPr>
      <t>,при 20 ºС,</t>
    </r>
    <r>
      <rPr>
        <b/>
        <vertAlign val="superscript"/>
        <sz val="11"/>
        <color theme="1"/>
        <rFont val="Times New Roman"/>
        <family val="1"/>
        <charset val="204"/>
      </rPr>
      <t xml:space="preserve"> </t>
    </r>
  </si>
  <si>
    <t xml:space="preserve">Температура вимірювання/згоряння при </t>
  </si>
  <si>
    <t>20/25ºС</t>
  </si>
  <si>
    <t>Фізико-хімічні показники газу обчислені на основі компонентного складу, 101,325 кПа</t>
  </si>
  <si>
    <r>
      <t>Теплота згоряння нижча, ккал/м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</si>
  <si>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Теплота згоряння вища, ккал/м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</si>
  <si>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метан, С1</t>
  </si>
  <si>
    <t>етан, С2</t>
  </si>
  <si>
    <t>пропан, С3</t>
  </si>
  <si>
    <t>кисень, О2</t>
  </si>
  <si>
    <t>гексани та вищі, С6+</t>
  </si>
  <si>
    <t>нео-пентан, нео-С5</t>
  </si>
  <si>
    <t>н-пентан, н-С5</t>
  </si>
  <si>
    <t>ізо-бутан, і-С4</t>
  </si>
  <si>
    <t>н-бутан, н-С4</t>
  </si>
  <si>
    <t>ізо-пентан, і-С5</t>
  </si>
  <si>
    <t>азот, N2</t>
  </si>
  <si>
    <t>діоксид вуглецю, CО2</t>
  </si>
  <si>
    <t>Філія "УМГ "КИЇВТРАНСГАЗ"</t>
  </si>
  <si>
    <t>Диканський п/м Диканського  ЛВУМГ</t>
  </si>
  <si>
    <r>
      <t xml:space="preserve">Свідоцтво </t>
    </r>
    <r>
      <rPr>
        <b/>
        <sz val="8"/>
        <rFont val="Arial"/>
        <family val="2"/>
        <charset val="204"/>
      </rPr>
      <t xml:space="preserve">№ 186-13 </t>
    </r>
    <r>
      <rPr>
        <sz val="8"/>
        <rFont val="Arial"/>
        <family val="2"/>
        <charset val="204"/>
      </rPr>
      <t xml:space="preserve">чинне до </t>
    </r>
    <r>
      <rPr>
        <b/>
        <sz val="8"/>
        <rFont val="Arial"/>
        <family val="2"/>
        <charset val="204"/>
      </rPr>
      <t xml:space="preserve"> 05.12.2018р.</t>
    </r>
  </si>
  <si>
    <t>переданого ПАТ "УКРТРАНСГАЗ", філії УМГ "КИЇВТРАНСГАЗ", Диканське ЛВУМГ та прийнятого ПАТ "ПОЛТАВАГАЗ"</t>
  </si>
  <si>
    <r>
      <t xml:space="preserve">по  </t>
    </r>
    <r>
      <rPr>
        <b/>
        <sz val="11"/>
        <color theme="1"/>
        <rFont val="Times New Roman"/>
        <family val="1"/>
        <charset val="204"/>
      </rPr>
      <t>ГРС Артемівка</t>
    </r>
  </si>
  <si>
    <t>газопроводу Шебелінка-Полтава-Київ</t>
  </si>
  <si>
    <t>Герасименко І.М.</t>
  </si>
  <si>
    <t>Горшковоз О.В.</t>
  </si>
  <si>
    <t>Левадний С.А.</t>
  </si>
  <si>
    <t>Заступник начальника Диканського ЛВУМГ</t>
  </si>
  <si>
    <t>Завідувач вимірювальної хіміко-аналітичної лабораторії Диканського ЛВУМГ</t>
  </si>
  <si>
    <t>Начальник служби ГВ та М</t>
  </si>
  <si>
    <r>
      <t>Число Воббе вище,МДж/м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</si>
  <si>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Число Воббе вище,ккал/м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</si>
  <si>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Число Воббе вище,кВт⋅год/м3</t>
  </si>
  <si>
    <r>
      <t>Газ на ВТВ від ВОГ до межі передачі, тис.м</t>
    </r>
    <r>
      <rPr>
        <vertAlign val="superscript"/>
        <sz val="9"/>
        <color theme="1"/>
        <rFont val="Times New Roman"/>
        <family val="1"/>
        <charset val="204"/>
      </rPr>
      <t>3</t>
    </r>
  </si>
  <si>
    <r>
      <t>Передано в газорозподільні мережі, тис.м</t>
    </r>
    <r>
      <rPr>
        <vertAlign val="superscript"/>
        <sz val="9"/>
        <color theme="1"/>
        <rFont val="Times New Roman"/>
        <family val="1"/>
        <charset val="204"/>
      </rPr>
      <t>3</t>
    </r>
  </si>
  <si>
    <r>
      <rPr>
        <sz val="11"/>
        <color theme="1"/>
        <rFont val="Calibri"/>
        <family val="2"/>
        <charset val="204"/>
      </rPr>
      <t>&lt;</t>
    </r>
    <r>
      <rPr>
        <sz val="11"/>
        <color theme="1"/>
        <rFont val="Times New Roman"/>
        <family val="1"/>
        <charset val="204"/>
      </rPr>
      <t>0,006</t>
    </r>
  </si>
  <si>
    <r>
      <rPr>
        <sz val="11"/>
        <color theme="1"/>
        <rFont val="Calibri"/>
        <family val="2"/>
        <charset val="204"/>
      </rPr>
      <t>&lt;</t>
    </r>
    <r>
      <rPr>
        <sz val="11"/>
        <color theme="1"/>
        <rFont val="Times New Roman"/>
        <family val="1"/>
        <charset val="204"/>
      </rPr>
      <t>0,02</t>
    </r>
  </si>
  <si>
    <t>від.</t>
  </si>
  <si>
    <t>ПАСПОРТ ФІЗИКО-ХІМІЧНИХ ПОКАЗНИКІВ ПРИРОДНОГО ГАЗУ №15-10</t>
  </si>
  <si>
    <t>за період з 1 грудня  по 31 грудня  2016р.</t>
  </si>
  <si>
    <t>30.12.2016р.</t>
  </si>
  <si>
    <t>Маршрут №96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</si>
</sst>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indexed="57"/>
      <name val="Arial Cyr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2" fontId="0" fillId="0" borderId="0" xfId="0" applyNumberFormat="1" applyProtection="1"/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/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165" fontId="0" fillId="0" borderId="0" xfId="0" applyNumberFormat="1"/>
    <xf numFmtId="0" fontId="10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vertical="center"/>
      <protection locked="0"/>
    </xf>
    <xf numFmtId="164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164" fontId="2" fillId="0" borderId="9" xfId="0" applyNumberFormat="1" applyFont="1" applyBorder="1" applyAlignment="1" applyProtection="1">
      <alignment horizontal="center" vertical="center" wrapText="1"/>
      <protection locked="0"/>
    </xf>
    <xf numFmtId="165" fontId="2" fillId="0" borderId="1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Protection="1">
      <protection locked="0"/>
    </xf>
    <xf numFmtId="0" fontId="0" fillId="0" borderId="28" xfId="0" applyBorder="1" applyProtection="1">
      <protection locked="0"/>
    </xf>
    <xf numFmtId="1" fontId="2" fillId="0" borderId="8" xfId="0" applyNumberFormat="1" applyFont="1" applyBorder="1" applyAlignment="1" applyProtection="1">
      <alignment horizontal="center" vertical="center" wrapText="1"/>
      <protection locked="0"/>
    </xf>
    <xf numFmtId="2" fontId="2" fillId="0" borderId="27" xfId="0" applyNumberFormat="1" applyFont="1" applyBorder="1" applyAlignment="1" applyProtection="1">
      <alignment horizontal="center" wrapText="1"/>
      <protection locked="0"/>
    </xf>
    <xf numFmtId="2" fontId="11" fillId="0" borderId="1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 applyProtection="1">
      <alignment horizontal="center" wrapText="1"/>
      <protection locked="0"/>
    </xf>
    <xf numFmtId="165" fontId="2" fillId="0" borderId="29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Border="1" applyProtection="1">
      <protection locked="0"/>
    </xf>
    <xf numFmtId="0" fontId="5" fillId="0" borderId="7" xfId="0" applyFont="1" applyBorder="1" applyAlignment="1" applyProtection="1">
      <alignment horizontal="center" vertical="center" textRotation="90" wrapText="1"/>
      <protection locked="0"/>
    </xf>
    <xf numFmtId="0" fontId="5" fillId="0" borderId="6" xfId="0" applyFont="1" applyBorder="1" applyAlignment="1" applyProtection="1">
      <alignment horizontal="center" vertical="center" textRotation="90" wrapText="1"/>
      <protection locked="0"/>
    </xf>
    <xf numFmtId="164" fontId="1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11" fillId="0" borderId="8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164" fontId="2" fillId="0" borderId="32" xfId="0" applyNumberFormat="1" applyFont="1" applyBorder="1" applyAlignment="1" applyProtection="1">
      <alignment horizontal="center" vertical="center" wrapText="1"/>
      <protection locked="0"/>
    </xf>
    <xf numFmtId="164" fontId="2" fillId="0" borderId="33" xfId="0" applyNumberFormat="1" applyFont="1" applyBorder="1" applyAlignment="1" applyProtection="1">
      <alignment horizontal="center" vertical="center" wrapText="1"/>
      <protection locked="0"/>
    </xf>
    <xf numFmtId="164" fontId="11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1" fontId="11" fillId="0" borderId="8" xfId="0" applyNumberFormat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 wrapText="1"/>
      <protection locked="0"/>
    </xf>
    <xf numFmtId="2" fontId="2" fillId="0" borderId="32" xfId="0" applyNumberFormat="1" applyFont="1" applyBorder="1" applyAlignment="1" applyProtection="1">
      <alignment horizontal="center" vertical="center" wrapText="1"/>
      <protection locked="0"/>
    </xf>
    <xf numFmtId="2" fontId="2" fillId="0" borderId="33" xfId="0" applyNumberFormat="1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1" fontId="15" fillId="0" borderId="6" xfId="0" applyNumberFormat="1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right" vertical="center" textRotation="90" wrapText="1"/>
      <protection locked="0"/>
    </xf>
    <xf numFmtId="0" fontId="5" fillId="0" borderId="2" xfId="0" applyFont="1" applyBorder="1" applyAlignment="1" applyProtection="1">
      <alignment horizontal="left" vertical="center" textRotation="90" wrapText="1"/>
      <protection locked="0"/>
    </xf>
    <xf numFmtId="165" fontId="2" fillId="0" borderId="17" xfId="0" applyNumberFormat="1" applyFont="1" applyBorder="1" applyAlignment="1" applyProtection="1">
      <alignment horizontal="center" vertical="center" wrapText="1"/>
      <protection locked="0"/>
    </xf>
    <xf numFmtId="0" fontId="16" fillId="0" borderId="6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7" xfId="0" applyNumberFormat="1" applyFont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/>
    </xf>
    <xf numFmtId="1" fontId="17" fillId="0" borderId="36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2" fontId="17" fillId="0" borderId="37" xfId="0" applyNumberFormat="1" applyFont="1" applyBorder="1" applyAlignment="1">
      <alignment horizontal="center" vertical="center"/>
    </xf>
    <xf numFmtId="1" fontId="17" fillId="0" borderId="8" xfId="0" applyNumberFormat="1" applyFont="1" applyBorder="1" applyAlignment="1">
      <alignment horizontal="center" vertical="center"/>
    </xf>
    <xf numFmtId="2" fontId="17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8" fillId="0" borderId="36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  <xf numFmtId="0" fontId="17" fillId="0" borderId="18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 applyProtection="1">
      <alignment horizontal="center" vertical="center" wrapText="1"/>
      <protection locked="0"/>
    </xf>
    <xf numFmtId="164" fontId="2" fillId="0" borderId="39" xfId="0" applyNumberFormat="1" applyFont="1" applyBorder="1" applyAlignment="1" applyProtection="1">
      <alignment horizontal="center" vertical="center" wrapText="1"/>
      <protection locked="0"/>
    </xf>
    <xf numFmtId="164" fontId="2" fillId="0" borderId="40" xfId="0" applyNumberFormat="1" applyFont="1" applyBorder="1" applyAlignment="1" applyProtection="1">
      <alignment horizontal="center" vertical="center" wrapText="1"/>
      <protection locked="0"/>
    </xf>
    <xf numFmtId="164" fontId="2" fillId="0" borderId="29" xfId="0" applyNumberFormat="1" applyFont="1" applyBorder="1" applyAlignment="1" applyProtection="1">
      <alignment horizontal="center" vertical="center" wrapText="1"/>
      <protection locked="0"/>
    </xf>
    <xf numFmtId="1" fontId="2" fillId="0" borderId="38" xfId="0" applyNumberFormat="1" applyFont="1" applyBorder="1" applyAlignment="1" applyProtection="1">
      <alignment horizontal="center" vertical="center" wrapText="1"/>
      <protection locked="0"/>
    </xf>
    <xf numFmtId="2" fontId="2" fillId="0" borderId="39" xfId="0" applyNumberFormat="1" applyFont="1" applyBorder="1" applyAlignment="1" applyProtection="1">
      <alignment horizontal="center" vertical="center" wrapText="1"/>
      <protection locked="0"/>
    </xf>
    <xf numFmtId="2" fontId="2" fillId="0" borderId="40" xfId="0" applyNumberFormat="1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165" fontId="1" fillId="0" borderId="20" xfId="0" applyNumberFormat="1" applyFont="1" applyBorder="1" applyAlignment="1" applyProtection="1">
      <alignment vertical="center" wrapText="1"/>
      <protection locked="0"/>
    </xf>
    <xf numFmtId="165" fontId="0" fillId="0" borderId="19" xfId="0" applyNumberFormat="1" applyBorder="1" applyProtection="1">
      <protection locked="0"/>
    </xf>
    <xf numFmtId="0" fontId="2" fillId="0" borderId="27" xfId="0" applyFont="1" applyBorder="1" applyAlignment="1" applyProtection="1">
      <alignment horizontal="right" vertical="center" wrapText="1"/>
      <protection locked="0"/>
    </xf>
    <xf numFmtId="0" fontId="2" fillId="0" borderId="30" xfId="0" applyFont="1" applyBorder="1" applyAlignment="1" applyProtection="1">
      <alignment horizontal="right" vertical="center" wrapText="1"/>
      <protection locked="0"/>
    </xf>
    <xf numFmtId="0" fontId="2" fillId="0" borderId="26" xfId="0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0" fontId="5" fillId="0" borderId="30" xfId="0" applyFont="1" applyBorder="1" applyAlignment="1" applyProtection="1">
      <alignment horizontal="center" vertical="center" textRotation="90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34" xfId="0" applyFont="1" applyBorder="1" applyAlignment="1" applyProtection="1">
      <alignment horizontal="center" vertical="center" textRotation="90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textRotation="90" wrapText="1"/>
      <protection locked="0"/>
    </xf>
    <xf numFmtId="0" fontId="5" fillId="0" borderId="31" xfId="0" applyFont="1" applyBorder="1" applyAlignment="1" applyProtection="1">
      <alignment horizontal="center" vertical="center" textRotation="90" wrapText="1"/>
      <protection locked="0"/>
    </xf>
    <xf numFmtId="0" fontId="5" fillId="0" borderId="11" xfId="0" applyFont="1" applyBorder="1" applyAlignment="1" applyProtection="1">
      <alignment horizontal="center" vertical="center" textRotation="90" wrapText="1"/>
      <protection locked="0"/>
    </xf>
    <xf numFmtId="0" fontId="5" fillId="0" borderId="32" xfId="0" applyFont="1" applyBorder="1" applyAlignment="1" applyProtection="1">
      <alignment horizontal="center" vertical="center" textRotation="90" wrapText="1"/>
      <protection locked="0"/>
    </xf>
    <xf numFmtId="0" fontId="5" fillId="0" borderId="12" xfId="0" applyFont="1" applyBorder="1" applyAlignment="1" applyProtection="1">
      <alignment horizontal="center" vertical="center" textRotation="90" wrapText="1"/>
      <protection locked="0"/>
    </xf>
    <xf numFmtId="0" fontId="5" fillId="0" borderId="33" xfId="0" applyFont="1" applyBorder="1" applyAlignment="1" applyProtection="1">
      <alignment horizontal="center" vertical="center" textRotation="90" wrapText="1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5" fillId="0" borderId="27" xfId="0" applyFont="1" applyBorder="1" applyAlignment="1" applyProtection="1">
      <alignment horizontal="center" vertical="center" textRotation="90" wrapText="1"/>
      <protection locked="0"/>
    </xf>
    <xf numFmtId="0" fontId="5" fillId="0" borderId="15" xfId="0" applyFont="1" applyBorder="1" applyAlignment="1" applyProtection="1">
      <alignment horizontal="center" vertical="center" textRotation="90" wrapText="1"/>
      <protection locked="0"/>
    </xf>
    <xf numFmtId="0" fontId="5" fillId="0" borderId="16" xfId="0" applyFont="1" applyBorder="1" applyAlignment="1" applyProtection="1">
      <alignment horizontal="center" vertical="center" textRotation="90" wrapText="1"/>
      <protection locked="0"/>
    </xf>
    <xf numFmtId="0" fontId="5" fillId="0" borderId="35" xfId="0" applyFont="1" applyBorder="1" applyAlignment="1" applyProtection="1">
      <alignment horizontal="center" vertical="center" textRotation="90" wrapText="1"/>
      <protection locked="0"/>
    </xf>
    <xf numFmtId="0" fontId="5" fillId="0" borderId="20" xfId="0" applyFont="1" applyBorder="1" applyAlignment="1" applyProtection="1">
      <alignment horizontal="center" vertical="center" textRotation="90" wrapText="1"/>
      <protection locked="0"/>
    </xf>
    <xf numFmtId="0" fontId="7" fillId="0" borderId="18" xfId="0" applyFont="1" applyBorder="1" applyAlignment="1" applyProtection="1">
      <alignment horizontal="center" vertical="center" textRotation="90" wrapText="1"/>
      <protection locked="0"/>
    </xf>
    <xf numFmtId="0" fontId="7" fillId="0" borderId="19" xfId="0" applyFont="1" applyBorder="1" applyAlignment="1" applyProtection="1">
      <alignment horizontal="center" vertical="center" textRotation="90" wrapText="1"/>
      <protection locked="0"/>
    </xf>
    <xf numFmtId="0" fontId="5" fillId="0" borderId="18" xfId="0" applyFont="1" applyBorder="1" applyAlignment="1" applyProtection="1">
      <alignment horizontal="center" vertical="center" textRotation="90" wrapText="1"/>
      <protection locked="0"/>
    </xf>
    <xf numFmtId="0" fontId="5" fillId="0" borderId="19" xfId="0" applyFont="1" applyBorder="1" applyAlignment="1" applyProtection="1">
      <alignment horizontal="center" vertical="center" textRotation="90" wrapText="1"/>
      <protection locked="0"/>
    </xf>
    <xf numFmtId="0" fontId="5" fillId="0" borderId="11" xfId="0" applyFont="1" applyBorder="1" applyAlignment="1" applyProtection="1">
      <alignment horizontal="left" vertical="center" textRotation="90" wrapText="1"/>
      <protection locked="0"/>
    </xf>
    <xf numFmtId="0" fontId="5" fillId="0" borderId="1" xfId="0" applyFont="1" applyBorder="1" applyAlignment="1" applyProtection="1">
      <alignment horizontal="left" vertical="center" textRotation="90" wrapText="1"/>
      <protection locked="0"/>
    </xf>
    <xf numFmtId="0" fontId="5" fillId="0" borderId="32" xfId="0" applyFont="1" applyBorder="1" applyAlignment="1" applyProtection="1">
      <alignment horizontal="left" vertical="center" textRotation="90" wrapText="1"/>
      <protection locked="0"/>
    </xf>
    <xf numFmtId="0" fontId="5" fillId="0" borderId="9" xfId="0" applyFont="1" applyBorder="1" applyAlignment="1" applyProtection="1">
      <alignment horizontal="center" vertical="center" textRotation="90" wrapText="1"/>
      <protection locked="0"/>
    </xf>
    <xf numFmtId="0" fontId="5" fillId="0" borderId="11" xfId="0" applyFont="1" applyBorder="1" applyAlignment="1" applyProtection="1">
      <alignment horizontal="right" vertical="center" textRotation="90" wrapText="1"/>
      <protection locked="0"/>
    </xf>
    <xf numFmtId="0" fontId="5" fillId="0" borderId="1" xfId="0" applyFont="1" applyBorder="1" applyAlignment="1" applyProtection="1">
      <alignment horizontal="right" vertical="center" textRotation="90" wrapText="1"/>
      <protection locked="0"/>
    </xf>
    <xf numFmtId="0" fontId="5" fillId="0" borderId="32" xfId="0" applyFont="1" applyBorder="1" applyAlignment="1" applyProtection="1">
      <alignment horizontal="right" vertical="center" textRotation="90" wrapText="1"/>
      <protection locked="0"/>
    </xf>
    <xf numFmtId="0" fontId="5" fillId="0" borderId="8" xfId="0" applyFont="1" applyBorder="1" applyAlignment="1" applyProtection="1">
      <alignment horizontal="center" vertical="center" textRotation="90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tabSelected="1" topLeftCell="E1" zoomScaleNormal="100" zoomScaleSheetLayoutView="90" workbookViewId="0">
      <selection activeCell="AA1" sqref="AA1:AC1"/>
    </sheetView>
  </sheetViews>
  <sheetFormatPr defaultRowHeight="15" x14ac:dyDescent="0.25"/>
  <cols>
    <col min="1" max="1" width="4.85546875" style="1" customWidth="1"/>
    <col min="2" max="2" width="8" style="1" customWidth="1"/>
    <col min="3" max="4" width="6.7109375" style="1" customWidth="1"/>
    <col min="5" max="5" width="7.140625" style="1" customWidth="1"/>
    <col min="6" max="7" width="6.7109375" style="1" customWidth="1"/>
    <col min="8" max="8" width="6.5703125" style="1" customWidth="1"/>
    <col min="9" max="9" width="7" style="1" customWidth="1"/>
    <col min="10" max="11" width="6.85546875" style="1" customWidth="1"/>
    <col min="12" max="13" width="6.140625" style="1" customWidth="1"/>
    <col min="14" max="14" width="8.5703125" style="1" customWidth="1"/>
    <col min="15" max="15" width="5.5703125" style="1" customWidth="1"/>
    <col min="16" max="23" width="6.140625" style="1" customWidth="1"/>
    <col min="24" max="25" width="6" style="1" customWidth="1"/>
    <col min="26" max="26" width="6.85546875" style="1" customWidth="1"/>
    <col min="27" max="27" width="6.5703125" style="1" customWidth="1"/>
    <col min="28" max="28" width="6.140625" style="1" customWidth="1"/>
    <col min="29" max="29" width="12.7109375" style="1" customWidth="1"/>
    <col min="30" max="30" width="9.140625" style="1"/>
    <col min="31" max="31" width="7.5703125" style="1" bestFit="1" customWidth="1"/>
    <col min="32" max="32" width="9.5703125" style="1" bestFit="1" customWidth="1"/>
    <col min="33" max="33" width="7.5703125" style="1" bestFit="1" customWidth="1"/>
    <col min="34" max="34" width="10.28515625" style="1" bestFit="1" customWidth="1"/>
    <col min="35" max="16384" width="9.140625" style="1"/>
  </cols>
  <sheetData>
    <row r="1" spans="1:34" x14ac:dyDescent="0.25">
      <c r="A1" s="10" t="s">
        <v>12</v>
      </c>
      <c r="B1" s="2"/>
      <c r="C1" s="2"/>
      <c r="D1" s="2"/>
      <c r="M1" s="12" t="s">
        <v>53</v>
      </c>
      <c r="AA1" s="138" t="s">
        <v>56</v>
      </c>
      <c r="AB1" s="138"/>
      <c r="AC1" s="138"/>
    </row>
    <row r="2" spans="1:34" x14ac:dyDescent="0.25">
      <c r="A2" s="10" t="s">
        <v>33</v>
      </c>
      <c r="B2" s="2"/>
      <c r="C2" s="11"/>
      <c r="D2" s="2"/>
      <c r="F2" s="2"/>
      <c r="G2" s="2"/>
      <c r="H2" s="2"/>
      <c r="I2" s="2"/>
      <c r="J2" s="2"/>
      <c r="K2" s="3" t="s">
        <v>36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34" ht="13.5" customHeight="1" x14ac:dyDescent="0.25">
      <c r="A3" s="10" t="s">
        <v>34</v>
      </c>
      <c r="C3" s="3"/>
      <c r="F3" s="2"/>
      <c r="G3" s="2"/>
      <c r="H3" s="2"/>
      <c r="I3" s="2"/>
      <c r="J3" s="2"/>
      <c r="K3" s="14" t="s">
        <v>37</v>
      </c>
      <c r="Z3" s="13"/>
      <c r="AA3" s="13"/>
      <c r="AB3" s="13"/>
      <c r="AC3" s="13"/>
    </row>
    <row r="4" spans="1:34" x14ac:dyDescent="0.25">
      <c r="A4" s="9" t="s">
        <v>13</v>
      </c>
      <c r="G4" s="2"/>
      <c r="H4" s="2"/>
      <c r="I4" s="2"/>
      <c r="K4" s="4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13"/>
      <c r="AC4" s="13"/>
    </row>
    <row r="5" spans="1:34" x14ac:dyDescent="0.25">
      <c r="A5" s="9" t="s">
        <v>35</v>
      </c>
      <c r="F5" s="2"/>
      <c r="G5" s="2"/>
      <c r="H5" s="2"/>
      <c r="K5" s="3" t="s">
        <v>38</v>
      </c>
      <c r="M5" s="13"/>
      <c r="O5" s="13"/>
      <c r="P5" s="13"/>
      <c r="Q5" s="13"/>
      <c r="R5" s="13"/>
      <c r="S5" s="13"/>
      <c r="V5" s="13"/>
      <c r="W5" s="3" t="s">
        <v>54</v>
      </c>
      <c r="X5" s="13"/>
      <c r="Y5" s="13"/>
      <c r="Z5" s="13"/>
    </row>
    <row r="6" spans="1:34" ht="5.25" customHeight="1" thickBot="1" x14ac:dyDescent="0.3"/>
    <row r="7" spans="1:34" ht="26.25" customHeight="1" thickBot="1" x14ac:dyDescent="0.3">
      <c r="A7" s="123" t="s">
        <v>0</v>
      </c>
      <c r="B7" s="104" t="s">
        <v>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  <c r="N7" s="104" t="s">
        <v>18</v>
      </c>
      <c r="O7" s="107"/>
      <c r="P7" s="107"/>
      <c r="Q7" s="107"/>
      <c r="R7" s="107"/>
      <c r="S7" s="107"/>
      <c r="T7" s="107"/>
      <c r="U7" s="107"/>
      <c r="V7" s="107"/>
      <c r="W7" s="108"/>
      <c r="X7" s="112" t="s">
        <v>14</v>
      </c>
      <c r="Y7" s="132" t="s">
        <v>2</v>
      </c>
      <c r="Z7" s="128" t="s">
        <v>9</v>
      </c>
      <c r="AA7" s="128" t="s">
        <v>10</v>
      </c>
      <c r="AB7" s="116" t="s">
        <v>11</v>
      </c>
      <c r="AC7" s="123" t="s">
        <v>8</v>
      </c>
    </row>
    <row r="8" spans="1:34" ht="15" customHeight="1" thickBot="1" x14ac:dyDescent="0.3">
      <c r="A8" s="126"/>
      <c r="B8" s="109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1"/>
      <c r="N8" s="120" t="s">
        <v>15</v>
      </c>
      <c r="O8" s="19" t="s">
        <v>16</v>
      </c>
      <c r="P8" s="19"/>
      <c r="Q8" s="19"/>
      <c r="R8" s="19"/>
      <c r="S8" s="19"/>
      <c r="T8" s="19"/>
      <c r="U8" s="19"/>
      <c r="V8" s="19" t="s">
        <v>17</v>
      </c>
      <c r="W8" s="23"/>
      <c r="X8" s="135"/>
      <c r="Y8" s="133"/>
      <c r="Z8" s="129"/>
      <c r="AA8" s="129"/>
      <c r="AB8" s="131"/>
      <c r="AC8" s="124"/>
    </row>
    <row r="9" spans="1:34" ht="15" customHeight="1" x14ac:dyDescent="0.25">
      <c r="A9" s="126"/>
      <c r="B9" s="118" t="s">
        <v>21</v>
      </c>
      <c r="C9" s="102" t="s">
        <v>22</v>
      </c>
      <c r="D9" s="102" t="s">
        <v>23</v>
      </c>
      <c r="E9" s="102" t="s">
        <v>28</v>
      </c>
      <c r="F9" s="102" t="s">
        <v>29</v>
      </c>
      <c r="G9" s="102" t="s">
        <v>26</v>
      </c>
      <c r="H9" s="102" t="s">
        <v>30</v>
      </c>
      <c r="I9" s="102" t="s">
        <v>27</v>
      </c>
      <c r="J9" s="102" t="s">
        <v>25</v>
      </c>
      <c r="K9" s="102" t="s">
        <v>24</v>
      </c>
      <c r="L9" s="102" t="s">
        <v>31</v>
      </c>
      <c r="M9" s="105" t="s">
        <v>32</v>
      </c>
      <c r="N9" s="121"/>
      <c r="O9" s="112" t="s">
        <v>19</v>
      </c>
      <c r="P9" s="114" t="s">
        <v>4</v>
      </c>
      <c r="Q9" s="116" t="s">
        <v>5</v>
      </c>
      <c r="R9" s="118" t="s">
        <v>20</v>
      </c>
      <c r="S9" s="102" t="s">
        <v>6</v>
      </c>
      <c r="T9" s="105" t="s">
        <v>7</v>
      </c>
      <c r="U9" s="118" t="s">
        <v>46</v>
      </c>
      <c r="V9" s="102" t="s">
        <v>45</v>
      </c>
      <c r="W9" s="105" t="s">
        <v>47</v>
      </c>
      <c r="X9" s="135"/>
      <c r="Y9" s="133"/>
      <c r="Z9" s="129"/>
      <c r="AA9" s="129"/>
      <c r="AB9" s="131"/>
      <c r="AC9" s="124"/>
    </row>
    <row r="10" spans="1:34" ht="83.25" customHeight="1" thickBot="1" x14ac:dyDescent="0.3">
      <c r="A10" s="127"/>
      <c r="B10" s="119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6"/>
      <c r="N10" s="122"/>
      <c r="O10" s="113"/>
      <c r="P10" s="115"/>
      <c r="Q10" s="117"/>
      <c r="R10" s="119"/>
      <c r="S10" s="103"/>
      <c r="T10" s="106"/>
      <c r="U10" s="119"/>
      <c r="V10" s="103"/>
      <c r="W10" s="106"/>
      <c r="X10" s="113"/>
      <c r="Y10" s="134"/>
      <c r="Z10" s="130"/>
      <c r="AA10" s="130"/>
      <c r="AB10" s="117"/>
      <c r="AC10" s="125"/>
    </row>
    <row r="11" spans="1:34" ht="16.5" customHeight="1" x14ac:dyDescent="0.25">
      <c r="A11" s="56">
        <v>1</v>
      </c>
      <c r="B11" s="62">
        <v>94.494500000000002</v>
      </c>
      <c r="C11" s="63">
        <v>2.9493</v>
      </c>
      <c r="D11" s="63">
        <v>0.91479999999999995</v>
      </c>
      <c r="E11" s="63">
        <v>0.1391</v>
      </c>
      <c r="F11" s="63">
        <v>0.15079999999999999</v>
      </c>
      <c r="G11" s="63">
        <v>1.8E-3</v>
      </c>
      <c r="H11" s="63">
        <v>3.3399999999999999E-2</v>
      </c>
      <c r="I11" s="63">
        <v>2.5000000000000001E-2</v>
      </c>
      <c r="J11" s="63">
        <v>3.9800000000000002E-2</v>
      </c>
      <c r="K11" s="63">
        <v>6.3E-3</v>
      </c>
      <c r="L11" s="63">
        <v>0.65229999999999999</v>
      </c>
      <c r="M11" s="64">
        <v>0.59289999999999998</v>
      </c>
      <c r="N11" s="65">
        <v>0.71409999999999996</v>
      </c>
      <c r="O11" s="57">
        <v>8263.3627895868176</v>
      </c>
      <c r="P11" s="86">
        <v>34.598700000000001</v>
      </c>
      <c r="Q11" s="58">
        <v>9.6102901179861284</v>
      </c>
      <c r="R11" s="57">
        <v>9159.135419154527</v>
      </c>
      <c r="S11" s="86">
        <v>38.349299999999999</v>
      </c>
      <c r="T11" s="58">
        <v>10.652073598767741</v>
      </c>
      <c r="U11" s="57">
        <v>11894.79340816814</v>
      </c>
      <c r="V11" s="86">
        <v>49.8035</v>
      </c>
      <c r="W11" s="58">
        <v>13.833643573056852</v>
      </c>
      <c r="X11" s="37"/>
      <c r="Y11" s="59"/>
      <c r="Z11" s="60"/>
      <c r="AA11" s="60"/>
      <c r="AB11" s="36"/>
      <c r="AC11" s="61">
        <v>47.850199999999994</v>
      </c>
      <c r="AD11" s="15">
        <f>SUM(B11:M11)</f>
        <v>100</v>
      </c>
    </row>
    <row r="12" spans="1:34" x14ac:dyDescent="0.25">
      <c r="A12" s="25">
        <v>2</v>
      </c>
      <c r="B12" s="40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41"/>
      <c r="N12" s="46"/>
      <c r="O12" s="57">
        <v>8263.3627895868176</v>
      </c>
      <c r="P12" s="86">
        <v>34.598700000000001</v>
      </c>
      <c r="Q12" s="58">
        <v>9.6102901179861284</v>
      </c>
      <c r="R12" s="57">
        <v>9159.135419154527</v>
      </c>
      <c r="S12" s="86">
        <v>38.349299999999999</v>
      </c>
      <c r="T12" s="58">
        <v>10.652073598767741</v>
      </c>
      <c r="U12" s="48"/>
      <c r="V12" s="32"/>
      <c r="W12" s="49"/>
      <c r="X12" s="20"/>
      <c r="Y12" s="17"/>
      <c r="Z12" s="17"/>
      <c r="AA12" s="17"/>
      <c r="AB12" s="22"/>
      <c r="AC12" s="27">
        <v>47.966699999999996</v>
      </c>
      <c r="AD12" s="15">
        <f>SUM(B12:M12)</f>
        <v>0</v>
      </c>
      <c r="AE12" s="16" t="str">
        <f>IF(AD12=100,"ОК"," ")</f>
        <v xml:space="preserve"> </v>
      </c>
      <c r="AF12" s="7"/>
      <c r="AG12" s="7"/>
      <c r="AH12" s="7"/>
    </row>
    <row r="13" spans="1:34" x14ac:dyDescent="0.25">
      <c r="A13" s="25">
        <v>3</v>
      </c>
      <c r="B13" s="42"/>
      <c r="C13" s="8"/>
      <c r="D13" s="8"/>
      <c r="E13" s="8"/>
      <c r="F13" s="8"/>
      <c r="G13" s="8"/>
      <c r="H13" s="8"/>
      <c r="I13" s="8"/>
      <c r="J13" s="8"/>
      <c r="K13" s="8"/>
      <c r="L13" s="8"/>
      <c r="M13" s="26"/>
      <c r="N13" s="24"/>
      <c r="O13" s="57">
        <v>8263.3627895868176</v>
      </c>
      <c r="P13" s="86">
        <v>34.598700000000001</v>
      </c>
      <c r="Q13" s="58">
        <v>9.6102901179861284</v>
      </c>
      <c r="R13" s="57">
        <v>9159.135419154527</v>
      </c>
      <c r="S13" s="86">
        <v>38.349299999999999</v>
      </c>
      <c r="T13" s="58">
        <v>10.652073598767741</v>
      </c>
      <c r="U13" s="48"/>
      <c r="V13" s="32"/>
      <c r="W13" s="49"/>
      <c r="X13" s="20"/>
      <c r="Y13" s="17"/>
      <c r="Z13" s="17"/>
      <c r="AA13" s="17"/>
      <c r="AB13" s="22"/>
      <c r="AC13" s="27">
        <v>44.808500000000002</v>
      </c>
      <c r="AD13" s="15">
        <f t="shared" ref="AD13:AD41" si="0">SUM(B13:M13)</f>
        <v>0</v>
      </c>
      <c r="AE13" s="16" t="str">
        <f>IF(AD13=100,"ОК"," ")</f>
        <v xml:space="preserve"> </v>
      </c>
      <c r="AF13" s="7"/>
      <c r="AG13" s="7"/>
      <c r="AH13" s="7"/>
    </row>
    <row r="14" spans="1:34" x14ac:dyDescent="0.25">
      <c r="A14" s="25">
        <v>4</v>
      </c>
      <c r="B14" s="42"/>
      <c r="C14" s="8"/>
      <c r="D14" s="8"/>
      <c r="E14" s="8"/>
      <c r="F14" s="8"/>
      <c r="G14" s="8"/>
      <c r="H14" s="8"/>
      <c r="I14" s="8"/>
      <c r="J14" s="8"/>
      <c r="K14" s="8"/>
      <c r="L14" s="8"/>
      <c r="M14" s="26"/>
      <c r="N14" s="24"/>
      <c r="O14" s="57">
        <v>8263.3627895868176</v>
      </c>
      <c r="P14" s="86">
        <v>34.598700000000001</v>
      </c>
      <c r="Q14" s="58">
        <v>9.6102901179861284</v>
      </c>
      <c r="R14" s="57">
        <v>9159.135419154527</v>
      </c>
      <c r="S14" s="86">
        <v>38.349299999999999</v>
      </c>
      <c r="T14" s="58">
        <v>10.652073598767741</v>
      </c>
      <c r="U14" s="48"/>
      <c r="V14" s="32"/>
      <c r="W14" s="49"/>
      <c r="X14" s="20"/>
      <c r="Y14" s="17"/>
      <c r="Z14" s="17"/>
      <c r="AA14" s="17"/>
      <c r="AB14" s="22"/>
      <c r="AC14" s="27">
        <v>49.280699999999996</v>
      </c>
      <c r="AD14" s="15">
        <f t="shared" si="0"/>
        <v>0</v>
      </c>
      <c r="AE14" s="16" t="str">
        <f t="shared" ref="AE14:AE41" si="1">IF(AD14=100,"ОК"," ")</f>
        <v xml:space="preserve"> </v>
      </c>
      <c r="AF14" s="7"/>
      <c r="AG14" s="7"/>
      <c r="AH14" s="7"/>
    </row>
    <row r="15" spans="1:34" x14ac:dyDescent="0.25">
      <c r="A15" s="25">
        <v>5</v>
      </c>
      <c r="B15" s="42"/>
      <c r="C15" s="8"/>
      <c r="D15" s="8"/>
      <c r="E15" s="8"/>
      <c r="F15" s="8"/>
      <c r="G15" s="8"/>
      <c r="H15" s="8"/>
      <c r="I15" s="8"/>
      <c r="J15" s="8"/>
      <c r="K15" s="8"/>
      <c r="L15" s="8"/>
      <c r="M15" s="26"/>
      <c r="N15" s="24"/>
      <c r="O15" s="57">
        <v>8263.3627895868176</v>
      </c>
      <c r="P15" s="86">
        <v>34.598700000000001</v>
      </c>
      <c r="Q15" s="58">
        <v>9.6102901179861284</v>
      </c>
      <c r="R15" s="57">
        <v>9159.135419154527</v>
      </c>
      <c r="S15" s="86">
        <v>38.349299999999999</v>
      </c>
      <c r="T15" s="58">
        <v>10.652073598767741</v>
      </c>
      <c r="U15" s="48"/>
      <c r="V15" s="32"/>
      <c r="W15" s="49"/>
      <c r="X15" s="20"/>
      <c r="Y15" s="17"/>
      <c r="Z15" s="17" t="s">
        <v>50</v>
      </c>
      <c r="AA15" s="17" t="s">
        <v>51</v>
      </c>
      <c r="AB15" s="22" t="s">
        <v>52</v>
      </c>
      <c r="AC15" s="27">
        <v>53.673000000000002</v>
      </c>
      <c r="AD15" s="15">
        <f t="shared" si="0"/>
        <v>0</v>
      </c>
      <c r="AE15" s="16" t="str">
        <f t="shared" si="1"/>
        <v xml:space="preserve"> </v>
      </c>
      <c r="AF15" s="7"/>
      <c r="AG15" s="7"/>
      <c r="AH15" s="7"/>
    </row>
    <row r="16" spans="1:34" x14ac:dyDescent="0.25">
      <c r="A16" s="25">
        <v>6</v>
      </c>
      <c r="B16" s="42"/>
      <c r="C16" s="8"/>
      <c r="D16" s="8"/>
      <c r="E16" s="8"/>
      <c r="F16" s="8"/>
      <c r="G16" s="8"/>
      <c r="H16" s="8"/>
      <c r="I16" s="8"/>
      <c r="J16" s="8"/>
      <c r="K16" s="8"/>
      <c r="L16" s="8"/>
      <c r="M16" s="26"/>
      <c r="N16" s="24"/>
      <c r="O16" s="57">
        <v>8263.3627895868176</v>
      </c>
      <c r="P16" s="86">
        <v>34.598700000000001</v>
      </c>
      <c r="Q16" s="58">
        <v>9.6102901179861284</v>
      </c>
      <c r="R16" s="57">
        <v>9159.135419154527</v>
      </c>
      <c r="S16" s="86">
        <v>38.349299999999999</v>
      </c>
      <c r="T16" s="58">
        <v>10.652073598767741</v>
      </c>
      <c r="U16" s="48"/>
      <c r="V16" s="32"/>
      <c r="W16" s="49"/>
      <c r="X16" s="20"/>
      <c r="Y16" s="17"/>
      <c r="Z16" s="17"/>
      <c r="AA16" s="17"/>
      <c r="AB16" s="22"/>
      <c r="AC16" s="27">
        <v>50.534599999999998</v>
      </c>
      <c r="AD16" s="15">
        <f t="shared" si="0"/>
        <v>0</v>
      </c>
      <c r="AE16" s="16" t="str">
        <f t="shared" si="1"/>
        <v xml:space="preserve"> </v>
      </c>
      <c r="AF16" s="7"/>
      <c r="AG16" s="7"/>
      <c r="AH16" s="7"/>
    </row>
    <row r="17" spans="1:34" x14ac:dyDescent="0.25">
      <c r="A17" s="25">
        <v>7</v>
      </c>
      <c r="B17" s="78">
        <v>94.371899999999997</v>
      </c>
      <c r="C17" s="79">
        <v>3.0171999999999999</v>
      </c>
      <c r="D17" s="79">
        <v>0.92759999999999998</v>
      </c>
      <c r="E17" s="79">
        <v>0.1409</v>
      </c>
      <c r="F17" s="79">
        <v>0.15359999999999999</v>
      </c>
      <c r="G17" s="79">
        <v>1.8E-3</v>
      </c>
      <c r="H17" s="79">
        <v>3.4200000000000001E-2</v>
      </c>
      <c r="I17" s="79">
        <v>2.5499999999999998E-2</v>
      </c>
      <c r="J17" s="79">
        <v>3.4500000000000003E-2</v>
      </c>
      <c r="K17" s="79">
        <v>6.4000000000000003E-3</v>
      </c>
      <c r="L17" s="79">
        <v>0.66890000000000005</v>
      </c>
      <c r="M17" s="80">
        <v>0.61750000000000005</v>
      </c>
      <c r="N17" s="81">
        <v>0.71499999999999997</v>
      </c>
      <c r="O17" s="67">
        <v>8265.416766181037</v>
      </c>
      <c r="P17" s="68">
        <v>34.607300000000002</v>
      </c>
      <c r="Q17" s="69">
        <v>9.6126788925647872</v>
      </c>
      <c r="R17" s="70">
        <v>9161.1893957487464</v>
      </c>
      <c r="S17" s="68">
        <v>38.357900000000001</v>
      </c>
      <c r="T17" s="71">
        <v>10.6544623733464</v>
      </c>
      <c r="U17" s="70">
        <v>11890.207786004301</v>
      </c>
      <c r="V17" s="68">
        <v>49.784300000000002</v>
      </c>
      <c r="W17" s="66">
        <v>13.828310494927752</v>
      </c>
      <c r="X17" s="20"/>
      <c r="Y17" s="17"/>
      <c r="Z17" s="17"/>
      <c r="AA17" s="17"/>
      <c r="AB17" s="22"/>
      <c r="AC17" s="27">
        <v>50.0869</v>
      </c>
      <c r="AD17" s="15">
        <f t="shared" si="0"/>
        <v>99.999999999999986</v>
      </c>
      <c r="AE17" s="16" t="str">
        <f t="shared" si="1"/>
        <v>ОК</v>
      </c>
      <c r="AF17" s="7"/>
      <c r="AG17" s="7"/>
      <c r="AH17" s="7"/>
    </row>
    <row r="18" spans="1:34" x14ac:dyDescent="0.25">
      <c r="A18" s="25">
        <v>8</v>
      </c>
      <c r="B18" s="40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41"/>
      <c r="N18" s="46"/>
      <c r="O18" s="67">
        <v>8265.416766181037</v>
      </c>
      <c r="P18" s="68">
        <v>34.607300000000002</v>
      </c>
      <c r="Q18" s="69">
        <v>9.6126788925647872</v>
      </c>
      <c r="R18" s="70">
        <v>9161.1893957487464</v>
      </c>
      <c r="S18" s="68">
        <v>38.357900000000001</v>
      </c>
      <c r="T18" s="71">
        <v>10.6544623733464</v>
      </c>
      <c r="U18" s="48"/>
      <c r="V18" s="32"/>
      <c r="W18" s="49"/>
      <c r="X18" s="20"/>
      <c r="Y18" s="17"/>
      <c r="Z18" s="17"/>
      <c r="AA18" s="17"/>
      <c r="AB18" s="22"/>
      <c r="AC18" s="27">
        <v>52.324400000000004</v>
      </c>
      <c r="AD18" s="15">
        <f t="shared" si="0"/>
        <v>0</v>
      </c>
      <c r="AE18" s="16" t="str">
        <f t="shared" si="1"/>
        <v xml:space="preserve"> </v>
      </c>
      <c r="AF18" s="7"/>
      <c r="AG18" s="7"/>
      <c r="AH18" s="7"/>
    </row>
    <row r="19" spans="1:34" x14ac:dyDescent="0.25">
      <c r="A19" s="25">
        <v>9</v>
      </c>
      <c r="B19" s="42"/>
      <c r="C19" s="8"/>
      <c r="D19" s="8"/>
      <c r="E19" s="8"/>
      <c r="F19" s="8"/>
      <c r="G19" s="8"/>
      <c r="H19" s="8"/>
      <c r="I19" s="8"/>
      <c r="J19" s="8"/>
      <c r="K19" s="8"/>
      <c r="L19" s="8"/>
      <c r="M19" s="26"/>
      <c r="N19" s="24"/>
      <c r="O19" s="67">
        <v>8265.416766181037</v>
      </c>
      <c r="P19" s="68">
        <v>34.607300000000002</v>
      </c>
      <c r="Q19" s="69">
        <v>9.6126788925647872</v>
      </c>
      <c r="R19" s="70">
        <v>9161.1893957487464</v>
      </c>
      <c r="S19" s="68">
        <v>38.357900000000001</v>
      </c>
      <c r="T19" s="71">
        <v>10.6544623733464</v>
      </c>
      <c r="U19" s="30"/>
      <c r="V19" s="39"/>
      <c r="W19" s="21"/>
      <c r="X19" s="20"/>
      <c r="Y19" s="17"/>
      <c r="Z19" s="17"/>
      <c r="AA19" s="17"/>
      <c r="AB19" s="22"/>
      <c r="AC19" s="27">
        <v>36.489699999999999</v>
      </c>
      <c r="AD19" s="15">
        <f t="shared" si="0"/>
        <v>0</v>
      </c>
      <c r="AE19" s="16" t="str">
        <f t="shared" si="1"/>
        <v xml:space="preserve"> </v>
      </c>
      <c r="AF19" s="7"/>
      <c r="AG19" s="7"/>
      <c r="AH19" s="7"/>
    </row>
    <row r="20" spans="1:34" x14ac:dyDescent="0.25">
      <c r="A20" s="25">
        <v>10</v>
      </c>
      <c r="B20" s="42"/>
      <c r="C20" s="8"/>
      <c r="D20" s="8"/>
      <c r="E20" s="8"/>
      <c r="F20" s="8"/>
      <c r="G20" s="8"/>
      <c r="H20" s="8"/>
      <c r="I20" s="8"/>
      <c r="J20" s="8"/>
      <c r="K20" s="8"/>
      <c r="L20" s="8"/>
      <c r="M20" s="26"/>
      <c r="N20" s="24"/>
      <c r="O20" s="67">
        <v>8265.416766181037</v>
      </c>
      <c r="P20" s="68">
        <v>34.607300000000002</v>
      </c>
      <c r="Q20" s="69">
        <v>9.6126788925647872</v>
      </c>
      <c r="R20" s="70">
        <v>9161.1893957487464</v>
      </c>
      <c r="S20" s="68">
        <v>38.357900000000001</v>
      </c>
      <c r="T20" s="71">
        <v>10.6544623733464</v>
      </c>
      <c r="U20" s="30"/>
      <c r="V20" s="39"/>
      <c r="W20" s="21"/>
      <c r="X20" s="20"/>
      <c r="Y20" s="17"/>
      <c r="Z20" s="17"/>
      <c r="AA20" s="17"/>
      <c r="AB20" s="22"/>
      <c r="AC20" s="27">
        <v>35.585500000000003</v>
      </c>
      <c r="AD20" s="15">
        <f t="shared" si="0"/>
        <v>0</v>
      </c>
      <c r="AE20" s="16" t="str">
        <f t="shared" si="1"/>
        <v xml:space="preserve"> </v>
      </c>
      <c r="AF20" s="7"/>
      <c r="AG20" s="7"/>
      <c r="AH20" s="7"/>
    </row>
    <row r="21" spans="1:34" x14ac:dyDescent="0.25">
      <c r="A21" s="25">
        <v>11</v>
      </c>
      <c r="B21" s="42"/>
      <c r="C21" s="8"/>
      <c r="D21" s="8"/>
      <c r="E21" s="8"/>
      <c r="F21" s="8"/>
      <c r="G21" s="8"/>
      <c r="H21" s="8"/>
      <c r="I21" s="8"/>
      <c r="J21" s="8"/>
      <c r="K21" s="8"/>
      <c r="L21" s="8"/>
      <c r="M21" s="26"/>
      <c r="N21" s="24"/>
      <c r="O21" s="67">
        <v>8265.416766181037</v>
      </c>
      <c r="P21" s="68">
        <v>34.607300000000002</v>
      </c>
      <c r="Q21" s="69">
        <v>9.6126788925647872</v>
      </c>
      <c r="R21" s="70">
        <v>9161.1893957487464</v>
      </c>
      <c r="S21" s="68">
        <v>38.357900000000001</v>
      </c>
      <c r="T21" s="71">
        <v>10.6544623733464</v>
      </c>
      <c r="U21" s="30"/>
      <c r="V21" s="39"/>
      <c r="W21" s="21"/>
      <c r="X21" s="20"/>
      <c r="Y21" s="17"/>
      <c r="Z21" s="17"/>
      <c r="AA21" s="17"/>
      <c r="AB21" s="22"/>
      <c r="AC21" s="27">
        <v>38.938699999999997</v>
      </c>
      <c r="AD21" s="15">
        <f t="shared" si="0"/>
        <v>0</v>
      </c>
      <c r="AE21" s="16" t="str">
        <f t="shared" si="1"/>
        <v xml:space="preserve"> </v>
      </c>
      <c r="AF21" s="7"/>
      <c r="AG21" s="7"/>
      <c r="AH21" s="7"/>
    </row>
    <row r="22" spans="1:34" x14ac:dyDescent="0.25">
      <c r="A22" s="25">
        <v>12</v>
      </c>
      <c r="B22" s="42"/>
      <c r="C22" s="8"/>
      <c r="D22" s="8"/>
      <c r="E22" s="8"/>
      <c r="F22" s="8"/>
      <c r="G22" s="8"/>
      <c r="H22" s="8"/>
      <c r="I22" s="8"/>
      <c r="J22" s="8"/>
      <c r="K22" s="8"/>
      <c r="L22" s="8"/>
      <c r="M22" s="26"/>
      <c r="N22" s="24"/>
      <c r="O22" s="67">
        <v>8265.416766181037</v>
      </c>
      <c r="P22" s="68">
        <v>34.607300000000002</v>
      </c>
      <c r="Q22" s="69">
        <v>9.6126788925647872</v>
      </c>
      <c r="R22" s="70">
        <v>9161.1893957487464</v>
      </c>
      <c r="S22" s="68">
        <v>38.357900000000001</v>
      </c>
      <c r="T22" s="71">
        <v>10.6544623733464</v>
      </c>
      <c r="U22" s="30"/>
      <c r="V22" s="39"/>
      <c r="W22" s="21"/>
      <c r="X22" s="20"/>
      <c r="Y22" s="17"/>
      <c r="Z22" s="17"/>
      <c r="AA22" s="17"/>
      <c r="AB22" s="22"/>
      <c r="AC22" s="27">
        <v>43.461100000000002</v>
      </c>
      <c r="AD22" s="15">
        <f t="shared" si="0"/>
        <v>0</v>
      </c>
      <c r="AE22" s="16" t="str">
        <f t="shared" si="1"/>
        <v xml:space="preserve"> </v>
      </c>
      <c r="AF22" s="7"/>
      <c r="AG22" s="7"/>
      <c r="AH22" s="7"/>
    </row>
    <row r="23" spans="1:34" x14ac:dyDescent="0.25">
      <c r="A23" s="25">
        <v>13</v>
      </c>
      <c r="B23" s="82">
        <v>94.179699999999997</v>
      </c>
      <c r="C23" s="83">
        <v>3.0949</v>
      </c>
      <c r="D23" s="83">
        <v>0.93889999999999996</v>
      </c>
      <c r="E23" s="83">
        <v>0.14149999999999999</v>
      </c>
      <c r="F23" s="83">
        <v>0.1605</v>
      </c>
      <c r="G23" s="83">
        <v>1.9E-3</v>
      </c>
      <c r="H23" s="83">
        <v>3.6799999999999999E-2</v>
      </c>
      <c r="I23" s="83">
        <v>2.7699999999999999E-2</v>
      </c>
      <c r="J23" s="83">
        <v>3.7499999999999999E-2</v>
      </c>
      <c r="K23" s="83">
        <v>2.0999999999999999E-3</v>
      </c>
      <c r="L23" s="83">
        <v>0.65839999999999999</v>
      </c>
      <c r="M23" s="84">
        <v>0.72009999999999996</v>
      </c>
      <c r="N23" s="85">
        <v>0.71709999999999996</v>
      </c>
      <c r="O23" s="73">
        <v>8268.235013135898</v>
      </c>
      <c r="P23" s="74">
        <v>34.619100000000003</v>
      </c>
      <c r="Q23" s="75">
        <v>9.6159565134982987</v>
      </c>
      <c r="R23" s="76">
        <v>9163.9359923572974</v>
      </c>
      <c r="S23" s="74">
        <v>38.369399999999999</v>
      </c>
      <c r="T23" s="77">
        <v>10.657656664934143</v>
      </c>
      <c r="U23" s="76">
        <v>11876.809171244329</v>
      </c>
      <c r="V23" s="74">
        <v>49.728200000000001</v>
      </c>
      <c r="W23" s="72">
        <v>13.812727907269284</v>
      </c>
      <c r="X23" s="20"/>
      <c r="Y23" s="17"/>
      <c r="Z23" s="17"/>
      <c r="AA23" s="17"/>
      <c r="AB23" s="22"/>
      <c r="AC23" s="27">
        <v>43.785699999999999</v>
      </c>
      <c r="AD23" s="15">
        <f t="shared" si="0"/>
        <v>99.999999999999986</v>
      </c>
      <c r="AE23" s="16" t="str">
        <f t="shared" si="1"/>
        <v>ОК</v>
      </c>
      <c r="AF23" s="7"/>
      <c r="AG23" s="7"/>
      <c r="AH23" s="7"/>
    </row>
    <row r="24" spans="1:34" x14ac:dyDescent="0.25">
      <c r="A24" s="25">
        <v>14</v>
      </c>
      <c r="B24" s="42"/>
      <c r="C24" s="8"/>
      <c r="D24" s="8"/>
      <c r="E24" s="8"/>
      <c r="F24" s="8"/>
      <c r="G24" s="8"/>
      <c r="H24" s="8"/>
      <c r="I24" s="8"/>
      <c r="J24" s="8"/>
      <c r="K24" s="8"/>
      <c r="L24" s="8"/>
      <c r="M24" s="26"/>
      <c r="N24" s="24"/>
      <c r="O24" s="73">
        <v>8268.235013135898</v>
      </c>
      <c r="P24" s="74">
        <v>34.619100000000003</v>
      </c>
      <c r="Q24" s="75">
        <v>9.6159565134982987</v>
      </c>
      <c r="R24" s="76">
        <v>9163.9359923572974</v>
      </c>
      <c r="S24" s="74">
        <v>38.369399999999999</v>
      </c>
      <c r="T24" s="77">
        <v>10.657656664934143</v>
      </c>
      <c r="U24" s="30"/>
      <c r="V24" s="39"/>
      <c r="W24" s="21"/>
      <c r="X24" s="20"/>
      <c r="Y24" s="17"/>
      <c r="Z24" s="17"/>
      <c r="AA24" s="17"/>
      <c r="AB24" s="22"/>
      <c r="AC24" s="27">
        <v>48.838000000000001</v>
      </c>
      <c r="AD24" s="15">
        <f t="shared" si="0"/>
        <v>0</v>
      </c>
      <c r="AE24" s="16" t="str">
        <f t="shared" si="1"/>
        <v xml:space="preserve"> </v>
      </c>
      <c r="AF24" s="7"/>
      <c r="AG24" s="7"/>
      <c r="AH24" s="7"/>
    </row>
    <row r="25" spans="1:34" x14ac:dyDescent="0.25">
      <c r="A25" s="25">
        <v>15</v>
      </c>
      <c r="B25" s="42"/>
      <c r="C25" s="8"/>
      <c r="D25" s="8"/>
      <c r="E25" s="8"/>
      <c r="F25" s="8"/>
      <c r="G25" s="8"/>
      <c r="H25" s="8"/>
      <c r="I25" s="8"/>
      <c r="J25" s="8"/>
      <c r="K25" s="8"/>
      <c r="L25" s="8"/>
      <c r="M25" s="26"/>
      <c r="N25" s="24"/>
      <c r="O25" s="73">
        <v>8268.235013135898</v>
      </c>
      <c r="P25" s="74">
        <v>34.619100000000003</v>
      </c>
      <c r="Q25" s="75">
        <v>9.6159565134982987</v>
      </c>
      <c r="R25" s="76">
        <v>9163.9359923572974</v>
      </c>
      <c r="S25" s="74">
        <v>38.369399999999999</v>
      </c>
      <c r="T25" s="77">
        <v>10.657656664934143</v>
      </c>
      <c r="U25" s="30"/>
      <c r="V25" s="39"/>
      <c r="W25" s="21"/>
      <c r="X25" s="20"/>
      <c r="Y25" s="17"/>
      <c r="Z25" s="17"/>
      <c r="AA25" s="17"/>
      <c r="AB25" s="22"/>
      <c r="AC25" s="27">
        <v>49.848800000000004</v>
      </c>
      <c r="AD25" s="15">
        <f t="shared" si="0"/>
        <v>0</v>
      </c>
      <c r="AE25" s="16" t="str">
        <f t="shared" si="1"/>
        <v xml:space="preserve"> </v>
      </c>
      <c r="AF25" s="7"/>
      <c r="AG25" s="7"/>
      <c r="AH25" s="7"/>
    </row>
    <row r="26" spans="1:34" x14ac:dyDescent="0.25">
      <c r="A26" s="25">
        <v>16</v>
      </c>
      <c r="B26" s="42"/>
      <c r="C26" s="8"/>
      <c r="D26" s="8"/>
      <c r="E26" s="8"/>
      <c r="F26" s="8"/>
      <c r="G26" s="8"/>
      <c r="H26" s="8"/>
      <c r="I26" s="8"/>
      <c r="J26" s="8"/>
      <c r="K26" s="8"/>
      <c r="L26" s="8"/>
      <c r="M26" s="26"/>
      <c r="N26" s="24"/>
      <c r="O26" s="73">
        <v>8268.235013135898</v>
      </c>
      <c r="P26" s="74">
        <v>34.619100000000003</v>
      </c>
      <c r="Q26" s="75">
        <v>9.6159565134982987</v>
      </c>
      <c r="R26" s="76">
        <v>9163.9359923572974</v>
      </c>
      <c r="S26" s="74">
        <v>38.369399999999999</v>
      </c>
      <c r="T26" s="77">
        <v>10.657656664934143</v>
      </c>
      <c r="U26" s="30"/>
      <c r="V26" s="39"/>
      <c r="W26" s="21"/>
      <c r="X26" s="20"/>
      <c r="Y26" s="17"/>
      <c r="Z26" s="17"/>
      <c r="AA26" s="17"/>
      <c r="AB26" s="22"/>
      <c r="AC26" s="27">
        <v>43.505400000000002</v>
      </c>
      <c r="AD26" s="15">
        <f t="shared" si="0"/>
        <v>0</v>
      </c>
      <c r="AE26" s="16" t="str">
        <f t="shared" si="1"/>
        <v xml:space="preserve"> </v>
      </c>
      <c r="AF26" s="7"/>
      <c r="AG26" s="7"/>
      <c r="AH26" s="7"/>
    </row>
    <row r="27" spans="1:34" x14ac:dyDescent="0.25">
      <c r="A27" s="25">
        <v>17</v>
      </c>
      <c r="B27" s="42"/>
      <c r="C27" s="8"/>
      <c r="D27" s="8"/>
      <c r="E27" s="8"/>
      <c r="F27" s="8"/>
      <c r="G27" s="8"/>
      <c r="H27" s="8"/>
      <c r="I27" s="8"/>
      <c r="J27" s="8"/>
      <c r="K27" s="8"/>
      <c r="L27" s="8"/>
      <c r="M27" s="26"/>
      <c r="N27" s="24"/>
      <c r="O27" s="73">
        <v>8268.235013135898</v>
      </c>
      <c r="P27" s="74">
        <v>34.619100000000003</v>
      </c>
      <c r="Q27" s="75">
        <v>9.6159565134982987</v>
      </c>
      <c r="R27" s="76">
        <v>9163.9359923572974</v>
      </c>
      <c r="S27" s="74">
        <v>38.369399999999999</v>
      </c>
      <c r="T27" s="77">
        <v>10.657656664934143</v>
      </c>
      <c r="U27" s="30"/>
      <c r="V27" s="39"/>
      <c r="W27" s="21"/>
      <c r="X27" s="20"/>
      <c r="Y27" s="17"/>
      <c r="Z27" s="17"/>
      <c r="AA27" s="17"/>
      <c r="AB27" s="22"/>
      <c r="AC27" s="27">
        <v>31.526400000000002</v>
      </c>
      <c r="AD27" s="15">
        <f t="shared" si="0"/>
        <v>0</v>
      </c>
      <c r="AE27" s="16" t="str">
        <f t="shared" si="1"/>
        <v xml:space="preserve"> </v>
      </c>
      <c r="AF27" s="7"/>
      <c r="AG27" s="7"/>
      <c r="AH27" s="7"/>
    </row>
    <row r="28" spans="1:34" x14ac:dyDescent="0.25">
      <c r="A28" s="25">
        <v>18</v>
      </c>
      <c r="B28" s="42"/>
      <c r="C28" s="8"/>
      <c r="D28" s="8"/>
      <c r="E28" s="8"/>
      <c r="F28" s="8"/>
      <c r="G28" s="8"/>
      <c r="H28" s="8"/>
      <c r="I28" s="8"/>
      <c r="J28" s="8"/>
      <c r="K28" s="8"/>
      <c r="L28" s="8"/>
      <c r="M28" s="26"/>
      <c r="N28" s="24"/>
      <c r="O28" s="73">
        <v>8268.235013135898</v>
      </c>
      <c r="P28" s="74">
        <v>34.619100000000003</v>
      </c>
      <c r="Q28" s="75">
        <v>9.6159565134982987</v>
      </c>
      <c r="R28" s="76">
        <v>9163.9359923572974</v>
      </c>
      <c r="S28" s="74">
        <v>38.369399999999999</v>
      </c>
      <c r="T28" s="77">
        <v>10.657656664934143</v>
      </c>
      <c r="U28" s="30"/>
      <c r="V28" s="39"/>
      <c r="W28" s="21"/>
      <c r="X28" s="20"/>
      <c r="Y28" s="17"/>
      <c r="Z28" s="17"/>
      <c r="AA28" s="17"/>
      <c r="AB28" s="22"/>
      <c r="AC28" s="27">
        <v>29.049400000000002</v>
      </c>
      <c r="AD28" s="15">
        <f t="shared" si="0"/>
        <v>0</v>
      </c>
      <c r="AE28" s="16" t="str">
        <f t="shared" si="1"/>
        <v xml:space="preserve"> </v>
      </c>
      <c r="AF28" s="7"/>
      <c r="AG28" s="7"/>
      <c r="AH28" s="7"/>
    </row>
    <row r="29" spans="1:34" x14ac:dyDescent="0.25">
      <c r="A29" s="25">
        <v>19</v>
      </c>
      <c r="B29" s="82">
        <v>94.357699999999994</v>
      </c>
      <c r="C29" s="83">
        <v>2.9611999999999998</v>
      </c>
      <c r="D29" s="83">
        <v>0.91190000000000004</v>
      </c>
      <c r="E29" s="83">
        <v>0.13969999999999999</v>
      </c>
      <c r="F29" s="83">
        <v>0.15479999999999999</v>
      </c>
      <c r="G29" s="83">
        <v>2E-3</v>
      </c>
      <c r="H29" s="83">
        <v>3.5099999999999999E-2</v>
      </c>
      <c r="I29" s="83">
        <v>2.63E-2</v>
      </c>
      <c r="J29" s="83">
        <v>3.73E-2</v>
      </c>
      <c r="K29" s="83">
        <v>2.8899999999999999E-2</v>
      </c>
      <c r="L29" s="83">
        <v>0.72309999999999997</v>
      </c>
      <c r="M29" s="84">
        <v>0.622</v>
      </c>
      <c r="N29" s="85">
        <v>0.71509999999999996</v>
      </c>
      <c r="O29" s="73">
        <v>8254.8125149271564</v>
      </c>
      <c r="P29" s="74">
        <v>34.562899999999999</v>
      </c>
      <c r="Q29" s="75">
        <v>9.6003461493912408</v>
      </c>
      <c r="R29" s="76">
        <v>9149.582039646526</v>
      </c>
      <c r="S29" s="74">
        <v>38.3093</v>
      </c>
      <c r="T29" s="72">
        <v>10.640963019332114</v>
      </c>
      <c r="U29" s="76">
        <v>11874.420826367328</v>
      </c>
      <c r="V29" s="74">
        <v>49.718200000000003</v>
      </c>
      <c r="W29" s="72">
        <v>13.809950262410377</v>
      </c>
      <c r="X29" s="20"/>
      <c r="Y29" s="17"/>
      <c r="Z29" s="17"/>
      <c r="AA29" s="17"/>
      <c r="AB29" s="22"/>
      <c r="AC29" s="27">
        <v>27.778500000000001</v>
      </c>
      <c r="AD29" s="15">
        <f t="shared" si="0"/>
        <v>100</v>
      </c>
      <c r="AE29" s="16" t="str">
        <f t="shared" si="1"/>
        <v>ОК</v>
      </c>
      <c r="AF29" s="7"/>
      <c r="AG29" s="7"/>
      <c r="AH29" s="7"/>
    </row>
    <row r="30" spans="1:34" x14ac:dyDescent="0.25">
      <c r="A30" s="25">
        <v>20</v>
      </c>
      <c r="B30" s="42"/>
      <c r="C30" s="8"/>
      <c r="D30" s="8"/>
      <c r="E30" s="8"/>
      <c r="F30" s="8"/>
      <c r="G30" s="8"/>
      <c r="H30" s="8"/>
      <c r="I30" s="8"/>
      <c r="J30" s="8"/>
      <c r="K30" s="8"/>
      <c r="L30" s="8"/>
      <c r="M30" s="26"/>
      <c r="N30" s="24"/>
      <c r="O30" s="73">
        <v>8254.8125149271564</v>
      </c>
      <c r="P30" s="74">
        <v>34.562899999999999</v>
      </c>
      <c r="Q30" s="75">
        <v>9.6003461493912408</v>
      </c>
      <c r="R30" s="76">
        <v>9149.582039646526</v>
      </c>
      <c r="S30" s="74">
        <v>38.3093</v>
      </c>
      <c r="T30" s="72">
        <v>10.640963019332114</v>
      </c>
      <c r="U30" s="30"/>
      <c r="V30" s="39"/>
      <c r="W30" s="21"/>
      <c r="X30" s="20"/>
      <c r="Y30" s="17"/>
      <c r="Z30" s="17"/>
      <c r="AA30" s="17"/>
      <c r="AB30" s="22"/>
      <c r="AC30" s="27">
        <v>28.323499999999999</v>
      </c>
      <c r="AD30" s="15">
        <f t="shared" si="0"/>
        <v>0</v>
      </c>
      <c r="AE30" s="16" t="str">
        <f t="shared" ref="AE30" si="2">IF(AD30=100,"ОК"," ")</f>
        <v xml:space="preserve"> </v>
      </c>
      <c r="AF30" s="7"/>
      <c r="AG30" s="7"/>
      <c r="AH30" s="7"/>
    </row>
    <row r="31" spans="1:34" x14ac:dyDescent="0.25">
      <c r="A31" s="25">
        <v>21</v>
      </c>
      <c r="B31" s="42"/>
      <c r="C31" s="8"/>
      <c r="D31" s="8"/>
      <c r="E31" s="8"/>
      <c r="F31" s="8"/>
      <c r="G31" s="8"/>
      <c r="H31" s="8"/>
      <c r="I31" s="8"/>
      <c r="J31" s="8"/>
      <c r="K31" s="8"/>
      <c r="L31" s="8"/>
      <c r="M31" s="26"/>
      <c r="N31" s="24"/>
      <c r="O31" s="73">
        <v>8254.8125149271564</v>
      </c>
      <c r="P31" s="74">
        <v>34.562899999999999</v>
      </c>
      <c r="Q31" s="75">
        <v>9.6003461493912408</v>
      </c>
      <c r="R31" s="76">
        <v>9149.582039646526</v>
      </c>
      <c r="S31" s="74">
        <v>38.3093</v>
      </c>
      <c r="T31" s="72">
        <v>10.640963019332114</v>
      </c>
      <c r="U31" s="30"/>
      <c r="V31" s="39"/>
      <c r="W31" s="21"/>
      <c r="X31" s="20"/>
      <c r="Y31" s="17"/>
      <c r="Z31" s="17"/>
      <c r="AA31" s="17"/>
      <c r="AB31" s="22"/>
      <c r="AC31" s="27">
        <v>29.6022</v>
      </c>
      <c r="AD31" s="15">
        <f t="shared" si="0"/>
        <v>0</v>
      </c>
      <c r="AE31" s="16" t="str">
        <f t="shared" si="1"/>
        <v xml:space="preserve"> </v>
      </c>
      <c r="AF31" s="7"/>
      <c r="AG31" s="7"/>
      <c r="AH31" s="7"/>
    </row>
    <row r="32" spans="1:34" x14ac:dyDescent="0.25">
      <c r="A32" s="25">
        <v>22</v>
      </c>
      <c r="B32" s="42"/>
      <c r="C32" s="8"/>
      <c r="D32" s="8"/>
      <c r="E32" s="8"/>
      <c r="F32" s="8"/>
      <c r="G32" s="8"/>
      <c r="H32" s="8"/>
      <c r="I32" s="8"/>
      <c r="J32" s="8"/>
      <c r="K32" s="8"/>
      <c r="L32" s="8"/>
      <c r="M32" s="26"/>
      <c r="N32" s="24"/>
      <c r="O32" s="73">
        <v>8254.8125149271564</v>
      </c>
      <c r="P32" s="74">
        <v>34.562899999999999</v>
      </c>
      <c r="Q32" s="75">
        <v>9.6003461493912408</v>
      </c>
      <c r="R32" s="76">
        <v>9149.582039646526</v>
      </c>
      <c r="S32" s="74">
        <v>38.3093</v>
      </c>
      <c r="T32" s="72">
        <v>10.640963019332114</v>
      </c>
      <c r="U32" s="30"/>
      <c r="V32" s="39"/>
      <c r="W32" s="21"/>
      <c r="X32" s="20"/>
      <c r="Y32" s="17"/>
      <c r="Z32" s="17"/>
      <c r="AA32" s="17"/>
      <c r="AB32" s="22"/>
      <c r="AC32" s="27">
        <v>33.395099999999999</v>
      </c>
      <c r="AD32" s="15">
        <f t="shared" si="0"/>
        <v>0</v>
      </c>
      <c r="AE32" s="16" t="str">
        <f t="shared" si="1"/>
        <v xml:space="preserve"> </v>
      </c>
      <c r="AF32" s="7"/>
      <c r="AG32" s="7"/>
      <c r="AH32" s="7"/>
    </row>
    <row r="33" spans="1:34" x14ac:dyDescent="0.25">
      <c r="A33" s="25">
        <v>23</v>
      </c>
      <c r="B33" s="42"/>
      <c r="C33" s="8"/>
      <c r="D33" s="8"/>
      <c r="E33" s="8"/>
      <c r="F33" s="8"/>
      <c r="G33" s="8"/>
      <c r="H33" s="8"/>
      <c r="I33" s="8"/>
      <c r="J33" s="8"/>
      <c r="K33" s="8"/>
      <c r="L33" s="8"/>
      <c r="M33" s="26"/>
      <c r="N33" s="24"/>
      <c r="O33" s="73">
        <v>8254.8125149271564</v>
      </c>
      <c r="P33" s="74">
        <v>34.562899999999999</v>
      </c>
      <c r="Q33" s="75">
        <v>9.6003461493912408</v>
      </c>
      <c r="R33" s="76">
        <v>9149.582039646526</v>
      </c>
      <c r="S33" s="74">
        <v>38.3093</v>
      </c>
      <c r="T33" s="72">
        <v>10.640963019332114</v>
      </c>
      <c r="U33" s="30"/>
      <c r="V33" s="39"/>
      <c r="W33" s="21"/>
      <c r="X33" s="20"/>
      <c r="Y33" s="17"/>
      <c r="Z33" s="17"/>
      <c r="AA33" s="17"/>
      <c r="AB33" s="22"/>
      <c r="AC33" s="27">
        <v>33.645199999999996</v>
      </c>
      <c r="AD33" s="15">
        <f t="shared" si="0"/>
        <v>0</v>
      </c>
      <c r="AE33" s="16" t="str">
        <f>IF(AD33=100,"ОК"," ")</f>
        <v xml:space="preserve"> </v>
      </c>
      <c r="AF33" s="7"/>
      <c r="AG33" s="7"/>
      <c r="AH33" s="7"/>
    </row>
    <row r="34" spans="1:34" x14ac:dyDescent="0.25">
      <c r="A34" s="25">
        <v>24</v>
      </c>
      <c r="B34" s="42"/>
      <c r="C34" s="8"/>
      <c r="D34" s="8"/>
      <c r="E34" s="8"/>
      <c r="F34" s="8"/>
      <c r="G34" s="8"/>
      <c r="H34" s="8"/>
      <c r="I34" s="8"/>
      <c r="J34" s="8"/>
      <c r="K34" s="8"/>
      <c r="L34" s="8"/>
      <c r="M34" s="26"/>
      <c r="N34" s="24"/>
      <c r="O34" s="73">
        <v>8254.8125149271564</v>
      </c>
      <c r="P34" s="74">
        <v>34.562899999999999</v>
      </c>
      <c r="Q34" s="75">
        <v>9.6003461493912408</v>
      </c>
      <c r="R34" s="76">
        <v>9149.582039646526</v>
      </c>
      <c r="S34" s="74">
        <v>38.3093</v>
      </c>
      <c r="T34" s="72">
        <v>10.640963019332114</v>
      </c>
      <c r="U34" s="30"/>
      <c r="V34" s="39"/>
      <c r="W34" s="21"/>
      <c r="X34" s="20"/>
      <c r="Y34" s="17"/>
      <c r="Z34" s="17"/>
      <c r="AA34" s="17"/>
      <c r="AB34" s="22"/>
      <c r="AC34" s="27">
        <v>30.331199999999999</v>
      </c>
      <c r="AD34" s="15">
        <f t="shared" si="0"/>
        <v>0</v>
      </c>
      <c r="AE34" s="16" t="str">
        <f t="shared" si="1"/>
        <v xml:space="preserve"> </v>
      </c>
      <c r="AF34" s="7"/>
      <c r="AG34" s="7"/>
      <c r="AH34" s="7"/>
    </row>
    <row r="35" spans="1:34" x14ac:dyDescent="0.25">
      <c r="A35" s="25">
        <v>25</v>
      </c>
      <c r="B35" s="42"/>
      <c r="C35" s="8"/>
      <c r="D35" s="8"/>
      <c r="E35" s="8"/>
      <c r="F35" s="8"/>
      <c r="G35" s="8"/>
      <c r="H35" s="8"/>
      <c r="I35" s="8"/>
      <c r="J35" s="8"/>
      <c r="K35" s="8"/>
      <c r="L35" s="8"/>
      <c r="M35" s="26"/>
      <c r="N35" s="24"/>
      <c r="O35" s="73">
        <v>8254.8125149271564</v>
      </c>
      <c r="P35" s="74">
        <v>34.562899999999999</v>
      </c>
      <c r="Q35" s="75">
        <v>9.6003461493912408</v>
      </c>
      <c r="R35" s="76">
        <v>9149.582039646526</v>
      </c>
      <c r="S35" s="74">
        <v>38.3093</v>
      </c>
      <c r="T35" s="72">
        <v>10.640963019332114</v>
      </c>
      <c r="U35" s="30"/>
      <c r="V35" s="39"/>
      <c r="W35" s="21"/>
      <c r="X35" s="20"/>
      <c r="Y35" s="17"/>
      <c r="Z35" s="17"/>
      <c r="AA35" s="17"/>
      <c r="AB35" s="22"/>
      <c r="AC35" s="27">
        <v>26.2285</v>
      </c>
      <c r="AD35" s="15">
        <f t="shared" si="0"/>
        <v>0</v>
      </c>
      <c r="AE35" s="16" t="str">
        <f t="shared" si="1"/>
        <v xml:space="preserve"> </v>
      </c>
      <c r="AF35" s="7"/>
      <c r="AG35" s="7"/>
      <c r="AH35" s="7"/>
    </row>
    <row r="36" spans="1:34" x14ac:dyDescent="0.25">
      <c r="A36" s="25">
        <v>26</v>
      </c>
      <c r="B36" s="42"/>
      <c r="C36" s="8"/>
      <c r="D36" s="8"/>
      <c r="E36" s="8"/>
      <c r="F36" s="8"/>
      <c r="G36" s="8"/>
      <c r="H36" s="8"/>
      <c r="I36" s="8"/>
      <c r="J36" s="8"/>
      <c r="K36" s="8"/>
      <c r="L36" s="8"/>
      <c r="M36" s="26"/>
      <c r="N36" s="24"/>
      <c r="O36" s="73">
        <v>8254.8125149271564</v>
      </c>
      <c r="P36" s="74">
        <v>34.562899999999999</v>
      </c>
      <c r="Q36" s="75">
        <v>9.6003461493912408</v>
      </c>
      <c r="R36" s="76">
        <v>9149.582039646526</v>
      </c>
      <c r="S36" s="74">
        <v>38.3093</v>
      </c>
      <c r="T36" s="72">
        <v>10.640963019332114</v>
      </c>
      <c r="U36" s="30"/>
      <c r="V36" s="39"/>
      <c r="W36" s="21"/>
      <c r="X36" s="20"/>
      <c r="Y36" s="17"/>
      <c r="Z36" s="17"/>
      <c r="AA36" s="17"/>
      <c r="AB36" s="22"/>
      <c r="AC36" s="27">
        <v>25.2685</v>
      </c>
      <c r="AD36" s="15">
        <f t="shared" si="0"/>
        <v>0</v>
      </c>
      <c r="AE36" s="16" t="str">
        <f t="shared" si="1"/>
        <v xml:space="preserve"> </v>
      </c>
      <c r="AF36" s="7"/>
      <c r="AG36" s="7"/>
      <c r="AH36" s="7"/>
    </row>
    <row r="37" spans="1:34" x14ac:dyDescent="0.25">
      <c r="A37" s="25">
        <v>27</v>
      </c>
      <c r="B37" s="42"/>
      <c r="C37" s="8"/>
      <c r="D37" s="8"/>
      <c r="E37" s="8"/>
      <c r="F37" s="8"/>
      <c r="G37" s="8"/>
      <c r="H37" s="8"/>
      <c r="I37" s="8"/>
      <c r="J37" s="8"/>
      <c r="K37" s="8"/>
      <c r="L37" s="8"/>
      <c r="M37" s="26"/>
      <c r="N37" s="24"/>
      <c r="O37" s="73">
        <v>8254.8125149271564</v>
      </c>
      <c r="P37" s="74">
        <v>34.562899999999999</v>
      </c>
      <c r="Q37" s="75">
        <v>9.6003461493912408</v>
      </c>
      <c r="R37" s="76">
        <v>9149.582039646526</v>
      </c>
      <c r="S37" s="74">
        <v>38.3093</v>
      </c>
      <c r="T37" s="72">
        <v>10.640963019332114</v>
      </c>
      <c r="U37" s="30"/>
      <c r="V37" s="39"/>
      <c r="W37" s="21"/>
      <c r="X37" s="20"/>
      <c r="Y37" s="17"/>
      <c r="Z37" s="17"/>
      <c r="AA37" s="17"/>
      <c r="AB37" s="22"/>
      <c r="AC37" s="27">
        <v>25.352499999999999</v>
      </c>
      <c r="AD37" s="15">
        <f t="shared" si="0"/>
        <v>0</v>
      </c>
      <c r="AE37" s="16" t="str">
        <f t="shared" si="1"/>
        <v xml:space="preserve"> </v>
      </c>
      <c r="AF37" s="7"/>
      <c r="AG37" s="7"/>
      <c r="AH37" s="7"/>
    </row>
    <row r="38" spans="1:34" x14ac:dyDescent="0.25">
      <c r="A38" s="25">
        <v>28</v>
      </c>
      <c r="B38" s="42"/>
      <c r="C38" s="8"/>
      <c r="D38" s="8"/>
      <c r="E38" s="8"/>
      <c r="F38" s="8"/>
      <c r="G38" s="8"/>
      <c r="H38" s="8"/>
      <c r="I38" s="8"/>
      <c r="J38" s="8"/>
      <c r="K38" s="8"/>
      <c r="L38" s="8"/>
      <c r="M38" s="26"/>
      <c r="N38" s="24"/>
      <c r="O38" s="73">
        <v>8254.8125149271564</v>
      </c>
      <c r="P38" s="74">
        <v>34.562899999999999</v>
      </c>
      <c r="Q38" s="75">
        <v>9.6003461493912408</v>
      </c>
      <c r="R38" s="76">
        <v>9149.582039646526</v>
      </c>
      <c r="S38" s="74">
        <v>38.3093</v>
      </c>
      <c r="T38" s="72">
        <v>10.640963019332114</v>
      </c>
      <c r="U38" s="30"/>
      <c r="V38" s="39"/>
      <c r="W38" s="21"/>
      <c r="X38" s="20"/>
      <c r="Y38" s="17"/>
      <c r="Z38" s="17"/>
      <c r="AA38" s="17"/>
      <c r="AB38" s="22"/>
      <c r="AC38" s="27">
        <v>29.549599999999998</v>
      </c>
      <c r="AD38" s="15">
        <f t="shared" si="0"/>
        <v>0</v>
      </c>
      <c r="AE38" s="16" t="str">
        <f t="shared" si="1"/>
        <v xml:space="preserve"> </v>
      </c>
      <c r="AF38" s="7"/>
      <c r="AG38" s="7"/>
      <c r="AH38" s="7"/>
    </row>
    <row r="39" spans="1:34" x14ac:dyDescent="0.25">
      <c r="A39" s="25">
        <v>29</v>
      </c>
      <c r="B39" s="42"/>
      <c r="C39" s="8"/>
      <c r="D39" s="8"/>
      <c r="E39" s="8"/>
      <c r="F39" s="8"/>
      <c r="G39" s="8"/>
      <c r="H39" s="8"/>
      <c r="I39" s="8"/>
      <c r="J39" s="8"/>
      <c r="K39" s="8"/>
      <c r="L39" s="8"/>
      <c r="M39" s="26"/>
      <c r="N39" s="24"/>
      <c r="O39" s="73">
        <v>8254.8125149271564</v>
      </c>
      <c r="P39" s="74">
        <v>34.562899999999999</v>
      </c>
      <c r="Q39" s="75">
        <v>9.6003461493912408</v>
      </c>
      <c r="R39" s="76">
        <v>9149.582039646526</v>
      </c>
      <c r="S39" s="74">
        <v>38.3093</v>
      </c>
      <c r="T39" s="72">
        <v>10.640963019332114</v>
      </c>
      <c r="U39" s="30"/>
      <c r="V39" s="39"/>
      <c r="W39" s="21"/>
      <c r="X39" s="20"/>
      <c r="Y39" s="17"/>
      <c r="Z39" s="17"/>
      <c r="AA39" s="17"/>
      <c r="AB39" s="22"/>
      <c r="AC39" s="27">
        <v>25.746200000000002</v>
      </c>
      <c r="AD39" s="15">
        <f t="shared" si="0"/>
        <v>0</v>
      </c>
      <c r="AE39" s="16" t="str">
        <f t="shared" si="1"/>
        <v xml:space="preserve"> </v>
      </c>
      <c r="AF39" s="7"/>
      <c r="AG39" s="7"/>
      <c r="AH39" s="7"/>
    </row>
    <row r="40" spans="1:34" x14ac:dyDescent="0.25">
      <c r="A40" s="25">
        <v>30</v>
      </c>
      <c r="B40" s="8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9"/>
      <c r="N40" s="90"/>
      <c r="O40" s="73">
        <v>8254.8125149271564</v>
      </c>
      <c r="P40" s="74">
        <v>34.562899999999999</v>
      </c>
      <c r="Q40" s="75">
        <v>9.6003461493912408</v>
      </c>
      <c r="R40" s="76">
        <v>9149.582039646526</v>
      </c>
      <c r="S40" s="74">
        <v>38.3093</v>
      </c>
      <c r="T40" s="72">
        <v>10.640963019332114</v>
      </c>
      <c r="U40" s="91"/>
      <c r="V40" s="92"/>
      <c r="W40" s="93"/>
      <c r="X40" s="94"/>
      <c r="Y40" s="95"/>
      <c r="Z40" s="95"/>
      <c r="AA40" s="95"/>
      <c r="AB40" s="96"/>
      <c r="AC40" s="34">
        <v>26.582000000000001</v>
      </c>
      <c r="AD40" s="15"/>
      <c r="AE40" s="16"/>
      <c r="AF40" s="7"/>
      <c r="AG40" s="7"/>
      <c r="AH40" s="7"/>
    </row>
    <row r="41" spans="1:34" ht="15.75" thickBot="1" x14ac:dyDescent="0.3">
      <c r="A41" s="25">
        <v>31</v>
      </c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5"/>
      <c r="N41" s="47"/>
      <c r="O41" s="73">
        <v>8254.8125149271564</v>
      </c>
      <c r="P41" s="74">
        <v>34.562899999999999</v>
      </c>
      <c r="Q41" s="75">
        <v>9.6003461493912408</v>
      </c>
      <c r="R41" s="76">
        <v>9149.582039646526</v>
      </c>
      <c r="S41" s="74">
        <v>38.3093</v>
      </c>
      <c r="T41" s="72">
        <v>10.640963019332114</v>
      </c>
      <c r="U41" s="50"/>
      <c r="V41" s="51"/>
      <c r="W41" s="52"/>
      <c r="X41" s="53"/>
      <c r="Y41" s="54"/>
      <c r="Z41" s="54"/>
      <c r="AA41" s="54"/>
      <c r="AB41" s="55"/>
      <c r="AC41" s="34">
        <v>27.953299999999999</v>
      </c>
      <c r="AD41" s="15">
        <f t="shared" si="0"/>
        <v>0</v>
      </c>
      <c r="AE41" s="16" t="str">
        <f t="shared" si="1"/>
        <v xml:space="preserve"> </v>
      </c>
      <c r="AF41" s="7"/>
      <c r="AG41" s="7"/>
      <c r="AH41" s="7"/>
    </row>
    <row r="42" spans="1:34" ht="19.5" customHeight="1" thickBot="1" x14ac:dyDescent="0.3">
      <c r="A42" s="4"/>
      <c r="B42" s="5"/>
      <c r="C42" s="5"/>
      <c r="D42" s="5"/>
      <c r="E42" s="5"/>
      <c r="F42" s="5"/>
      <c r="G42" s="5"/>
      <c r="H42" s="99" t="s">
        <v>3</v>
      </c>
      <c r="I42" s="100"/>
      <c r="J42" s="100"/>
      <c r="K42" s="100"/>
      <c r="L42" s="100"/>
      <c r="M42" s="100"/>
      <c r="N42" s="101"/>
      <c r="O42" s="33">
        <f>SUMPRODUCT(O11:O41,AC11:AC41)/SUM(AC11:AC41)</f>
        <v>8262.1355108593907</v>
      </c>
      <c r="P42" s="31">
        <f>SUMPRODUCT(P11:P41,AC11:AC41)/SUM(AC11:AC41)</f>
        <v>34.593561383968265</v>
      </c>
      <c r="Q42" s="31">
        <f>SUMPRODUCT(Q11:Q41,AC11:AC41)/SUM(AC11:AC41)</f>
        <v>9.6088627929458834</v>
      </c>
      <c r="R42" s="33">
        <f>SUMPRODUCT(R11:R41,AC11:AC41)/SUM(AC11:AC41)</f>
        <v>9157.5752639887742</v>
      </c>
      <c r="S42" s="31">
        <f>SUMPRODUCT(S11:S41,AC11:AC41)/SUM(AC11:AC41)</f>
        <v>38.342767630320985</v>
      </c>
      <c r="T42" s="31">
        <f>SUMPRODUCT(T11:T41,AC11:AC41)/SUM(AC11:AC41)</f>
        <v>10.650259138462202</v>
      </c>
      <c r="U42" s="18"/>
      <c r="V42" s="5"/>
      <c r="W42" s="5"/>
      <c r="X42" s="5"/>
      <c r="Y42" s="5"/>
      <c r="Z42" s="5"/>
      <c r="AA42" s="5"/>
      <c r="AB42" s="5"/>
      <c r="AC42" s="97">
        <v>1167.3098</v>
      </c>
    </row>
    <row r="43" spans="1:34" ht="18.75" customHeight="1" x14ac:dyDescent="0.25">
      <c r="W43" s="136" t="s">
        <v>48</v>
      </c>
      <c r="X43" s="136"/>
      <c r="Y43" s="136"/>
      <c r="Z43" s="136"/>
      <c r="AA43" s="136"/>
      <c r="AB43" s="136"/>
      <c r="AC43" s="35">
        <v>1.401</v>
      </c>
    </row>
    <row r="44" spans="1:34" ht="15" customHeight="1" thickBot="1" x14ac:dyDescent="0.3">
      <c r="B44" s="3" t="s">
        <v>42</v>
      </c>
      <c r="O44" s="1" t="s">
        <v>39</v>
      </c>
      <c r="R44" s="29"/>
      <c r="S44" s="29"/>
      <c r="T44" s="29"/>
      <c r="U44" s="137" t="s">
        <v>55</v>
      </c>
      <c r="V44" s="137"/>
      <c r="W44" s="136" t="s">
        <v>49</v>
      </c>
      <c r="X44" s="136"/>
      <c r="Y44" s="136"/>
      <c r="Z44" s="136"/>
      <c r="AA44" s="136"/>
      <c r="AB44" s="136"/>
      <c r="AC44" s="98">
        <f>AC42-AC43</f>
        <v>1165.9087999999999</v>
      </c>
    </row>
    <row r="45" spans="1:34" x14ac:dyDescent="0.25">
      <c r="D45" s="6"/>
      <c r="O45" s="6"/>
      <c r="R45" s="6"/>
      <c r="V45" s="6"/>
    </row>
    <row r="46" spans="1:34" x14ac:dyDescent="0.25">
      <c r="B46" s="3" t="s">
        <v>43</v>
      </c>
      <c r="O46" s="1" t="s">
        <v>40</v>
      </c>
      <c r="R46" s="29"/>
      <c r="S46" s="29"/>
      <c r="T46" s="29"/>
      <c r="U46" s="137" t="s">
        <v>55</v>
      </c>
      <c r="V46" s="137"/>
    </row>
    <row r="47" spans="1:34" x14ac:dyDescent="0.25">
      <c r="E47" s="6"/>
      <c r="O47" s="6"/>
      <c r="R47" s="6"/>
      <c r="V47" s="6"/>
    </row>
    <row r="48" spans="1:34" x14ac:dyDescent="0.25">
      <c r="B48" s="3" t="s">
        <v>44</v>
      </c>
      <c r="O48" s="1" t="s">
        <v>41</v>
      </c>
      <c r="R48" s="29"/>
      <c r="S48" s="29"/>
      <c r="T48" s="29"/>
      <c r="U48" s="137" t="s">
        <v>55</v>
      </c>
      <c r="V48" s="137"/>
    </row>
    <row r="49" spans="5:22" x14ac:dyDescent="0.25">
      <c r="E49" s="6"/>
      <c r="O49" s="6"/>
      <c r="R49" s="6"/>
      <c r="V49" s="6"/>
    </row>
  </sheetData>
  <mergeCells count="38">
    <mergeCell ref="AA1:AC1"/>
    <mergeCell ref="W43:AB43"/>
    <mergeCell ref="W44:AB44"/>
    <mergeCell ref="U44:V44"/>
    <mergeCell ref="U48:V48"/>
    <mergeCell ref="U46:V46"/>
    <mergeCell ref="AC7:AC10"/>
    <mergeCell ref="A7:A10"/>
    <mergeCell ref="Z7:Z10"/>
    <mergeCell ref="AA7:AA10"/>
    <mergeCell ref="AB7:AB10"/>
    <mergeCell ref="Y7:Y10"/>
    <mergeCell ref="X7:X10"/>
    <mergeCell ref="B9:B10"/>
    <mergeCell ref="C9:C10"/>
    <mergeCell ref="D9:D10"/>
    <mergeCell ref="E9:E10"/>
    <mergeCell ref="F9:F10"/>
    <mergeCell ref="G9:G10"/>
    <mergeCell ref="H9:H10"/>
    <mergeCell ref="T9:T10"/>
    <mergeCell ref="V9:V10"/>
    <mergeCell ref="H42:N42"/>
    <mergeCell ref="I9:I10"/>
    <mergeCell ref="J9:J10"/>
    <mergeCell ref="K9:K10"/>
    <mergeCell ref="N7:W7"/>
    <mergeCell ref="L9:L10"/>
    <mergeCell ref="M9:M10"/>
    <mergeCell ref="W9:W10"/>
    <mergeCell ref="B7:M8"/>
    <mergeCell ref="O9:O10"/>
    <mergeCell ref="P9:P10"/>
    <mergeCell ref="Q9:Q10"/>
    <mergeCell ref="R9:R10"/>
    <mergeCell ref="S9:S10"/>
    <mergeCell ref="N8:N10"/>
    <mergeCell ref="U9:U10"/>
  </mergeCells>
  <printOptions verticalCentered="1"/>
  <pageMargins left="0.19685039370078741" right="0.11811023622047245" top="0.15748031496062992" bottom="0.15748031496062992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Мосейчук Владислав Иванович</dc:creator>
  <cp:lastModifiedBy>Ximlab</cp:lastModifiedBy>
  <cp:lastPrinted>2016-10-31T09:04:13Z</cp:lastPrinted>
  <dcterms:created xsi:type="dcterms:W3CDTF">2016-10-07T07:24:19Z</dcterms:created>
  <dcterms:modified xsi:type="dcterms:W3CDTF">2017-01-05T07:18:11Z</dcterms:modified>
</cp:coreProperties>
</file>