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AC42" i="4" l="1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<sst xmlns="http://schemas.openxmlformats.org/spreadsheetml/2006/main" count="79" uniqueCount="68">
  <si>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</si>
  <si>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</si>
  <si>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</si>
  <si>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</si>
  <si>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</si>
  <si>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</si>
  <si>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</si>
  <si>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</si>
  <si>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</si>
  <si>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</si>
  <si>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</si>
  <si>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</si>
  <si>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</si>
  <si>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</si>
  <si>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</si>
  <si>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</si>
  <si>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</si>
  <si>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</si>
  <si>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</si>
  <si>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</si>
  <si>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</si>
  <si>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</si>
  <si>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</si>
  <si>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</si>
  <si>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</si>
  <si>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</si>
  <si>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</si>
  <si>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</si>
  <si>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</si>
  <si>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</si>
  <si>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</si>
  <si>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</si>
  <si>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</si>
  <si>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</si>
  <si>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</si>
  <si>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</si>
  <si>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</si>
  <si>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</si>
  <si>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</si>
  <si>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</si>
  <si>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</si>
  <si>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</si>
  <si>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</si>
  <si>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</si>
  <si>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</si>
  <si>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</si>
  <si>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</si>
  <si>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</si>
  <si>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</si>
  <si>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</si>
  <si>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</si>
  <si>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</si>
  <si>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</si>
  <si>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</si>
  <si>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</si>
  <si>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</si>
  <si>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</si>
  <si>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</si>
  <si>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</si>
  <si>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</si>
  <si>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</si>
  <si>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</si>
  <si>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</si>
  <si>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 xml:space="preserve">УМГ "ПРИКАРПАТТРАНСГАЗ" ПВВГ Ряснопіль </t>
    </r>
  </si>
  <si>
    <t>за період з 01.12.2016 р.    по 31.12.2016 р.</t>
  </si>
  <si>
    <t>03.01.2017 р</t>
  </si>
  <si>
    <t>відсутні</t>
  </si>
  <si>
    <t>&lt; 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</si>
</sst>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"/>
    <numFmt numFmtId="166" formatCode="0.00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Protection="1"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4" fontId="15" fillId="0" borderId="1" xfId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165" fontId="3" fillId="0" borderId="14" xfId="0" applyNumberFormat="1" applyFont="1" applyBorder="1" applyAlignment="1" applyProtection="1">
      <alignment horizontal="center" vertical="center" wrapText="1"/>
      <protection locked="0"/>
    </xf>
    <xf numFmtId="165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165" fontId="17" fillId="2" borderId="1" xfId="0" applyNumberFormat="1" applyFont="1" applyFill="1" applyBorder="1" applyAlignment="1">
      <alignment horizontal="center" wrapText="1"/>
    </xf>
    <xf numFmtId="1" fontId="17" fillId="2" borderId="1" xfId="0" applyNumberFormat="1" applyFont="1" applyFill="1" applyBorder="1" applyAlignment="1">
      <alignment horizontal="center" wrapText="1"/>
    </xf>
    <xf numFmtId="2" fontId="17" fillId="2" borderId="1" xfId="0" applyNumberFormat="1" applyFont="1" applyFill="1" applyBorder="1" applyAlignment="1">
      <alignment horizontal="center" wrapText="1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2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wrapText="1"/>
    </xf>
    <xf numFmtId="167" fontId="17" fillId="0" borderId="1" xfId="0" applyNumberFormat="1" applyFont="1" applyFill="1" applyBorder="1" applyAlignment="1">
      <alignment horizontal="center" wrapText="1"/>
    </xf>
    <xf numFmtId="2" fontId="17" fillId="2" borderId="1" xfId="1" applyNumberFormat="1" applyFont="1" applyFill="1" applyBorder="1" applyAlignment="1">
      <alignment horizontal="center" wrapText="1"/>
    </xf>
    <xf numFmtId="165" fontId="17" fillId="2" borderId="47" xfId="0" applyNumberFormat="1" applyFont="1" applyFill="1" applyBorder="1" applyAlignment="1">
      <alignment horizontal="center" wrapText="1"/>
    </xf>
    <xf numFmtId="165" fontId="17" fillId="2" borderId="0" xfId="0" applyNumberFormat="1" applyFont="1" applyFill="1"/>
    <xf numFmtId="165" fontId="17" fillId="2" borderId="1" xfId="1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2" fontId="3" fillId="0" borderId="14" xfId="0" applyNumberFormat="1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/>
    <xf numFmtId="166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A2" zoomScale="90" zoomScaleNormal="70" zoomScaleSheetLayoutView="90" workbookViewId="0">
      <selection activeCell="Y31" sqref="Y31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8" width="6.140625" style="1" customWidth="1"/>
    <col min="29" max="29" width="10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62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64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82" t="s">
        <v>0</v>
      </c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6" t="s">
        <v>31</v>
      </c>
      <c r="O7" s="72"/>
      <c r="P7" s="72"/>
      <c r="Q7" s="72"/>
      <c r="R7" s="72"/>
      <c r="S7" s="72"/>
      <c r="T7" s="72"/>
      <c r="U7" s="72"/>
      <c r="V7" s="72"/>
      <c r="W7" s="73"/>
      <c r="X7" s="74" t="s">
        <v>25</v>
      </c>
      <c r="Y7" s="76" t="s">
        <v>2</v>
      </c>
      <c r="Z7" s="60" t="s">
        <v>17</v>
      </c>
      <c r="AA7" s="60" t="s">
        <v>18</v>
      </c>
      <c r="AB7" s="62" t="s">
        <v>19</v>
      </c>
      <c r="AC7" s="82" t="s">
        <v>16</v>
      </c>
    </row>
    <row r="8" spans="1:34" ht="16.5" customHeight="1" thickBot="1" x14ac:dyDescent="0.3">
      <c r="A8" s="108"/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84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75"/>
      <c r="Y8" s="77"/>
      <c r="Z8" s="61"/>
      <c r="AA8" s="61"/>
      <c r="AB8" s="63"/>
      <c r="AC8" s="83"/>
    </row>
    <row r="9" spans="1:34" ht="15" customHeight="1" x14ac:dyDescent="0.25">
      <c r="A9" s="108"/>
      <c r="B9" s="78" t="s">
        <v>34</v>
      </c>
      <c r="C9" s="64" t="s">
        <v>35</v>
      </c>
      <c r="D9" s="64" t="s">
        <v>36</v>
      </c>
      <c r="E9" s="64" t="s">
        <v>41</v>
      </c>
      <c r="F9" s="64" t="s">
        <v>42</v>
      </c>
      <c r="G9" s="64" t="s">
        <v>39</v>
      </c>
      <c r="H9" s="64" t="s">
        <v>43</v>
      </c>
      <c r="I9" s="64" t="s">
        <v>40</v>
      </c>
      <c r="J9" s="64" t="s">
        <v>38</v>
      </c>
      <c r="K9" s="64" t="s">
        <v>37</v>
      </c>
      <c r="L9" s="64" t="s">
        <v>44</v>
      </c>
      <c r="M9" s="80" t="s">
        <v>45</v>
      </c>
      <c r="N9" s="85"/>
      <c r="O9" s="89" t="s">
        <v>32</v>
      </c>
      <c r="P9" s="91" t="s">
        <v>10</v>
      </c>
      <c r="Q9" s="62" t="s">
        <v>11</v>
      </c>
      <c r="R9" s="78" t="s">
        <v>33</v>
      </c>
      <c r="S9" s="64" t="s">
        <v>12</v>
      </c>
      <c r="T9" s="80" t="s">
        <v>13</v>
      </c>
      <c r="U9" s="96" t="s">
        <v>28</v>
      </c>
      <c r="V9" s="64" t="s">
        <v>14</v>
      </c>
      <c r="W9" s="80" t="s">
        <v>15</v>
      </c>
      <c r="X9" s="75"/>
      <c r="Y9" s="77"/>
      <c r="Z9" s="61"/>
      <c r="AA9" s="61"/>
      <c r="AB9" s="63"/>
      <c r="AC9" s="83"/>
    </row>
    <row r="10" spans="1:34" ht="92.25" customHeight="1" x14ac:dyDescent="0.25">
      <c r="A10" s="108"/>
      <c r="B10" s="79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81"/>
      <c r="N10" s="86"/>
      <c r="O10" s="90"/>
      <c r="P10" s="92"/>
      <c r="Q10" s="63"/>
      <c r="R10" s="79"/>
      <c r="S10" s="65"/>
      <c r="T10" s="81"/>
      <c r="U10" s="97"/>
      <c r="V10" s="65"/>
      <c r="W10" s="81"/>
      <c r="X10" s="75"/>
      <c r="Y10" s="77"/>
      <c r="Z10" s="61"/>
      <c r="AA10" s="61"/>
      <c r="AB10" s="63"/>
      <c r="AC10" s="83"/>
    </row>
    <row r="11" spans="1:34" x14ac:dyDescent="0.25">
      <c r="A11" s="20">
        <v>1</v>
      </c>
      <c r="B11" s="43">
        <v>95.830100000000002</v>
      </c>
      <c r="C11" s="43">
        <v>2.2219000000000002</v>
      </c>
      <c r="D11" s="43">
        <v>0.68220000000000003</v>
      </c>
      <c r="E11" s="43">
        <v>0.1038</v>
      </c>
      <c r="F11" s="43">
        <v>0.1095</v>
      </c>
      <c r="G11" s="43">
        <v>1.4E-3</v>
      </c>
      <c r="H11" s="43">
        <v>2.1700000000000001E-2</v>
      </c>
      <c r="I11" s="43">
        <v>1.6400000000000001E-2</v>
      </c>
      <c r="J11" s="43">
        <v>1.5900000000000001E-2</v>
      </c>
      <c r="K11" s="43">
        <v>8.2000000000000007E-3</v>
      </c>
      <c r="L11" s="43">
        <v>0.82169999999999999</v>
      </c>
      <c r="M11" s="43">
        <v>0.16719999999999999</v>
      </c>
      <c r="N11" s="43">
        <v>0.70069999999999999</v>
      </c>
      <c r="O11" s="44">
        <v>8180</v>
      </c>
      <c r="P11" s="45">
        <v>34.25</v>
      </c>
      <c r="Q11" s="46">
        <v>9.5138888888888893</v>
      </c>
      <c r="R11" s="44">
        <v>9071</v>
      </c>
      <c r="S11" s="45">
        <v>37.979999999999997</v>
      </c>
      <c r="T11" s="47">
        <v>10.549999999999999</v>
      </c>
      <c r="U11" s="44">
        <v>11895</v>
      </c>
      <c r="V11" s="45">
        <v>49.8</v>
      </c>
      <c r="W11" s="47">
        <v>13.833333333333332</v>
      </c>
      <c r="X11" s="48">
        <v>-22.3</v>
      </c>
      <c r="Y11" s="49">
        <v>-12.6</v>
      </c>
      <c r="Z11" s="26"/>
      <c r="AA11" s="26"/>
      <c r="AB11" s="27"/>
      <c r="AC11" s="115">
        <v>11758.153</v>
      </c>
      <c r="AD11" s="15">
        <f>SUM(B11:M11)+$K$42+$N$42</f>
        <v>100.00000000000001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43">
        <v>95.900199999999998</v>
      </c>
      <c r="C12" s="43">
        <v>2.2172999999999998</v>
      </c>
      <c r="D12" s="43">
        <v>0.6794</v>
      </c>
      <c r="E12" s="43">
        <v>0.1028</v>
      </c>
      <c r="F12" s="43">
        <v>0.10730000000000001</v>
      </c>
      <c r="G12" s="43">
        <v>1.2999999999999999E-3</v>
      </c>
      <c r="H12" s="43">
        <v>2.07E-2</v>
      </c>
      <c r="I12" s="43">
        <v>1.5900000000000001E-2</v>
      </c>
      <c r="J12" s="43">
        <v>1.5299999999999999E-2</v>
      </c>
      <c r="K12" s="43">
        <v>5.1999999999999998E-3</v>
      </c>
      <c r="L12" s="43">
        <v>0.77010000000000001</v>
      </c>
      <c r="M12" s="43">
        <v>0.16450000000000001</v>
      </c>
      <c r="N12" s="43">
        <v>0.70020000000000004</v>
      </c>
      <c r="O12" s="44">
        <v>8182</v>
      </c>
      <c r="P12" s="45">
        <v>34.26</v>
      </c>
      <c r="Q12" s="46">
        <v>9.5166666666666657</v>
      </c>
      <c r="R12" s="44">
        <v>9074</v>
      </c>
      <c r="S12" s="45">
        <v>37.99</v>
      </c>
      <c r="T12" s="47">
        <v>10.552777777777779</v>
      </c>
      <c r="U12" s="44">
        <v>11903</v>
      </c>
      <c r="V12" s="45">
        <v>49.84</v>
      </c>
      <c r="W12" s="47">
        <v>13.844444444444445</v>
      </c>
      <c r="X12" s="49">
        <v>-24.8</v>
      </c>
      <c r="Y12" s="49">
        <v>-13.4</v>
      </c>
      <c r="Z12" s="26"/>
      <c r="AA12" s="26"/>
      <c r="AB12" s="28"/>
      <c r="AC12" s="115">
        <v>12028.655000000001</v>
      </c>
      <c r="AD12" s="15">
        <f t="shared" ref="AD12:AD41" si="0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43">
        <v>95.853999999999999</v>
      </c>
      <c r="C13" s="43">
        <v>2.2385000000000002</v>
      </c>
      <c r="D13" s="43">
        <v>0.67779999999999996</v>
      </c>
      <c r="E13" s="43">
        <v>0.1016</v>
      </c>
      <c r="F13" s="43">
        <v>0.10580000000000001</v>
      </c>
      <c r="G13" s="43">
        <v>1.1999999999999999E-3</v>
      </c>
      <c r="H13" s="43">
        <v>2.01E-2</v>
      </c>
      <c r="I13" s="43">
        <v>1.5599999999999999E-2</v>
      </c>
      <c r="J13" s="43">
        <v>1.52E-2</v>
      </c>
      <c r="K13" s="43">
        <v>5.1999999999999998E-3</v>
      </c>
      <c r="L13" s="43">
        <v>0.80049999999999999</v>
      </c>
      <c r="M13" s="43">
        <v>0.16450000000000001</v>
      </c>
      <c r="N13" s="43">
        <v>0.70040000000000002</v>
      </c>
      <c r="O13" s="44">
        <v>8180</v>
      </c>
      <c r="P13" s="45">
        <v>34.25</v>
      </c>
      <c r="Q13" s="46">
        <v>9.5138888888888893</v>
      </c>
      <c r="R13" s="44">
        <v>9071</v>
      </c>
      <c r="S13" s="45">
        <v>37.979999999999997</v>
      </c>
      <c r="T13" s="47">
        <v>10.549999999999999</v>
      </c>
      <c r="U13" s="44">
        <v>11899</v>
      </c>
      <c r="V13" s="45">
        <v>49.82</v>
      </c>
      <c r="W13" s="47">
        <v>13.838888888888889</v>
      </c>
      <c r="X13" s="48"/>
      <c r="Y13" s="48"/>
      <c r="Z13" s="26"/>
      <c r="AA13" s="26"/>
      <c r="AB13" s="27"/>
      <c r="AC13" s="115">
        <v>11502.3</v>
      </c>
      <c r="AD13" s="15">
        <f t="shared" si="0"/>
        <v>100.00000000000001</v>
      </c>
      <c r="AE13" s="16" t="str">
        <f>IF(AD13=100,"ОК"," ")</f>
        <v>ОК</v>
      </c>
      <c r="AF13" s="8"/>
      <c r="AG13" s="8"/>
      <c r="AH13" s="8"/>
    </row>
    <row r="14" spans="1:34" x14ac:dyDescent="0.25">
      <c r="A14" s="20">
        <v>4</v>
      </c>
      <c r="B14" s="43">
        <v>95.948700000000002</v>
      </c>
      <c r="C14" s="43">
        <v>2.1888999999999998</v>
      </c>
      <c r="D14" s="43">
        <v>0.65939999999999999</v>
      </c>
      <c r="E14" s="43">
        <v>9.9699999999999997E-2</v>
      </c>
      <c r="F14" s="43">
        <v>0.10199999999999999</v>
      </c>
      <c r="G14" s="43">
        <v>1.1000000000000001E-3</v>
      </c>
      <c r="H14" s="43">
        <v>1.8700000000000001E-2</v>
      </c>
      <c r="I14" s="43">
        <v>1.4500000000000001E-2</v>
      </c>
      <c r="J14" s="43">
        <v>1.35E-2</v>
      </c>
      <c r="K14" s="43">
        <v>5.4000000000000003E-3</v>
      </c>
      <c r="L14" s="43">
        <v>0.78649999999999998</v>
      </c>
      <c r="M14" s="43">
        <v>0.16139999999999999</v>
      </c>
      <c r="N14" s="43">
        <v>0.6996</v>
      </c>
      <c r="O14" s="44">
        <v>8174</v>
      </c>
      <c r="P14" s="50">
        <v>34.22</v>
      </c>
      <c r="Q14" s="46">
        <v>9.5055555555555546</v>
      </c>
      <c r="R14" s="44">
        <v>9065</v>
      </c>
      <c r="S14" s="50">
        <v>37.950000000000003</v>
      </c>
      <c r="T14" s="47">
        <v>10.541666666666668</v>
      </c>
      <c r="U14" s="44">
        <v>11897</v>
      </c>
      <c r="V14" s="45">
        <v>49.81</v>
      </c>
      <c r="W14" s="47">
        <v>13.836111111111112</v>
      </c>
      <c r="X14" s="48"/>
      <c r="Y14" s="49"/>
      <c r="Z14" s="26"/>
      <c r="AA14" s="26"/>
      <c r="AB14" s="27"/>
      <c r="AC14" s="115">
        <v>11268.505999999999</v>
      </c>
      <c r="AD14" s="15">
        <f t="shared" si="0"/>
        <v>99.999799999999993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43">
        <v>96.013199999999998</v>
      </c>
      <c r="C15" s="43">
        <v>2.1614</v>
      </c>
      <c r="D15" s="43">
        <v>0.64810000000000001</v>
      </c>
      <c r="E15" s="43">
        <v>9.8100000000000007E-2</v>
      </c>
      <c r="F15" s="43">
        <v>9.9400000000000002E-2</v>
      </c>
      <c r="G15" s="43">
        <v>1.2999999999999999E-3</v>
      </c>
      <c r="H15" s="43">
        <v>1.8599999999999998E-2</v>
      </c>
      <c r="I15" s="43">
        <v>1.38E-2</v>
      </c>
      <c r="J15" s="43">
        <v>1.3100000000000001E-2</v>
      </c>
      <c r="K15" s="43">
        <v>7.3000000000000001E-3</v>
      </c>
      <c r="L15" s="43">
        <v>0.76739999999999997</v>
      </c>
      <c r="M15" s="43">
        <v>0.15840000000000001</v>
      </c>
      <c r="N15" s="43">
        <v>0.69910000000000005</v>
      </c>
      <c r="O15" s="44">
        <v>8171</v>
      </c>
      <c r="P15" s="45">
        <v>34.21</v>
      </c>
      <c r="Q15" s="46">
        <v>9.5027777777777782</v>
      </c>
      <c r="R15" s="44">
        <v>9062</v>
      </c>
      <c r="S15" s="45">
        <v>37.94</v>
      </c>
      <c r="T15" s="47">
        <v>10.538888888888888</v>
      </c>
      <c r="U15" s="44">
        <v>11898</v>
      </c>
      <c r="V15" s="45">
        <v>49.81</v>
      </c>
      <c r="W15" s="47">
        <v>13.836111111111112</v>
      </c>
      <c r="X15" s="48">
        <v>-23.8</v>
      </c>
      <c r="Y15" s="48">
        <v>-13.8</v>
      </c>
      <c r="Z15" s="26"/>
      <c r="AA15" s="26"/>
      <c r="AB15" s="29"/>
      <c r="AC15" s="115">
        <v>11867.013999999999</v>
      </c>
      <c r="AD15" s="15">
        <f t="shared" si="0"/>
        <v>100.0001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20">
        <v>6</v>
      </c>
      <c r="B16" s="43">
        <v>94.576800000000006</v>
      </c>
      <c r="C16" s="43">
        <v>2.8780999999999999</v>
      </c>
      <c r="D16" s="43">
        <v>0.81200000000000006</v>
      </c>
      <c r="E16" s="43">
        <v>0.1037</v>
      </c>
      <c r="F16" s="43">
        <v>0.1235</v>
      </c>
      <c r="G16" s="43">
        <v>1.1999999999999999E-3</v>
      </c>
      <c r="H16" s="43">
        <v>2.29E-2</v>
      </c>
      <c r="I16" s="43">
        <v>1.84E-2</v>
      </c>
      <c r="J16" s="43">
        <v>2.1899999999999999E-2</v>
      </c>
      <c r="K16" s="43">
        <v>6.6E-3</v>
      </c>
      <c r="L16" s="43">
        <v>1.2157</v>
      </c>
      <c r="M16" s="43">
        <v>0.21920000000000001</v>
      </c>
      <c r="N16" s="43">
        <v>0.70909999999999995</v>
      </c>
      <c r="O16" s="44">
        <v>8207</v>
      </c>
      <c r="P16" s="45">
        <v>34.36</v>
      </c>
      <c r="Q16" s="46">
        <v>9.5444444444444443</v>
      </c>
      <c r="R16" s="44">
        <v>9098</v>
      </c>
      <c r="S16" s="45">
        <v>38.090000000000003</v>
      </c>
      <c r="T16" s="47">
        <v>10.580555555555556</v>
      </c>
      <c r="U16" s="44">
        <v>11860</v>
      </c>
      <c r="V16" s="45">
        <v>49.65</v>
      </c>
      <c r="W16" s="47">
        <v>13.791666666666666</v>
      </c>
      <c r="X16" s="48">
        <v>-23.4</v>
      </c>
      <c r="Y16" s="48">
        <v>-13.2</v>
      </c>
      <c r="Z16" s="26"/>
      <c r="AA16" s="26"/>
      <c r="AB16" s="28" t="s">
        <v>66</v>
      </c>
      <c r="AC16" s="115">
        <v>12034.878000000001</v>
      </c>
      <c r="AD16" s="15">
        <f t="shared" si="0"/>
        <v>100.00000000000003</v>
      </c>
      <c r="AE16" s="16" t="str">
        <f t="shared" si="1"/>
        <v>ОК</v>
      </c>
      <c r="AF16" s="8"/>
      <c r="AG16" s="8"/>
      <c r="AH16" s="8"/>
    </row>
    <row r="17" spans="1:34" x14ac:dyDescent="0.25">
      <c r="A17" s="20">
        <v>7</v>
      </c>
      <c r="B17" s="43">
        <v>94.536600000000007</v>
      </c>
      <c r="C17" s="43">
        <v>2.8378000000000001</v>
      </c>
      <c r="D17" s="43">
        <v>0.76839999999999997</v>
      </c>
      <c r="E17" s="43">
        <v>9.5299999999999996E-2</v>
      </c>
      <c r="F17" s="43">
        <v>0.1108</v>
      </c>
      <c r="G17" s="43">
        <v>1.2999999999999999E-3</v>
      </c>
      <c r="H17" s="43">
        <v>2.1700000000000001E-2</v>
      </c>
      <c r="I17" s="43">
        <v>1.7899999999999999E-2</v>
      </c>
      <c r="J17" s="43">
        <v>2.1999999999999999E-2</v>
      </c>
      <c r="K17" s="43">
        <v>7.6E-3</v>
      </c>
      <c r="L17" s="43">
        <v>1.3576999999999999</v>
      </c>
      <c r="M17" s="43">
        <v>0.2228</v>
      </c>
      <c r="N17" s="43">
        <v>0.7087</v>
      </c>
      <c r="O17" s="44">
        <v>8183</v>
      </c>
      <c r="P17" s="45">
        <v>34.26</v>
      </c>
      <c r="Q17" s="46">
        <v>9.5166666666666657</v>
      </c>
      <c r="R17" s="44">
        <v>9072</v>
      </c>
      <c r="S17" s="45">
        <v>37.979999999999997</v>
      </c>
      <c r="T17" s="47">
        <v>10.549999999999999</v>
      </c>
      <c r="U17" s="44">
        <v>11829</v>
      </c>
      <c r="V17" s="45">
        <v>49.53</v>
      </c>
      <c r="W17" s="47">
        <v>13.758333333333333</v>
      </c>
      <c r="X17" s="49">
        <v>-22.7</v>
      </c>
      <c r="Y17" s="48">
        <v>-12.1</v>
      </c>
      <c r="Z17" s="26" t="s">
        <v>67</v>
      </c>
      <c r="AA17" s="26">
        <v>0.6</v>
      </c>
      <c r="AB17" s="30"/>
      <c r="AC17" s="115">
        <v>11915.519</v>
      </c>
      <c r="AD17" s="15">
        <f t="shared" si="0"/>
        <v>99.999899999999997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20">
        <v>8</v>
      </c>
      <c r="B18" s="43">
        <v>94.912599999999998</v>
      </c>
      <c r="C18" s="43">
        <v>2.7120000000000002</v>
      </c>
      <c r="D18" s="43">
        <v>0.76039999999999996</v>
      </c>
      <c r="E18" s="43">
        <v>9.69E-2</v>
      </c>
      <c r="F18" s="43">
        <v>0.1071</v>
      </c>
      <c r="G18" s="43">
        <v>1.4E-3</v>
      </c>
      <c r="H18" s="43">
        <v>2.1000000000000001E-2</v>
      </c>
      <c r="I18" s="43">
        <v>1.66E-2</v>
      </c>
      <c r="J18" s="43">
        <v>2.01E-2</v>
      </c>
      <c r="K18" s="51">
        <v>6.7000000000000002E-3</v>
      </c>
      <c r="L18" s="43">
        <v>1.1429</v>
      </c>
      <c r="M18" s="43">
        <v>0.20230000000000001</v>
      </c>
      <c r="N18" s="43">
        <v>0.70640000000000003</v>
      </c>
      <c r="O18" s="44">
        <v>8191</v>
      </c>
      <c r="P18" s="45">
        <v>34.29</v>
      </c>
      <c r="Q18" s="46">
        <v>9.5250000000000004</v>
      </c>
      <c r="R18" s="44">
        <v>9082</v>
      </c>
      <c r="S18" s="45">
        <v>38.020000000000003</v>
      </c>
      <c r="T18" s="47">
        <v>10.561111111111112</v>
      </c>
      <c r="U18" s="44">
        <v>11861</v>
      </c>
      <c r="V18" s="45">
        <v>49.66</v>
      </c>
      <c r="W18" s="47">
        <v>13.794444444444443</v>
      </c>
      <c r="X18" s="49">
        <v>-20.8</v>
      </c>
      <c r="Y18" s="49">
        <v>-11.5</v>
      </c>
      <c r="Z18" s="26"/>
      <c r="AA18" s="26"/>
      <c r="AB18" s="30"/>
      <c r="AC18" s="115">
        <v>12821.674999999999</v>
      </c>
      <c r="AD18" s="15">
        <f t="shared" si="0"/>
        <v>100</v>
      </c>
      <c r="AE18" s="16" t="str">
        <f t="shared" si="1"/>
        <v>ОК</v>
      </c>
      <c r="AF18" s="8"/>
      <c r="AG18" s="8"/>
      <c r="AH18" s="8"/>
    </row>
    <row r="19" spans="1:34" x14ac:dyDescent="0.25">
      <c r="A19" s="20">
        <v>9</v>
      </c>
      <c r="B19" s="43">
        <v>94.971800000000002</v>
      </c>
      <c r="C19" s="43">
        <v>2.6516000000000002</v>
      </c>
      <c r="D19" s="43">
        <v>0.75749999999999995</v>
      </c>
      <c r="E19" s="43">
        <v>0.1002</v>
      </c>
      <c r="F19" s="43">
        <v>0.1106</v>
      </c>
      <c r="G19" s="43">
        <v>1.6000000000000001E-3</v>
      </c>
      <c r="H19" s="43">
        <v>2.23E-2</v>
      </c>
      <c r="I19" s="43">
        <v>1.7600000000000001E-2</v>
      </c>
      <c r="J19" s="43">
        <v>2.0899999999999998E-2</v>
      </c>
      <c r="K19" s="43">
        <v>7.4999999999999997E-3</v>
      </c>
      <c r="L19" s="43">
        <v>1.1353</v>
      </c>
      <c r="M19" s="43">
        <v>0.2031</v>
      </c>
      <c r="N19" s="43">
        <v>0.70620000000000005</v>
      </c>
      <c r="O19" s="44">
        <v>8190</v>
      </c>
      <c r="P19" s="45">
        <v>34.29</v>
      </c>
      <c r="Q19" s="46">
        <v>9.5250000000000004</v>
      </c>
      <c r="R19" s="44">
        <v>9080</v>
      </c>
      <c r="S19" s="45">
        <v>38.020000000000003</v>
      </c>
      <c r="T19" s="47">
        <v>10.561111111111112</v>
      </c>
      <c r="U19" s="44">
        <v>11861</v>
      </c>
      <c r="V19" s="45">
        <v>49.66</v>
      </c>
      <c r="W19" s="47">
        <v>13.794444444444443</v>
      </c>
      <c r="X19" s="49">
        <v>-18.600000000000001</v>
      </c>
      <c r="Y19" s="49">
        <v>-9.6</v>
      </c>
      <c r="Z19" s="26"/>
      <c r="AA19" s="26"/>
      <c r="AB19" s="30"/>
      <c r="AC19" s="115">
        <v>12147.126</v>
      </c>
      <c r="AD19" s="15">
        <f t="shared" si="0"/>
        <v>100</v>
      </c>
      <c r="AE19" s="16" t="str">
        <f t="shared" si="1"/>
        <v>ОК</v>
      </c>
      <c r="AF19" s="8"/>
      <c r="AG19" s="8"/>
      <c r="AH19" s="8"/>
    </row>
    <row r="20" spans="1:34" x14ac:dyDescent="0.25">
      <c r="A20" s="20">
        <v>10</v>
      </c>
      <c r="B20" s="43">
        <v>94.964399999999998</v>
      </c>
      <c r="C20" s="43">
        <v>2.6374</v>
      </c>
      <c r="D20" s="43">
        <v>0.74870000000000003</v>
      </c>
      <c r="E20" s="43">
        <v>9.9500000000000005E-2</v>
      </c>
      <c r="F20" s="51">
        <v>0.1104</v>
      </c>
      <c r="G20" s="43">
        <v>1.5E-3</v>
      </c>
      <c r="H20" s="43">
        <v>2.2200000000000001E-2</v>
      </c>
      <c r="I20" s="43">
        <v>1.78E-2</v>
      </c>
      <c r="J20" s="43">
        <v>2.1399999999999999E-2</v>
      </c>
      <c r="K20" s="43">
        <v>7.1000000000000004E-3</v>
      </c>
      <c r="L20" s="43">
        <v>1.1634</v>
      </c>
      <c r="M20" s="43">
        <v>0.20619999999999999</v>
      </c>
      <c r="N20" s="43">
        <v>0.70620000000000005</v>
      </c>
      <c r="O20" s="44">
        <v>8185</v>
      </c>
      <c r="P20" s="45">
        <v>34.270000000000003</v>
      </c>
      <c r="Q20" s="46">
        <v>9.5194444444444457</v>
      </c>
      <c r="R20" s="44">
        <v>9075</v>
      </c>
      <c r="S20" s="45">
        <v>38</v>
      </c>
      <c r="T20" s="47">
        <v>10.555555555555555</v>
      </c>
      <c r="U20" s="44">
        <v>11855</v>
      </c>
      <c r="V20" s="45">
        <v>49.63</v>
      </c>
      <c r="W20" s="47">
        <v>13.786111111111111</v>
      </c>
      <c r="X20" s="48"/>
      <c r="Y20" s="48"/>
      <c r="Z20" s="26"/>
      <c r="AA20" s="26"/>
      <c r="AB20" s="28"/>
      <c r="AC20" s="115">
        <v>11487.057000000001</v>
      </c>
      <c r="AD20" s="15">
        <f t="shared" si="0"/>
        <v>99.999999999999972</v>
      </c>
      <c r="AE20" s="16" t="str">
        <f t="shared" si="1"/>
        <v>ОК</v>
      </c>
      <c r="AF20" s="8"/>
      <c r="AG20" s="8"/>
      <c r="AH20" s="8"/>
    </row>
    <row r="21" spans="1:34" x14ac:dyDescent="0.25">
      <c r="A21" s="20">
        <v>11</v>
      </c>
      <c r="B21" s="43">
        <v>95.222800000000007</v>
      </c>
      <c r="C21" s="43">
        <v>2.5209000000000001</v>
      </c>
      <c r="D21" s="43">
        <v>0.71860000000000002</v>
      </c>
      <c r="E21" s="43">
        <v>9.8100000000000007E-2</v>
      </c>
      <c r="F21" s="43">
        <v>0.1055</v>
      </c>
      <c r="G21" s="43">
        <v>1.4E-3</v>
      </c>
      <c r="H21" s="43">
        <v>2.0500000000000001E-2</v>
      </c>
      <c r="I21" s="43">
        <v>1.6299999999999999E-2</v>
      </c>
      <c r="J21" s="43">
        <v>1.8700000000000001E-2</v>
      </c>
      <c r="K21" s="43">
        <v>6.7000000000000002E-3</v>
      </c>
      <c r="L21" s="43">
        <v>1.0780000000000001</v>
      </c>
      <c r="M21" s="43">
        <v>0.19239999999999999</v>
      </c>
      <c r="N21" s="43">
        <v>0.70430000000000004</v>
      </c>
      <c r="O21" s="44">
        <v>8179</v>
      </c>
      <c r="P21" s="45">
        <v>34.24</v>
      </c>
      <c r="Q21" s="46">
        <v>9.5111111111111111</v>
      </c>
      <c r="R21" s="44">
        <v>9069</v>
      </c>
      <c r="S21" s="45">
        <v>37.97</v>
      </c>
      <c r="T21" s="47">
        <v>10.547222222222222</v>
      </c>
      <c r="U21" s="44">
        <v>11863</v>
      </c>
      <c r="V21" s="45">
        <v>49.67</v>
      </c>
      <c r="W21" s="47">
        <v>13.797222222222222</v>
      </c>
      <c r="X21" s="48"/>
      <c r="Y21" s="49"/>
      <c r="Z21" s="26"/>
      <c r="AA21" s="26"/>
      <c r="AB21" s="28"/>
      <c r="AC21" s="115">
        <v>10484.888999999999</v>
      </c>
      <c r="AD21" s="15">
        <f t="shared" si="0"/>
        <v>99.999900000000011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20">
        <v>12</v>
      </c>
      <c r="B22" s="52">
        <v>95.178700000000006</v>
      </c>
      <c r="C22" s="43">
        <v>2.5228000000000002</v>
      </c>
      <c r="D22" s="43">
        <v>0.71519999999999995</v>
      </c>
      <c r="E22" s="43">
        <v>0.1</v>
      </c>
      <c r="F22" s="43">
        <v>0.10589999999999999</v>
      </c>
      <c r="G22" s="43">
        <v>1.5E-3</v>
      </c>
      <c r="H22" s="43">
        <v>2.2200000000000001E-2</v>
      </c>
      <c r="I22" s="43">
        <v>1.5900000000000001E-2</v>
      </c>
      <c r="J22" s="43">
        <v>1.7899999999999999E-2</v>
      </c>
      <c r="K22" s="43">
        <v>7.7999999999999996E-3</v>
      </c>
      <c r="L22" s="43">
        <v>1.1263000000000001</v>
      </c>
      <c r="M22" s="43">
        <v>0.1857</v>
      </c>
      <c r="N22" s="53">
        <v>0.70450000000000002</v>
      </c>
      <c r="O22" s="44">
        <v>8176</v>
      </c>
      <c r="P22" s="45">
        <v>34.229999999999997</v>
      </c>
      <c r="Q22" s="46">
        <v>9.5083333333333329</v>
      </c>
      <c r="R22" s="44">
        <v>9066</v>
      </c>
      <c r="S22" s="45">
        <v>37.96</v>
      </c>
      <c r="T22" s="47">
        <v>10.544444444444444</v>
      </c>
      <c r="U22" s="44">
        <v>11856</v>
      </c>
      <c r="V22" s="45">
        <v>49.64</v>
      </c>
      <c r="W22" s="47">
        <v>13.788888888888888</v>
      </c>
      <c r="X22" s="54">
        <v>-19.5</v>
      </c>
      <c r="Y22" s="49">
        <v>-8.8000000000000007</v>
      </c>
      <c r="Z22" s="26"/>
      <c r="AA22" s="26"/>
      <c r="AB22" s="30"/>
      <c r="AC22" s="115">
        <v>10715.094999999999</v>
      </c>
      <c r="AD22" s="15">
        <f t="shared" si="0"/>
        <v>99.999899999999997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20">
        <v>13</v>
      </c>
      <c r="B23" s="43">
        <v>95.757999999999996</v>
      </c>
      <c r="C23" s="43">
        <v>2.2212000000000001</v>
      </c>
      <c r="D23" s="43">
        <v>0.65680000000000005</v>
      </c>
      <c r="E23" s="43">
        <v>0.1019</v>
      </c>
      <c r="F23" s="43">
        <v>0.1024</v>
      </c>
      <c r="G23" s="43">
        <v>1.6999999999999999E-3</v>
      </c>
      <c r="H23" s="43">
        <v>2.06E-2</v>
      </c>
      <c r="I23" s="43">
        <v>1.29E-2</v>
      </c>
      <c r="J23" s="43">
        <v>1.5100000000000001E-2</v>
      </c>
      <c r="K23" s="43">
        <v>9.1000000000000004E-3</v>
      </c>
      <c r="L23" s="43">
        <v>0.93210000000000004</v>
      </c>
      <c r="M23" s="43">
        <v>0.16819999999999999</v>
      </c>
      <c r="N23" s="43">
        <v>0.70069999999999999</v>
      </c>
      <c r="O23" s="44">
        <v>8164</v>
      </c>
      <c r="P23" s="45">
        <v>34.18</v>
      </c>
      <c r="Q23" s="46">
        <v>9.4944444444444436</v>
      </c>
      <c r="R23" s="44">
        <v>9054</v>
      </c>
      <c r="S23" s="45">
        <v>37.909999999999997</v>
      </c>
      <c r="T23" s="47">
        <v>10.530555555555555</v>
      </c>
      <c r="U23" s="44">
        <v>11873</v>
      </c>
      <c r="V23" s="45">
        <v>49.71</v>
      </c>
      <c r="W23" s="47">
        <v>13.808333333333334</v>
      </c>
      <c r="X23" s="49">
        <v>-20.7</v>
      </c>
      <c r="Y23" s="49">
        <v>-8.3000000000000007</v>
      </c>
      <c r="Z23" s="26"/>
      <c r="AA23" s="26"/>
      <c r="AB23" s="27"/>
      <c r="AC23" s="115">
        <v>11689.295</v>
      </c>
      <c r="AD23" s="15">
        <f t="shared" si="0"/>
        <v>100.00000000000001</v>
      </c>
      <c r="AE23" s="16" t="str">
        <f t="shared" si="1"/>
        <v>ОК</v>
      </c>
      <c r="AF23" s="8"/>
      <c r="AG23" s="8"/>
      <c r="AH23" s="8"/>
    </row>
    <row r="24" spans="1:34" x14ac:dyDescent="0.25">
      <c r="A24" s="20">
        <v>14</v>
      </c>
      <c r="B24" s="43">
        <v>95.574700000000007</v>
      </c>
      <c r="C24" s="43">
        <v>2.3801000000000001</v>
      </c>
      <c r="D24" s="43">
        <v>0.70530000000000004</v>
      </c>
      <c r="E24" s="43">
        <v>0.1018</v>
      </c>
      <c r="F24" s="43">
        <v>0.1085</v>
      </c>
      <c r="G24" s="43">
        <v>1.6000000000000001E-3</v>
      </c>
      <c r="H24" s="43">
        <v>2.1299999999999999E-2</v>
      </c>
      <c r="I24" s="43">
        <v>1.7100000000000001E-2</v>
      </c>
      <c r="J24" s="43">
        <v>1.72E-2</v>
      </c>
      <c r="K24" s="43">
        <v>9.4999999999999998E-3</v>
      </c>
      <c r="L24" s="43">
        <v>0.88919999999999999</v>
      </c>
      <c r="M24" s="43">
        <v>0.17369999999999999</v>
      </c>
      <c r="N24" s="43">
        <v>0.70230000000000004</v>
      </c>
      <c r="O24" s="44">
        <v>8186</v>
      </c>
      <c r="P24" s="45">
        <v>34.270000000000003</v>
      </c>
      <c r="Q24" s="46">
        <v>9.5194444444444457</v>
      </c>
      <c r="R24" s="44">
        <v>9077</v>
      </c>
      <c r="S24" s="45">
        <v>38.01</v>
      </c>
      <c r="T24" s="47">
        <v>10.558333333333332</v>
      </c>
      <c r="U24" s="44">
        <v>11890</v>
      </c>
      <c r="V24" s="45">
        <v>49.78</v>
      </c>
      <c r="W24" s="47">
        <v>13.827777777777778</v>
      </c>
      <c r="X24" s="49">
        <v>-21.4</v>
      </c>
      <c r="Y24" s="49">
        <v>-10.199999999999999</v>
      </c>
      <c r="Z24" s="26"/>
      <c r="AA24" s="26"/>
      <c r="AB24" s="30"/>
      <c r="AC24" s="115">
        <v>12800.728999999999</v>
      </c>
      <c r="AD24" s="15">
        <f t="shared" si="0"/>
        <v>100</v>
      </c>
      <c r="AE24" s="16" t="str">
        <f t="shared" si="1"/>
        <v>ОК</v>
      </c>
      <c r="AF24" s="8"/>
      <c r="AG24" s="8"/>
      <c r="AH24" s="8"/>
    </row>
    <row r="25" spans="1:34" x14ac:dyDescent="0.25">
      <c r="A25" s="20">
        <v>15</v>
      </c>
      <c r="B25" s="43">
        <v>95.179599999999994</v>
      </c>
      <c r="C25" s="43">
        <v>2.6381000000000001</v>
      </c>
      <c r="D25" s="43">
        <v>0.76519999999999999</v>
      </c>
      <c r="E25" s="43">
        <v>0.106</v>
      </c>
      <c r="F25" s="43">
        <v>0.1179</v>
      </c>
      <c r="G25" s="43">
        <v>1.6000000000000001E-3</v>
      </c>
      <c r="H25" s="43">
        <v>2.3599999999999999E-2</v>
      </c>
      <c r="I25" s="43">
        <v>1.9E-2</v>
      </c>
      <c r="J25" s="43">
        <v>2.29E-2</v>
      </c>
      <c r="K25" s="43">
        <v>7.9000000000000008E-3</v>
      </c>
      <c r="L25" s="43">
        <v>0.93910000000000005</v>
      </c>
      <c r="M25" s="43">
        <v>0.17899999999999999</v>
      </c>
      <c r="N25" s="43">
        <v>0.70530000000000004</v>
      </c>
      <c r="O25" s="44">
        <v>8211</v>
      </c>
      <c r="P25" s="45">
        <v>34.380000000000003</v>
      </c>
      <c r="Q25" s="46">
        <v>9.5500000000000007</v>
      </c>
      <c r="R25" s="44">
        <v>9104</v>
      </c>
      <c r="S25" s="45">
        <v>38.119999999999997</v>
      </c>
      <c r="T25" s="47">
        <v>10.588888888888889</v>
      </c>
      <c r="U25" s="44">
        <v>11899</v>
      </c>
      <c r="V25" s="45">
        <v>49.82</v>
      </c>
      <c r="W25" s="47">
        <v>13.838888888888889</v>
      </c>
      <c r="X25" s="49">
        <v>-21</v>
      </c>
      <c r="Y25" s="48">
        <v>-11.7</v>
      </c>
      <c r="Z25" s="26"/>
      <c r="AA25" s="26"/>
      <c r="AB25" s="30"/>
      <c r="AC25" s="115">
        <v>13195.746999999999</v>
      </c>
      <c r="AD25" s="15">
        <f t="shared" si="0"/>
        <v>99.999899999999997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20">
        <v>16</v>
      </c>
      <c r="B26" s="43">
        <v>94.8416</v>
      </c>
      <c r="C26" s="43">
        <v>2.8900999999999999</v>
      </c>
      <c r="D26" s="43">
        <v>0.79649999999999999</v>
      </c>
      <c r="E26" s="43">
        <v>0.1047</v>
      </c>
      <c r="F26" s="43">
        <v>0.1157</v>
      </c>
      <c r="G26" s="43">
        <v>1.6000000000000001E-3</v>
      </c>
      <c r="H26" s="43">
        <v>2.29E-2</v>
      </c>
      <c r="I26" s="43">
        <v>1.78E-2</v>
      </c>
      <c r="J26" s="43">
        <v>2.2200000000000001E-2</v>
      </c>
      <c r="K26" s="43">
        <v>7.9000000000000008E-3</v>
      </c>
      <c r="L26" s="43">
        <v>0.99980000000000002</v>
      </c>
      <c r="M26" s="43">
        <v>0.17899999999999999</v>
      </c>
      <c r="N26" s="43">
        <v>0.70740000000000003</v>
      </c>
      <c r="O26" s="44">
        <v>8225</v>
      </c>
      <c r="P26" s="45">
        <v>34.43</v>
      </c>
      <c r="Q26" s="46">
        <v>9.5638888888888882</v>
      </c>
      <c r="R26" s="44">
        <v>9118</v>
      </c>
      <c r="S26" s="45">
        <v>38.18</v>
      </c>
      <c r="T26" s="47">
        <v>10.605555555555556</v>
      </c>
      <c r="U26" s="44">
        <v>11901</v>
      </c>
      <c r="V26" s="45">
        <v>49.83</v>
      </c>
      <c r="W26" s="47">
        <v>13.841666666666665</v>
      </c>
      <c r="X26" s="49">
        <v>-21.5</v>
      </c>
      <c r="Y26" s="49">
        <v>-12.1</v>
      </c>
      <c r="Z26" s="26"/>
      <c r="AA26" s="26"/>
      <c r="AB26" s="31"/>
      <c r="AC26" s="115">
        <v>13100.335999999999</v>
      </c>
      <c r="AD26" s="15">
        <f t="shared" si="0"/>
        <v>99.999799999999993</v>
      </c>
      <c r="AE26" s="16" t="str">
        <f t="shared" si="1"/>
        <v xml:space="preserve"> </v>
      </c>
      <c r="AF26" s="8"/>
      <c r="AG26" s="8"/>
      <c r="AH26" s="8"/>
    </row>
    <row r="27" spans="1:34" x14ac:dyDescent="0.25">
      <c r="A27" s="20">
        <v>17</v>
      </c>
      <c r="B27" s="43">
        <v>94.2303</v>
      </c>
      <c r="C27" s="43">
        <v>3.2019000000000002</v>
      </c>
      <c r="D27" s="43">
        <v>0.84640000000000004</v>
      </c>
      <c r="E27" s="43">
        <v>0.1042</v>
      </c>
      <c r="F27" s="43">
        <v>0.11890000000000001</v>
      </c>
      <c r="G27" s="43">
        <v>1.5E-3</v>
      </c>
      <c r="H27" s="43">
        <v>2.3199999999999998E-2</v>
      </c>
      <c r="I27" s="43">
        <v>1.8499999999999999E-2</v>
      </c>
      <c r="J27" s="43">
        <v>2.4299999999999999E-2</v>
      </c>
      <c r="K27" s="43">
        <v>7.9000000000000008E-3</v>
      </c>
      <c r="L27" s="43">
        <v>1.248</v>
      </c>
      <c r="M27" s="43">
        <v>0.1749</v>
      </c>
      <c r="N27" s="43">
        <v>0.71109999999999995</v>
      </c>
      <c r="O27" s="44">
        <v>8232</v>
      </c>
      <c r="P27" s="45">
        <v>34.47</v>
      </c>
      <c r="Q27" s="46">
        <v>9.5749999999999993</v>
      </c>
      <c r="R27" s="44">
        <v>9125</v>
      </c>
      <c r="S27" s="45">
        <v>38.21</v>
      </c>
      <c r="T27" s="47">
        <v>10.613888888888889</v>
      </c>
      <c r="U27" s="44">
        <v>11879</v>
      </c>
      <c r="V27" s="45">
        <v>49.74</v>
      </c>
      <c r="W27" s="47">
        <v>13.816666666666666</v>
      </c>
      <c r="X27" s="49"/>
      <c r="Y27" s="49"/>
      <c r="Z27" s="26"/>
      <c r="AA27" s="26"/>
      <c r="AB27" s="31"/>
      <c r="AC27" s="115">
        <v>12465.105</v>
      </c>
      <c r="AD27" s="15">
        <f t="shared" si="0"/>
        <v>100</v>
      </c>
      <c r="AE27" s="16" t="str">
        <f t="shared" si="1"/>
        <v>ОК</v>
      </c>
      <c r="AF27" s="8"/>
      <c r="AG27" s="8"/>
      <c r="AH27" s="8"/>
    </row>
    <row r="28" spans="1:34" x14ac:dyDescent="0.25">
      <c r="A28" s="20">
        <v>18</v>
      </c>
      <c r="B28" s="43">
        <v>94.218699999999998</v>
      </c>
      <c r="C28" s="43">
        <v>3.0329999999999999</v>
      </c>
      <c r="D28" s="43">
        <v>0.80820000000000003</v>
      </c>
      <c r="E28" s="43">
        <v>0.1019</v>
      </c>
      <c r="F28" s="43">
        <v>0.12039999999999999</v>
      </c>
      <c r="G28" s="43">
        <v>1.4E-3</v>
      </c>
      <c r="H28" s="43">
        <v>2.35E-2</v>
      </c>
      <c r="I28" s="43">
        <v>1.8700000000000001E-2</v>
      </c>
      <c r="J28" s="43">
        <v>2.5000000000000001E-2</v>
      </c>
      <c r="K28" s="43">
        <v>7.7000000000000002E-3</v>
      </c>
      <c r="L28" s="43">
        <v>1.472</v>
      </c>
      <c r="M28" s="43">
        <v>0.16950000000000001</v>
      </c>
      <c r="N28" s="43">
        <v>0.7107</v>
      </c>
      <c r="O28" s="44">
        <v>8199</v>
      </c>
      <c r="P28" s="45">
        <v>34.33</v>
      </c>
      <c r="Q28" s="46">
        <v>9.5361111111111097</v>
      </c>
      <c r="R28" s="44">
        <v>9090</v>
      </c>
      <c r="S28" s="45">
        <v>38.06</v>
      </c>
      <c r="T28" s="47">
        <v>10.572222222222223</v>
      </c>
      <c r="U28" s="44">
        <v>11836</v>
      </c>
      <c r="V28" s="45">
        <v>49.55</v>
      </c>
      <c r="W28" s="47">
        <v>13.763888888888888</v>
      </c>
      <c r="X28" s="49"/>
      <c r="Y28" s="49"/>
      <c r="Z28" s="26"/>
      <c r="AA28" s="26"/>
      <c r="AB28" s="31"/>
      <c r="AC28" s="115">
        <v>12211.707</v>
      </c>
      <c r="AD28" s="15">
        <f t="shared" si="0"/>
        <v>100</v>
      </c>
      <c r="AE28" s="16" t="str">
        <f t="shared" si="1"/>
        <v>ОК</v>
      </c>
      <c r="AF28" s="8"/>
      <c r="AG28" s="8"/>
      <c r="AH28" s="8"/>
    </row>
    <row r="29" spans="1:34" x14ac:dyDescent="0.25">
      <c r="A29" s="20">
        <v>19</v>
      </c>
      <c r="B29" s="43">
        <v>93.989199999999997</v>
      </c>
      <c r="C29" s="43">
        <v>3.1377999999999999</v>
      </c>
      <c r="D29" s="43">
        <v>0.82809999999999995</v>
      </c>
      <c r="E29" s="43">
        <v>9.98E-2</v>
      </c>
      <c r="F29" s="43">
        <v>0.1211</v>
      </c>
      <c r="G29" s="43">
        <v>1.2999999999999999E-3</v>
      </c>
      <c r="H29" s="43">
        <v>2.3400000000000001E-2</v>
      </c>
      <c r="I29" s="43">
        <v>1.9099999999999999E-2</v>
      </c>
      <c r="J29" s="43">
        <v>2.63E-2</v>
      </c>
      <c r="K29" s="43">
        <v>7.1999999999999998E-3</v>
      </c>
      <c r="L29" s="43">
        <v>1.5819000000000001</v>
      </c>
      <c r="M29" s="43">
        <v>0.16489999999999999</v>
      </c>
      <c r="N29" s="43">
        <v>0.71209999999999996</v>
      </c>
      <c r="O29" s="44">
        <v>8200</v>
      </c>
      <c r="P29" s="45">
        <v>34.33</v>
      </c>
      <c r="Q29" s="46">
        <v>9.5361111111111097</v>
      </c>
      <c r="R29" s="44">
        <v>9090</v>
      </c>
      <c r="S29" s="45">
        <v>38.06</v>
      </c>
      <c r="T29" s="47">
        <v>10.572222222222223</v>
      </c>
      <c r="U29" s="44">
        <v>11825</v>
      </c>
      <c r="V29" s="45">
        <v>49.51</v>
      </c>
      <c r="W29" s="47">
        <v>13.752777777777776</v>
      </c>
      <c r="X29" s="49">
        <v>-19.7</v>
      </c>
      <c r="Y29" s="49">
        <v>-12.4</v>
      </c>
      <c r="Z29" s="26"/>
      <c r="AA29" s="26"/>
      <c r="AB29" s="31"/>
      <c r="AC29" s="115">
        <v>12222.078</v>
      </c>
      <c r="AD29" s="15">
        <f t="shared" si="0"/>
        <v>100.0001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20">
        <v>20</v>
      </c>
      <c r="B30" s="43">
        <v>94.168899999999994</v>
      </c>
      <c r="C30" s="43">
        <v>2.8734999999999999</v>
      </c>
      <c r="D30" s="43">
        <v>0.73919999999999997</v>
      </c>
      <c r="E30" s="43">
        <v>9.4200000000000006E-2</v>
      </c>
      <c r="F30" s="43">
        <v>0.1147</v>
      </c>
      <c r="G30" s="43">
        <v>1.1999999999999999E-3</v>
      </c>
      <c r="H30" s="43">
        <v>2.3E-2</v>
      </c>
      <c r="I30" s="43">
        <v>1.8800000000000001E-2</v>
      </c>
      <c r="J30" s="43">
        <v>2.6100000000000002E-2</v>
      </c>
      <c r="K30" s="43">
        <v>8.3999999999999995E-3</v>
      </c>
      <c r="L30" s="43">
        <v>1.7817000000000001</v>
      </c>
      <c r="M30" s="43">
        <v>0.1502</v>
      </c>
      <c r="N30" s="43">
        <v>0.71009999999999995</v>
      </c>
      <c r="O30" s="44">
        <v>8155</v>
      </c>
      <c r="P30" s="45">
        <v>34.14</v>
      </c>
      <c r="Q30" s="46">
        <v>9.4833333333333325</v>
      </c>
      <c r="R30" s="44">
        <v>9041</v>
      </c>
      <c r="S30" s="45">
        <v>37.85</v>
      </c>
      <c r="T30" s="47">
        <v>10.513888888888889</v>
      </c>
      <c r="U30" s="44">
        <v>11778</v>
      </c>
      <c r="V30" s="45">
        <v>49.31</v>
      </c>
      <c r="W30" s="47">
        <v>13.697222222222223</v>
      </c>
      <c r="X30" s="48">
        <v>-18.399999999999999</v>
      </c>
      <c r="Y30" s="48">
        <v>-10.3</v>
      </c>
      <c r="Z30" s="26"/>
      <c r="AA30" s="26"/>
      <c r="AB30" s="28" t="s">
        <v>66</v>
      </c>
      <c r="AC30" s="115">
        <v>13103.502</v>
      </c>
      <c r="AD30" s="15">
        <f t="shared" si="0"/>
        <v>99.999899999999968</v>
      </c>
      <c r="AE30" s="16" t="str">
        <f t="shared" si="1"/>
        <v xml:space="preserve"> </v>
      </c>
      <c r="AF30" s="8"/>
      <c r="AG30" s="8"/>
      <c r="AH30" s="8"/>
    </row>
    <row r="31" spans="1:34" x14ac:dyDescent="0.25">
      <c r="A31" s="20">
        <v>21</v>
      </c>
      <c r="B31" s="55">
        <v>94.7834</v>
      </c>
      <c r="C31" s="55">
        <v>2.6183999999999998</v>
      </c>
      <c r="D31" s="55">
        <v>0.70450000000000002</v>
      </c>
      <c r="E31" s="55">
        <v>9.4100000000000003E-2</v>
      </c>
      <c r="F31" s="55">
        <v>0.108</v>
      </c>
      <c r="G31" s="55">
        <v>1.2999999999999999E-3</v>
      </c>
      <c r="H31" s="55">
        <v>2.18E-2</v>
      </c>
      <c r="I31" s="55">
        <v>1.67E-2</v>
      </c>
      <c r="J31" s="55">
        <v>2.23E-2</v>
      </c>
      <c r="K31" s="55">
        <v>7.6E-3</v>
      </c>
      <c r="L31" s="55">
        <v>1.4739</v>
      </c>
      <c r="M31" s="55">
        <v>0.14799999999999999</v>
      </c>
      <c r="N31" s="55">
        <v>0.70630000000000004</v>
      </c>
      <c r="O31" s="44">
        <v>8157</v>
      </c>
      <c r="P31" s="45">
        <v>34.15</v>
      </c>
      <c r="Q31" s="46">
        <v>9.4861111111111107</v>
      </c>
      <c r="R31" s="44">
        <v>9044</v>
      </c>
      <c r="S31" s="45">
        <v>37.86</v>
      </c>
      <c r="T31" s="47">
        <v>10.516666666666666</v>
      </c>
      <c r="U31" s="44">
        <v>11813</v>
      </c>
      <c r="V31" s="45">
        <v>49.46</v>
      </c>
      <c r="W31" s="47">
        <v>13.738888888888889</v>
      </c>
      <c r="X31" s="49">
        <v>-16</v>
      </c>
      <c r="Y31" s="48">
        <v>-8.6999999999999993</v>
      </c>
      <c r="Z31" s="26" t="s">
        <v>67</v>
      </c>
      <c r="AA31" s="26">
        <v>0.3</v>
      </c>
      <c r="AB31" s="30"/>
      <c r="AC31" s="115">
        <v>11981.061</v>
      </c>
      <c r="AD31" s="15">
        <f t="shared" si="0"/>
        <v>99.999999999999986</v>
      </c>
      <c r="AE31" s="16" t="str">
        <f t="shared" si="1"/>
        <v>ОК</v>
      </c>
      <c r="AF31" s="8"/>
      <c r="AG31" s="8"/>
      <c r="AH31" s="8"/>
    </row>
    <row r="32" spans="1:34" x14ac:dyDescent="0.25">
      <c r="A32" s="20">
        <v>22</v>
      </c>
      <c r="B32" s="55">
        <v>95.145200000000003</v>
      </c>
      <c r="C32" s="55">
        <v>2.4874999999999998</v>
      </c>
      <c r="D32" s="55">
        <v>0.67449999999999999</v>
      </c>
      <c r="E32" s="55">
        <v>9.2100000000000001E-2</v>
      </c>
      <c r="F32" s="55">
        <v>0.1022</v>
      </c>
      <c r="G32" s="55">
        <v>1.1999999999999999E-3</v>
      </c>
      <c r="H32" s="55">
        <v>1.9800000000000002E-2</v>
      </c>
      <c r="I32" s="55">
        <v>1.5800000000000002E-2</v>
      </c>
      <c r="J32" s="55">
        <v>1.89E-2</v>
      </c>
      <c r="K32" s="55">
        <v>7.6E-3</v>
      </c>
      <c r="L32" s="55">
        <v>1.2885</v>
      </c>
      <c r="M32" s="55">
        <v>0.14660000000000001</v>
      </c>
      <c r="N32" s="55">
        <v>0.70389999999999997</v>
      </c>
      <c r="O32" s="44">
        <v>8156</v>
      </c>
      <c r="P32" s="45">
        <v>34.15</v>
      </c>
      <c r="Q32" s="46">
        <v>9.4861111111111107</v>
      </c>
      <c r="R32" s="44">
        <v>9044</v>
      </c>
      <c r="S32" s="45">
        <v>37.869999999999997</v>
      </c>
      <c r="T32" s="47">
        <v>10.519444444444444</v>
      </c>
      <c r="U32" s="44">
        <v>11833</v>
      </c>
      <c r="V32" s="45">
        <v>49.54</v>
      </c>
      <c r="W32" s="47">
        <v>13.761111111111111</v>
      </c>
      <c r="X32" s="48">
        <v>-15.5</v>
      </c>
      <c r="Y32" s="48">
        <v>-9.1</v>
      </c>
      <c r="Z32" s="26"/>
      <c r="AA32" s="26"/>
      <c r="AB32" s="30"/>
      <c r="AC32" s="115">
        <v>11995.302</v>
      </c>
      <c r="AD32" s="15">
        <f t="shared" si="0"/>
        <v>99.999899999999997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20">
        <v>23</v>
      </c>
      <c r="B33" s="55">
        <v>95.001300000000001</v>
      </c>
      <c r="C33" s="55">
        <v>2.6168</v>
      </c>
      <c r="D33" s="55">
        <v>0.70430000000000004</v>
      </c>
      <c r="E33" s="55">
        <v>9.2899999999999996E-2</v>
      </c>
      <c r="F33" s="55">
        <v>0.1045</v>
      </c>
      <c r="G33" s="55">
        <v>1.1999999999999999E-3</v>
      </c>
      <c r="H33" s="55">
        <v>2.0400000000000001E-2</v>
      </c>
      <c r="I33" s="55">
        <v>1.6299999999999999E-2</v>
      </c>
      <c r="J33" s="55">
        <v>2.07E-2</v>
      </c>
      <c r="K33" s="55">
        <v>7.1999999999999998E-3</v>
      </c>
      <c r="L33" s="55">
        <v>1.2643</v>
      </c>
      <c r="M33" s="55">
        <v>0.1502</v>
      </c>
      <c r="N33" s="55">
        <v>0.70509999999999995</v>
      </c>
      <c r="O33" s="44">
        <v>8171</v>
      </c>
      <c r="P33" s="45">
        <v>34.21</v>
      </c>
      <c r="Q33" s="46">
        <v>9.5027777777777782</v>
      </c>
      <c r="R33" s="44">
        <v>9060</v>
      </c>
      <c r="S33" s="45">
        <v>37.93</v>
      </c>
      <c r="T33" s="47">
        <v>10.536111111111111</v>
      </c>
      <c r="U33" s="44">
        <v>11844</v>
      </c>
      <c r="V33" s="45">
        <v>49.59</v>
      </c>
      <c r="W33" s="47">
        <v>13.775</v>
      </c>
      <c r="X33" s="49">
        <v>-16.399999999999999</v>
      </c>
      <c r="Y33" s="49">
        <v>-10.6</v>
      </c>
      <c r="Z33" s="26"/>
      <c r="AA33" s="26"/>
      <c r="AB33" s="30"/>
      <c r="AC33" s="115">
        <v>12062.401</v>
      </c>
      <c r="AD33" s="15">
        <f>SUM(B33:M33)+$K$42+$N$42</f>
        <v>100.0001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55">
        <v>94.99</v>
      </c>
      <c r="C34" s="55">
        <v>2.5874999999999999</v>
      </c>
      <c r="D34" s="55">
        <v>0.7127</v>
      </c>
      <c r="E34" s="55">
        <v>9.4600000000000004E-2</v>
      </c>
      <c r="F34" s="55">
        <v>0.1084</v>
      </c>
      <c r="G34" s="55">
        <v>1.1999999999999999E-3</v>
      </c>
      <c r="H34" s="55">
        <v>1.9800000000000002E-2</v>
      </c>
      <c r="I34" s="55">
        <v>1.5800000000000002E-2</v>
      </c>
      <c r="J34" s="55">
        <v>2.0199999999999999E-2</v>
      </c>
      <c r="K34" s="55">
        <v>6.8999999999999999E-3</v>
      </c>
      <c r="L34" s="55">
        <v>1.2806999999999999</v>
      </c>
      <c r="M34" s="55">
        <v>0.16220000000000001</v>
      </c>
      <c r="N34" s="55">
        <v>0.70530000000000004</v>
      </c>
      <c r="O34" s="44">
        <v>8169</v>
      </c>
      <c r="P34" s="45">
        <v>34.200000000000003</v>
      </c>
      <c r="Q34" s="46">
        <v>9.5</v>
      </c>
      <c r="R34" s="44">
        <v>9057</v>
      </c>
      <c r="S34" s="45">
        <v>37.92</v>
      </c>
      <c r="T34" s="47">
        <v>10.533333333333333</v>
      </c>
      <c r="U34" s="44">
        <v>11839</v>
      </c>
      <c r="V34" s="45">
        <v>45.57</v>
      </c>
      <c r="W34" s="47">
        <v>12.658333333333333</v>
      </c>
      <c r="X34" s="49"/>
      <c r="Y34" s="49"/>
      <c r="Z34" s="26"/>
      <c r="AA34" s="26"/>
      <c r="AB34" s="30"/>
      <c r="AC34" s="115">
        <v>11388.807000000001</v>
      </c>
      <c r="AD34" s="15">
        <f t="shared" si="0"/>
        <v>100</v>
      </c>
      <c r="AE34" s="16" t="str">
        <f t="shared" si="1"/>
        <v>ОК</v>
      </c>
      <c r="AF34" s="8"/>
      <c r="AG34" s="8"/>
      <c r="AH34" s="8"/>
    </row>
    <row r="35" spans="1:34" x14ac:dyDescent="0.25">
      <c r="A35" s="20">
        <v>25</v>
      </c>
      <c r="B35" s="55">
        <v>95.3309</v>
      </c>
      <c r="C35" s="55">
        <v>2.4512999999999998</v>
      </c>
      <c r="D35" s="55">
        <v>0.71750000000000003</v>
      </c>
      <c r="E35" s="55">
        <v>0.10100000000000001</v>
      </c>
      <c r="F35" s="55">
        <v>0.1119</v>
      </c>
      <c r="G35" s="55">
        <v>1.2999999999999999E-3</v>
      </c>
      <c r="H35" s="55">
        <v>1.9599999999999999E-2</v>
      </c>
      <c r="I35" s="55">
        <v>1.4999999999999999E-2</v>
      </c>
      <c r="J35" s="55">
        <v>1.77E-2</v>
      </c>
      <c r="K35" s="55">
        <v>6.7000000000000002E-3</v>
      </c>
      <c r="L35" s="55">
        <v>1.0492999999999999</v>
      </c>
      <c r="M35" s="55">
        <v>0.1779</v>
      </c>
      <c r="N35" s="55">
        <v>0.70369999999999999</v>
      </c>
      <c r="O35" s="44">
        <v>8179</v>
      </c>
      <c r="P35" s="45">
        <v>34.24</v>
      </c>
      <c r="Q35" s="46">
        <v>9.5111111111111111</v>
      </c>
      <c r="R35" s="44">
        <v>9069</v>
      </c>
      <c r="S35" s="45">
        <v>37.97</v>
      </c>
      <c r="T35" s="47">
        <v>10.547222222222222</v>
      </c>
      <c r="U35" s="44">
        <v>11868</v>
      </c>
      <c r="V35" s="45">
        <v>49.69</v>
      </c>
      <c r="W35" s="47">
        <v>13.802777777777777</v>
      </c>
      <c r="X35" s="48"/>
      <c r="Y35" s="48"/>
      <c r="Z35" s="26"/>
      <c r="AA35" s="26"/>
      <c r="AB35" s="30"/>
      <c r="AC35" s="115">
        <v>11030.084999999999</v>
      </c>
      <c r="AD35" s="15">
        <f t="shared" si="0"/>
        <v>100.0001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20">
        <v>26</v>
      </c>
      <c r="B36" s="55">
        <v>95.518699999999995</v>
      </c>
      <c r="C36" s="55">
        <v>2.4338000000000002</v>
      </c>
      <c r="D36" s="55">
        <v>0.69399999999999995</v>
      </c>
      <c r="E36" s="55">
        <v>9.9900000000000003E-2</v>
      </c>
      <c r="F36" s="55">
        <v>0.1041</v>
      </c>
      <c r="G36" s="55">
        <v>1.2999999999999999E-3</v>
      </c>
      <c r="H36" s="55">
        <v>1.95E-2</v>
      </c>
      <c r="I36" s="55">
        <v>1.4800000000000001E-2</v>
      </c>
      <c r="J36" s="55">
        <v>1.54E-2</v>
      </c>
      <c r="K36" s="55">
        <v>8.6999999999999994E-3</v>
      </c>
      <c r="L36" s="55">
        <v>0.92130000000000001</v>
      </c>
      <c r="M36" s="55">
        <v>0.1686</v>
      </c>
      <c r="N36" s="55">
        <v>0.70230000000000004</v>
      </c>
      <c r="O36" s="44">
        <v>8183</v>
      </c>
      <c r="P36" s="45">
        <v>34.26</v>
      </c>
      <c r="Q36" s="46">
        <v>9.5166666666666657</v>
      </c>
      <c r="R36" s="44">
        <v>9074</v>
      </c>
      <c r="S36" s="45">
        <v>37.99</v>
      </c>
      <c r="T36" s="47">
        <v>10.552777777777779</v>
      </c>
      <c r="U36" s="44">
        <v>11886</v>
      </c>
      <c r="V36" s="45">
        <v>49.76</v>
      </c>
      <c r="W36" s="47">
        <v>13.822222222222221</v>
      </c>
      <c r="X36" s="49">
        <v>-16.7</v>
      </c>
      <c r="Y36" s="49">
        <v>-10.3</v>
      </c>
      <c r="Z36" s="26"/>
      <c r="AA36" s="26"/>
      <c r="AB36" s="28"/>
      <c r="AC36" s="115">
        <v>11444.825000000001</v>
      </c>
      <c r="AD36" s="15">
        <f t="shared" si="0"/>
        <v>100.0001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20">
        <v>27</v>
      </c>
      <c r="B37" s="55">
        <v>95.900400000000005</v>
      </c>
      <c r="C37" s="55">
        <v>2.2223999999999999</v>
      </c>
      <c r="D37" s="55">
        <v>0.67530000000000001</v>
      </c>
      <c r="E37" s="55">
        <v>0.1027</v>
      </c>
      <c r="F37" s="55">
        <v>0.104</v>
      </c>
      <c r="G37" s="55">
        <v>1.4E-3</v>
      </c>
      <c r="H37" s="55">
        <v>1.9400000000000001E-2</v>
      </c>
      <c r="I37" s="55">
        <v>1.47E-2</v>
      </c>
      <c r="J37" s="55">
        <v>1.4E-2</v>
      </c>
      <c r="K37" s="55">
        <v>7.4000000000000003E-3</v>
      </c>
      <c r="L37" s="55">
        <v>0.77429999999999999</v>
      </c>
      <c r="M37" s="55">
        <v>0.1641</v>
      </c>
      <c r="N37" s="55">
        <v>0.70009999999999994</v>
      </c>
      <c r="O37" s="44">
        <v>8180</v>
      </c>
      <c r="P37" s="45">
        <v>34.25</v>
      </c>
      <c r="Q37" s="46">
        <v>9.5138888888888893</v>
      </c>
      <c r="R37" s="44">
        <v>9071</v>
      </c>
      <c r="S37" s="45">
        <v>37.979999999999997</v>
      </c>
      <c r="T37" s="47">
        <v>10.549999999999999</v>
      </c>
      <c r="U37" s="44">
        <v>11901</v>
      </c>
      <c r="V37" s="45">
        <v>49.83</v>
      </c>
      <c r="W37" s="47">
        <v>13.841666666666665</v>
      </c>
      <c r="X37" s="48">
        <v>-16.3</v>
      </c>
      <c r="Y37" s="48">
        <v>-9.9</v>
      </c>
      <c r="Z37" s="26"/>
      <c r="AA37" s="26"/>
      <c r="AB37" s="28"/>
      <c r="AC37" s="115">
        <v>11519.285</v>
      </c>
      <c r="AD37" s="15">
        <f t="shared" si="0"/>
        <v>100.00010000000002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20">
        <v>28</v>
      </c>
      <c r="B38" s="55">
        <v>96.031099999999995</v>
      </c>
      <c r="C38" s="55">
        <v>2.1183999999999998</v>
      </c>
      <c r="D38" s="55">
        <v>0.67169999999999996</v>
      </c>
      <c r="E38" s="55">
        <v>0.1061</v>
      </c>
      <c r="F38" s="55">
        <v>0.1095</v>
      </c>
      <c r="G38" s="55">
        <v>1.6000000000000001E-3</v>
      </c>
      <c r="H38" s="55">
        <v>2.1100000000000001E-2</v>
      </c>
      <c r="I38" s="55">
        <v>1.61E-2</v>
      </c>
      <c r="J38" s="55">
        <v>1.55E-2</v>
      </c>
      <c r="K38" s="55">
        <v>9.1000000000000004E-3</v>
      </c>
      <c r="L38" s="55">
        <v>0.73419999999999996</v>
      </c>
      <c r="M38" s="55">
        <v>0.1656</v>
      </c>
      <c r="N38" s="55">
        <v>0.69950000000000001</v>
      </c>
      <c r="O38" s="44">
        <v>8179</v>
      </c>
      <c r="P38" s="45">
        <v>34.24</v>
      </c>
      <c r="Q38" s="46">
        <v>9.5111111111111111</v>
      </c>
      <c r="R38" s="44">
        <v>9070</v>
      </c>
      <c r="S38" s="45">
        <v>37.97</v>
      </c>
      <c r="T38" s="47">
        <v>10.547222222222222</v>
      </c>
      <c r="U38" s="44">
        <v>11904</v>
      </c>
      <c r="V38" s="45">
        <v>49.84</v>
      </c>
      <c r="W38" s="47">
        <v>13.844444444444445</v>
      </c>
      <c r="X38" s="48">
        <v>-16.2</v>
      </c>
      <c r="Y38" s="49">
        <v>-10.8</v>
      </c>
      <c r="Z38" s="26"/>
      <c r="AA38" s="26"/>
      <c r="AB38" s="32"/>
      <c r="AC38" s="115">
        <v>11795.205</v>
      </c>
      <c r="AD38" s="15">
        <f t="shared" si="0"/>
        <v>99.999999999999986</v>
      </c>
      <c r="AE38" s="16" t="str">
        <f t="shared" si="1"/>
        <v>ОК</v>
      </c>
      <c r="AF38" s="8"/>
      <c r="AG38" s="8"/>
      <c r="AH38" s="8"/>
    </row>
    <row r="39" spans="1:34" x14ac:dyDescent="0.25">
      <c r="A39" s="20">
        <v>29</v>
      </c>
      <c r="B39" s="55">
        <v>95.967399999999998</v>
      </c>
      <c r="C39" s="55">
        <v>2.1471</v>
      </c>
      <c r="D39" s="55">
        <v>0.68520000000000003</v>
      </c>
      <c r="E39" s="55">
        <v>0.10780000000000001</v>
      </c>
      <c r="F39" s="55">
        <v>0.1145</v>
      </c>
      <c r="G39" s="55">
        <v>1.6000000000000001E-3</v>
      </c>
      <c r="H39" s="55">
        <v>2.2800000000000001E-2</v>
      </c>
      <c r="I39" s="55">
        <v>1.7500000000000002E-2</v>
      </c>
      <c r="J39" s="55">
        <v>1.67E-2</v>
      </c>
      <c r="K39" s="55">
        <v>7.7999999999999996E-3</v>
      </c>
      <c r="L39" s="55">
        <v>0.74219999999999997</v>
      </c>
      <c r="M39" s="55">
        <v>0.1694</v>
      </c>
      <c r="N39" s="55">
        <v>0.70009999999999994</v>
      </c>
      <c r="O39" s="44">
        <v>8184</v>
      </c>
      <c r="P39" s="45">
        <v>34.26</v>
      </c>
      <c r="Q39" s="46">
        <v>9.5166666666666657</v>
      </c>
      <c r="R39" s="44">
        <v>9075</v>
      </c>
      <c r="S39" s="45">
        <v>38</v>
      </c>
      <c r="T39" s="47">
        <v>10.555555555555555</v>
      </c>
      <c r="U39" s="44">
        <v>11906</v>
      </c>
      <c r="V39" s="45">
        <v>49.85</v>
      </c>
      <c r="W39" s="47">
        <v>13.847222222222221</v>
      </c>
      <c r="X39" s="49">
        <v>-16.5</v>
      </c>
      <c r="Y39" s="48">
        <v>-9.6</v>
      </c>
      <c r="Z39" s="26"/>
      <c r="AA39" s="26"/>
      <c r="AB39" s="32"/>
      <c r="AC39" s="115">
        <v>11706.098</v>
      </c>
      <c r="AD39" s="15">
        <f t="shared" si="0"/>
        <v>99.999999999999986</v>
      </c>
      <c r="AE39" s="16" t="str">
        <f t="shared" si="1"/>
        <v>ОК</v>
      </c>
      <c r="AF39" s="8"/>
      <c r="AG39" s="8"/>
      <c r="AH39" s="8"/>
    </row>
    <row r="40" spans="1:34" x14ac:dyDescent="0.25">
      <c r="A40" s="20">
        <v>30</v>
      </c>
      <c r="B40" s="55">
        <v>96.192899999999995</v>
      </c>
      <c r="C40" s="55">
        <v>2.0366</v>
      </c>
      <c r="D40" s="55">
        <v>0.63949999999999996</v>
      </c>
      <c r="E40" s="55">
        <v>0.1021</v>
      </c>
      <c r="F40" s="55">
        <v>0.1028</v>
      </c>
      <c r="G40" s="55">
        <v>1.5E-3</v>
      </c>
      <c r="H40" s="55">
        <v>1.9599999999999999E-2</v>
      </c>
      <c r="I40" s="55">
        <v>1.4500000000000001E-2</v>
      </c>
      <c r="J40" s="55">
        <v>1.38E-2</v>
      </c>
      <c r="K40" s="55">
        <v>7.4000000000000003E-3</v>
      </c>
      <c r="L40" s="55">
        <v>0.71079999999999999</v>
      </c>
      <c r="M40" s="55">
        <v>0.1585</v>
      </c>
      <c r="N40" s="55">
        <v>0.69810000000000005</v>
      </c>
      <c r="O40" s="44">
        <v>8169</v>
      </c>
      <c r="P40" s="45">
        <v>34.200000000000003</v>
      </c>
      <c r="Q40" s="46">
        <v>9.5</v>
      </c>
      <c r="R40" s="44">
        <v>9060</v>
      </c>
      <c r="S40" s="45">
        <v>37.93</v>
      </c>
      <c r="T40" s="47">
        <v>10.536111111111111</v>
      </c>
      <c r="U40" s="44">
        <v>11902</v>
      </c>
      <c r="V40" s="45">
        <v>49.83</v>
      </c>
      <c r="W40" s="47">
        <v>13.841666666666665</v>
      </c>
      <c r="X40" s="49">
        <v>-16.8</v>
      </c>
      <c r="Y40" s="49">
        <v>-10.6</v>
      </c>
      <c r="Z40" s="26"/>
      <c r="AA40" s="26"/>
      <c r="AB40" s="32"/>
      <c r="AC40" s="115">
        <v>11926.486000000001</v>
      </c>
      <c r="AD40" s="15">
        <f t="shared" si="0"/>
        <v>100</v>
      </c>
      <c r="AE40" s="16" t="str">
        <f t="shared" si="1"/>
        <v>ОК</v>
      </c>
      <c r="AF40" s="8"/>
      <c r="AG40" s="8"/>
      <c r="AH40" s="8"/>
    </row>
    <row r="41" spans="1:34" ht="15.75" thickBot="1" x14ac:dyDescent="0.3">
      <c r="A41" s="21">
        <v>31</v>
      </c>
      <c r="B41" s="33">
        <v>96.292900000000003</v>
      </c>
      <c r="C41" s="34">
        <v>1.9809000000000001</v>
      </c>
      <c r="D41" s="34">
        <v>0.61680000000000001</v>
      </c>
      <c r="E41" s="34">
        <v>9.8699999999999996E-2</v>
      </c>
      <c r="F41" s="34">
        <v>9.7500000000000003E-2</v>
      </c>
      <c r="G41" s="34">
        <v>1.4E-3</v>
      </c>
      <c r="H41" s="34">
        <v>1.83E-2</v>
      </c>
      <c r="I41" s="34">
        <v>1.32E-2</v>
      </c>
      <c r="J41" s="34">
        <v>1.17E-2</v>
      </c>
      <c r="K41" s="34">
        <v>7.7999999999999996E-3</v>
      </c>
      <c r="L41" s="34">
        <v>0.70750000000000002</v>
      </c>
      <c r="M41" s="35">
        <v>0.15329999999999999</v>
      </c>
      <c r="N41" s="36">
        <v>0.69720000000000004</v>
      </c>
      <c r="O41" s="37">
        <v>8161</v>
      </c>
      <c r="P41" s="56">
        <v>34.17</v>
      </c>
      <c r="Q41" s="24">
        <v>9.4916666666666671</v>
      </c>
      <c r="R41" s="37">
        <v>9050</v>
      </c>
      <c r="S41" s="38">
        <v>37.89</v>
      </c>
      <c r="T41" s="25">
        <v>10.525</v>
      </c>
      <c r="U41" s="39">
        <v>11898</v>
      </c>
      <c r="V41" s="38">
        <v>49.82</v>
      </c>
      <c r="W41" s="57">
        <v>13.838888888888889</v>
      </c>
      <c r="X41" s="39"/>
      <c r="Y41" s="38"/>
      <c r="Z41" s="38"/>
      <c r="AA41" s="40"/>
      <c r="AB41" s="41"/>
      <c r="AC41" s="115">
        <v>10557.304</v>
      </c>
      <c r="AD41" s="15">
        <f t="shared" si="0"/>
        <v>100</v>
      </c>
      <c r="AE41" s="16" t="str">
        <f t="shared" si="1"/>
        <v>ОК</v>
      </c>
      <c r="AF41" s="8"/>
      <c r="AG41" s="8"/>
      <c r="AH41" s="8"/>
    </row>
    <row r="42" spans="1:34" ht="15" customHeight="1" thickBot="1" x14ac:dyDescent="0.3">
      <c r="A42" s="104" t="s">
        <v>24</v>
      </c>
      <c r="B42" s="104"/>
      <c r="C42" s="104"/>
      <c r="D42" s="104"/>
      <c r="E42" s="104"/>
      <c r="F42" s="104"/>
      <c r="G42" s="104"/>
      <c r="H42" s="105"/>
      <c r="I42" s="106" t="s">
        <v>22</v>
      </c>
      <c r="J42" s="107"/>
      <c r="K42" s="22">
        <v>0</v>
      </c>
      <c r="L42" s="109" t="s">
        <v>23</v>
      </c>
      <c r="M42" s="110"/>
      <c r="N42" s="23">
        <v>0</v>
      </c>
      <c r="O42" s="111">
        <f>SUMPRODUCT(O11:O41,AC11:AC41)/SUM(AC11:AC41)</f>
        <v>8182.9645234094869</v>
      </c>
      <c r="P42" s="113">
        <f>SUMPRODUCT(P11:P41,AC11:AC41)/SUM(AC11:AC41)</f>
        <v>34.259612493488198</v>
      </c>
      <c r="Q42" s="98">
        <f>SUMPRODUCT(Q11:Q41,AC11:AC41)/SUM(AC11:AC41)</f>
        <v>9.516559025968947</v>
      </c>
      <c r="R42" s="100">
        <f>SUMPRODUCT(R11:R41,AC11:AC41)/SUM(AC11:AC41)</f>
        <v>9073.3049041143095</v>
      </c>
      <c r="S42" s="113">
        <f>SUMPRODUCT(S11:S41,AC11:AC41)/SUM(AC11:AC41)</f>
        <v>37.988751063588687</v>
      </c>
      <c r="T42" s="102">
        <f>SUMPRODUCT(T11:T41,AC11:AC41)/SUM(AC11:AC41)</f>
        <v>10.552430850996858</v>
      </c>
      <c r="U42" s="17"/>
      <c r="V42" s="9"/>
      <c r="W42" s="9"/>
      <c r="X42" s="9"/>
      <c r="Y42" s="9"/>
      <c r="Z42" s="9"/>
      <c r="AA42" s="87" t="s">
        <v>46</v>
      </c>
      <c r="AB42" s="88"/>
      <c r="AC42" s="116">
        <f>SUM(AC11:AC41)</f>
        <v>368226.22500000003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3" t="s">
        <v>3</v>
      </c>
      <c r="I43" s="94"/>
      <c r="J43" s="94"/>
      <c r="K43" s="94"/>
      <c r="L43" s="94"/>
      <c r="M43" s="94"/>
      <c r="N43" s="95"/>
      <c r="O43" s="112"/>
      <c r="P43" s="114"/>
      <c r="Q43" s="99"/>
      <c r="R43" s="101"/>
      <c r="S43" s="114"/>
      <c r="T43" s="103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5.5" customHeight="1" x14ac:dyDescent="0.25">
      <c r="B45" s="3" t="s">
        <v>54</v>
      </c>
      <c r="O45" s="42" t="s">
        <v>55</v>
      </c>
      <c r="R45" s="1" t="s">
        <v>56</v>
      </c>
      <c r="U45" s="58" t="s">
        <v>65</v>
      </c>
      <c r="V45" s="58"/>
      <c r="W45" s="58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58</v>
      </c>
      <c r="O47" s="42" t="s">
        <v>57</v>
      </c>
      <c r="R47" s="1" t="s">
        <v>59</v>
      </c>
      <c r="U47" s="59" t="s">
        <v>65</v>
      </c>
      <c r="V47" s="59"/>
      <c r="W47" s="59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60</v>
      </c>
      <c r="O49" s="42" t="s">
        <v>61</v>
      </c>
      <c r="R49" s="1" t="s">
        <v>59</v>
      </c>
      <c r="U49" s="59" t="s">
        <v>65</v>
      </c>
      <c r="V49" s="59"/>
      <c r="W49" s="59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  <mergeCell ref="AC7:AC10"/>
    <mergeCell ref="N8:N10"/>
    <mergeCell ref="Z7:Z10"/>
    <mergeCell ref="Q9:Q10"/>
    <mergeCell ref="AA42:AB42"/>
    <mergeCell ref="W9:W10"/>
    <mergeCell ref="O9:O10"/>
    <mergeCell ref="P9:P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U45:W45"/>
    <mergeCell ref="U47:W47"/>
    <mergeCell ref="U49:W49"/>
    <mergeCell ref="AA7:AA10"/>
    <mergeCell ref="AB7:AB10"/>
  </mergeCells>
  <printOptions horizontalCentered="1" verticalCentered="1"/>
  <pageMargins left="0" right="0" top="0" bottom="0" header="0" footer="0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 Эдуард Юрьевич</cp:lastModifiedBy>
  <cp:lastPrinted>2017-01-04T13:39:57Z</cp:lastPrinted>
  <dcterms:created xsi:type="dcterms:W3CDTF">2016-10-07T07:24:19Z</dcterms:created>
  <dcterms:modified xsi:type="dcterms:W3CDTF">2017-01-04T13:39:59Z</dcterms:modified>
</cp:coreProperties>
</file>