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<sst xmlns="http://schemas.openxmlformats.org/spreadsheetml/2006/main" count="75" uniqueCount="64">
  <si>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</si>
  <si>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</si>
  <si>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</si>
  <si>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</si>
  <si>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</si>
  <si>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</si>
  <si>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</si>
  <si>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</si>
  <si>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</si>
  <si>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</si>
  <si>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</si>
  <si>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</si>
  <si>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</si>
  <si>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</si>
  <si>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</si>
  <si>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</si>
  <si>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</si>
  <si>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</si>
  <si>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</si>
  <si>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</si>
  <si>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</si>
  <si>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</si>
  <si>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</si>
  <si>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</si>
  <si>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</si>
  <si>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</si>
  <si>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</si>
  <si>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</si>
  <si>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</si>
  <si>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</si>
  <si>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</si>
  <si>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</si>
  <si>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</si>
  <si>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</si>
  <si>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</si>
  <si>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</si>
  <si>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</si>
  <si>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</si>
  <si>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</si>
  <si>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</si>
  <si>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</si>
  <si>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</si>
  <si>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</si>
  <si>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</si>
  <si>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</si>
  <si>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</si>
  <si>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</si>
  <si>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</si>
  <si>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</si>
  <si>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r>
      <t>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Дрогобицьким відділенням ПАТ "Львівгаз"</t>
    </r>
  </si>
  <si>
    <t>з газопроводу Іваники-Пукеничі</t>
  </si>
  <si>
    <t>по ГВС (ПВВГ, СВГ, ГРС):Дрогобицьке відділення ПАТ "Львівгаз" (точки відбору проби ГРС-Уличне, ГРС-Трускавець маршрут№202)</t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</si>
  <si>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</si>
  <si>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</si>
  <si>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</si>
  <si>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</si>
  <si>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</si>
  <si>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</si>
  <si>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</si>
  <si>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</si>
  <si>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t>за період з 01.12.2016 р. по 31.12.2016 р.</t>
  </si>
  <si>
    <t>03.01.2017р.</t>
  </si>
  <si>
    <t>не вия</t>
  </si>
  <si>
    <t>Всього: 3759,613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</si>
</sst>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AC11" sqref="AC11:AC41"/>
    </sheetView>
  </sheetViews>
  <sheetFormatPr defaultRowHeight="15" x14ac:dyDescent="0.25"/>
  <cols>
    <col min="1" max="1" width="4.85546875" style="1" customWidth="1"/>
    <col min="2" max="2" width="7.85546875" style="1" customWidth="1"/>
    <col min="3" max="3" width="7.140625" style="1" customWidth="1"/>
    <col min="4" max="4" width="6.7109375" style="1" customWidth="1"/>
    <col min="5" max="6" width="7" style="1" customWidth="1"/>
    <col min="7" max="7" width="7.140625" style="1" customWidth="1"/>
    <col min="8" max="8" width="7" style="1" customWidth="1"/>
    <col min="9" max="9" width="6.7109375" style="1" customWidth="1"/>
    <col min="10" max="10" width="7" style="1" customWidth="1"/>
    <col min="11" max="11" width="6.7109375" style="1" customWidth="1"/>
    <col min="12" max="12" width="7.140625" style="1" customWidth="1"/>
    <col min="13" max="13" width="7" style="1" customWidth="1"/>
    <col min="14" max="14" width="6.85546875" style="1" customWidth="1"/>
    <col min="15" max="23" width="6.140625" style="1" customWidth="1"/>
    <col min="24" max="24" width="5.28515625" style="1" customWidth="1"/>
    <col min="25" max="25" width="5.42578125" style="1" customWidth="1"/>
    <col min="26" max="26" width="7.5703125" style="1" customWidth="1"/>
    <col min="27" max="27" width="5.7109375" style="1" customWidth="1"/>
    <col min="28" max="28" width="6.8554687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2" t="s">
        <v>20</v>
      </c>
      <c r="B1" s="92"/>
      <c r="C1" s="92"/>
      <c r="D1" s="92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92" t="s">
        <v>46</v>
      </c>
      <c r="B2" s="92"/>
      <c r="C2" s="92"/>
      <c r="D2" s="92"/>
      <c r="E2" s="56"/>
      <c r="F2" s="56"/>
      <c r="G2" s="2"/>
      <c r="H2" s="2"/>
      <c r="I2" s="2"/>
      <c r="J2" s="2"/>
      <c r="K2" s="93" t="s">
        <v>49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34" ht="12" customHeight="1" x14ac:dyDescent="0.25">
      <c r="A3" s="92" t="s">
        <v>47</v>
      </c>
      <c r="B3" s="92"/>
      <c r="C3" s="92"/>
      <c r="D3" s="92"/>
      <c r="E3" s="56"/>
      <c r="F3" s="56"/>
      <c r="G3" s="2"/>
      <c r="H3" s="94" t="s">
        <v>51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10"/>
    </row>
    <row r="5" spans="1:34" x14ac:dyDescent="0.25">
      <c r="A5" s="92" t="s">
        <v>48</v>
      </c>
      <c r="B5" s="92"/>
      <c r="C5" s="92"/>
      <c r="D5" s="92"/>
      <c r="E5" s="92"/>
      <c r="F5" s="92"/>
      <c r="G5" s="2"/>
      <c r="H5" s="2"/>
      <c r="I5" s="1" t="s">
        <v>50</v>
      </c>
      <c r="K5" s="3"/>
      <c r="M5" s="10"/>
      <c r="O5" s="10"/>
      <c r="P5" s="10"/>
      <c r="Q5" s="10"/>
      <c r="R5" s="10"/>
      <c r="S5" s="10"/>
      <c r="V5" s="10"/>
      <c r="W5" s="3" t="s">
        <v>60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72" t="s">
        <v>0</v>
      </c>
      <c r="B7" s="79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79" t="s">
        <v>30</v>
      </c>
      <c r="O7" s="110"/>
      <c r="P7" s="110"/>
      <c r="Q7" s="110"/>
      <c r="R7" s="110"/>
      <c r="S7" s="110"/>
      <c r="T7" s="110"/>
      <c r="U7" s="110"/>
      <c r="V7" s="110"/>
      <c r="W7" s="111"/>
      <c r="X7" s="62" t="s">
        <v>25</v>
      </c>
      <c r="Y7" s="60" t="s">
        <v>2</v>
      </c>
      <c r="Z7" s="75" t="s">
        <v>17</v>
      </c>
      <c r="AA7" s="75" t="s">
        <v>18</v>
      </c>
      <c r="AB7" s="58" t="s">
        <v>19</v>
      </c>
      <c r="AC7" s="106" t="s">
        <v>16</v>
      </c>
    </row>
    <row r="8" spans="1:34" ht="16.5" customHeight="1" thickBot="1" x14ac:dyDescent="0.3">
      <c r="A8" s="73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98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63"/>
      <c r="Y8" s="61"/>
      <c r="Z8" s="76"/>
      <c r="AA8" s="76"/>
      <c r="AB8" s="59"/>
      <c r="AC8" s="107"/>
    </row>
    <row r="9" spans="1:34" ht="15" customHeight="1" x14ac:dyDescent="0.25">
      <c r="A9" s="74"/>
      <c r="B9" s="64" t="s">
        <v>33</v>
      </c>
      <c r="C9" s="66" t="s">
        <v>34</v>
      </c>
      <c r="D9" s="66" t="s">
        <v>35</v>
      </c>
      <c r="E9" s="66" t="s">
        <v>40</v>
      </c>
      <c r="F9" s="66" t="s">
        <v>41</v>
      </c>
      <c r="G9" s="66" t="s">
        <v>38</v>
      </c>
      <c r="H9" s="66" t="s">
        <v>42</v>
      </c>
      <c r="I9" s="66" t="s">
        <v>39</v>
      </c>
      <c r="J9" s="66" t="s">
        <v>37</v>
      </c>
      <c r="K9" s="66" t="s">
        <v>36</v>
      </c>
      <c r="L9" s="66" t="s">
        <v>43</v>
      </c>
      <c r="M9" s="77" t="s">
        <v>44</v>
      </c>
      <c r="N9" s="99"/>
      <c r="O9" s="84" t="s">
        <v>31</v>
      </c>
      <c r="P9" s="86" t="s">
        <v>10</v>
      </c>
      <c r="Q9" s="58" t="s">
        <v>11</v>
      </c>
      <c r="R9" s="64" t="s">
        <v>32</v>
      </c>
      <c r="S9" s="66" t="s">
        <v>12</v>
      </c>
      <c r="T9" s="77" t="s">
        <v>13</v>
      </c>
      <c r="U9" s="64" t="s">
        <v>27</v>
      </c>
      <c r="V9" s="66" t="s">
        <v>14</v>
      </c>
      <c r="W9" s="77" t="s">
        <v>15</v>
      </c>
      <c r="X9" s="63"/>
      <c r="Y9" s="61"/>
      <c r="Z9" s="76"/>
      <c r="AA9" s="76"/>
      <c r="AB9" s="59"/>
      <c r="AC9" s="107"/>
    </row>
    <row r="10" spans="1:34" ht="92.25" customHeight="1" x14ac:dyDescent="0.25">
      <c r="A10" s="74"/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78"/>
      <c r="N10" s="100"/>
      <c r="O10" s="85"/>
      <c r="P10" s="87"/>
      <c r="Q10" s="59"/>
      <c r="R10" s="65"/>
      <c r="S10" s="67"/>
      <c r="T10" s="78"/>
      <c r="U10" s="65"/>
      <c r="V10" s="67"/>
      <c r="W10" s="78"/>
      <c r="X10" s="63"/>
      <c r="Y10" s="61"/>
      <c r="Z10" s="76"/>
      <c r="AA10" s="76"/>
      <c r="AB10" s="59"/>
      <c r="AC10" s="107"/>
    </row>
    <row r="11" spans="1:34" x14ac:dyDescent="0.25">
      <c r="A11" s="32">
        <v>1</v>
      </c>
      <c r="B11" s="37"/>
      <c r="C11" s="8"/>
      <c r="D11" s="8"/>
      <c r="E11" s="8"/>
      <c r="F11" s="8"/>
      <c r="G11" s="8"/>
      <c r="H11" s="8"/>
      <c r="I11" s="8"/>
      <c r="J11" s="8"/>
      <c r="K11" s="8"/>
      <c r="L11" s="8"/>
      <c r="M11" s="27"/>
      <c r="N11" s="24"/>
      <c r="O11" s="13">
        <v>8165</v>
      </c>
      <c r="P11" s="14">
        <v>34.18</v>
      </c>
      <c r="Q11" s="19">
        <v>9.49</v>
      </c>
      <c r="R11" s="17">
        <v>9051</v>
      </c>
      <c r="S11" s="14">
        <v>37.89</v>
      </c>
      <c r="T11" s="18">
        <v>10.52</v>
      </c>
      <c r="U11" s="39">
        <v>11908</v>
      </c>
      <c r="V11" s="14">
        <v>49.86</v>
      </c>
      <c r="W11" s="18">
        <v>13.85</v>
      </c>
      <c r="X11" s="17"/>
      <c r="Y11" s="14"/>
      <c r="Z11" s="14"/>
      <c r="AA11" s="14"/>
      <c r="AB11" s="19"/>
      <c r="AC11" s="57">
        <v>117.4203</v>
      </c>
      <c r="AD11" s="11">
        <f>SUM(B11:M11)+$K$42+$N$42</f>
        <v>0</v>
      </c>
      <c r="AE11" s="12" t="str">
        <f>IF(AD11=100,"ОК"," ")</f>
        <v xml:space="preserve"> 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13">
        <v>8165</v>
      </c>
      <c r="P12" s="14">
        <v>34.18</v>
      </c>
      <c r="Q12" s="19">
        <v>9.49</v>
      </c>
      <c r="R12" s="17">
        <v>9051</v>
      </c>
      <c r="S12" s="14">
        <v>37.89</v>
      </c>
      <c r="T12" s="18">
        <v>10.52</v>
      </c>
      <c r="U12" s="39"/>
      <c r="V12" s="14"/>
      <c r="W12" s="18"/>
      <c r="X12" s="17"/>
      <c r="Y12" s="14"/>
      <c r="Z12" s="14"/>
      <c r="AA12" s="14"/>
      <c r="AB12" s="19"/>
      <c r="AC12" s="57">
        <v>121.6356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13">
        <v>8165</v>
      </c>
      <c r="P13" s="14">
        <v>34.18</v>
      </c>
      <c r="Q13" s="19">
        <v>9.49</v>
      </c>
      <c r="R13" s="17">
        <v>9051</v>
      </c>
      <c r="S13" s="14">
        <v>37.89</v>
      </c>
      <c r="T13" s="18">
        <v>10.52</v>
      </c>
      <c r="U13" s="39"/>
      <c r="V13" s="14"/>
      <c r="W13" s="18"/>
      <c r="X13" s="48"/>
      <c r="Y13" s="49"/>
      <c r="Z13" s="50"/>
      <c r="AA13" s="50"/>
      <c r="AB13" s="51"/>
      <c r="AC13" s="57">
        <v>124.3609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13">
        <v>8165</v>
      </c>
      <c r="P14" s="14">
        <v>34.18</v>
      </c>
      <c r="Q14" s="19">
        <v>9.49</v>
      </c>
      <c r="R14" s="17">
        <v>9051</v>
      </c>
      <c r="S14" s="14">
        <v>37.89</v>
      </c>
      <c r="T14" s="18">
        <v>10.52</v>
      </c>
      <c r="U14" s="39"/>
      <c r="V14" s="14"/>
      <c r="W14" s="18"/>
      <c r="X14" s="17"/>
      <c r="Y14" s="14"/>
      <c r="Z14" s="14"/>
      <c r="AA14" s="14"/>
      <c r="AB14" s="19"/>
      <c r="AC14" s="57">
        <v>124.0573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>
        <v>95.576999999999998</v>
      </c>
      <c r="C15" s="8">
        <v>2.3820000000000001</v>
      </c>
      <c r="D15" s="8">
        <v>0.66900000000000004</v>
      </c>
      <c r="E15" s="8">
        <v>0.10299999999999999</v>
      </c>
      <c r="F15" s="8">
        <v>0.107</v>
      </c>
      <c r="G15" s="8">
        <v>1E-3</v>
      </c>
      <c r="H15" s="8">
        <v>2.5999999999999999E-2</v>
      </c>
      <c r="I15" s="8">
        <v>1.6E-2</v>
      </c>
      <c r="J15" s="8">
        <v>1E-3</v>
      </c>
      <c r="K15" s="8">
        <v>7.0000000000000001E-3</v>
      </c>
      <c r="L15" s="8">
        <v>0.79</v>
      </c>
      <c r="M15" s="27">
        <v>0.32100000000000001</v>
      </c>
      <c r="N15" s="25">
        <v>0.70250000000000001</v>
      </c>
      <c r="O15" s="42">
        <v>8177</v>
      </c>
      <c r="P15" s="14">
        <v>34.229999999999997</v>
      </c>
      <c r="Q15" s="43">
        <v>9.51</v>
      </c>
      <c r="R15" s="17">
        <v>9063</v>
      </c>
      <c r="S15" s="9">
        <v>37.94</v>
      </c>
      <c r="T15" s="18">
        <v>10.54</v>
      </c>
      <c r="U15" s="39">
        <v>11867</v>
      </c>
      <c r="V15" s="14">
        <v>49.68</v>
      </c>
      <c r="W15" s="18">
        <v>13.8</v>
      </c>
      <c r="X15" s="17"/>
      <c r="Y15" s="14"/>
      <c r="Z15" s="14"/>
      <c r="AA15" s="14"/>
      <c r="AB15" s="14" t="s">
        <v>62</v>
      </c>
      <c r="AC15" s="57">
        <v>126.5299</v>
      </c>
      <c r="AD15" s="11">
        <f t="shared" si="0"/>
        <v>100.00000000000001</v>
      </c>
      <c r="AE15" s="12" t="str">
        <f t="shared" si="1"/>
        <v>ОК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8177</v>
      </c>
      <c r="P16" s="14">
        <v>34.229999999999997</v>
      </c>
      <c r="Q16" s="43">
        <v>9.51</v>
      </c>
      <c r="R16" s="17">
        <v>9063</v>
      </c>
      <c r="S16" s="9">
        <v>37.94</v>
      </c>
      <c r="T16" s="18">
        <v>10.54</v>
      </c>
      <c r="U16" s="17"/>
      <c r="V16" s="14"/>
      <c r="W16" s="19"/>
      <c r="X16" s="33"/>
      <c r="Y16" s="40"/>
      <c r="Z16" s="50"/>
      <c r="AA16" s="50"/>
      <c r="AB16" s="51"/>
      <c r="AC16" s="57">
        <v>123.7663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/>
      <c r="C17" s="8"/>
      <c r="D17" s="8"/>
      <c r="E17" s="8"/>
      <c r="F17" s="8"/>
      <c r="G17" s="8"/>
      <c r="H17" s="8"/>
      <c r="I17" s="8"/>
      <c r="J17" s="8"/>
      <c r="K17" s="8"/>
      <c r="L17" s="8"/>
      <c r="M17" s="27"/>
      <c r="N17" s="25"/>
      <c r="O17" s="42">
        <v>8177</v>
      </c>
      <c r="P17" s="14">
        <v>34.229999999999997</v>
      </c>
      <c r="Q17" s="43">
        <v>9.51</v>
      </c>
      <c r="R17" s="17">
        <v>9063</v>
      </c>
      <c r="S17" s="9">
        <v>37.94</v>
      </c>
      <c r="T17" s="19">
        <v>10.54</v>
      </c>
      <c r="U17" s="17"/>
      <c r="V17" s="14"/>
      <c r="W17" s="19"/>
      <c r="X17" s="17"/>
      <c r="Y17" s="14"/>
      <c r="Z17" s="14"/>
      <c r="AA17" s="14"/>
      <c r="AB17" s="14"/>
      <c r="AC17" s="57">
        <v>128.31399999999999</v>
      </c>
      <c r="AD17" s="11">
        <f t="shared" si="0"/>
        <v>0</v>
      </c>
      <c r="AE17" s="12" t="str">
        <f t="shared" si="1"/>
        <v xml:space="preserve"> 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8177</v>
      </c>
      <c r="P18" s="14">
        <v>34.229999999999997</v>
      </c>
      <c r="Q18" s="43">
        <v>9.51</v>
      </c>
      <c r="R18" s="17">
        <v>9063</v>
      </c>
      <c r="S18" s="9">
        <v>37.94</v>
      </c>
      <c r="T18" s="19">
        <v>10.54</v>
      </c>
      <c r="U18" s="17"/>
      <c r="V18" s="14"/>
      <c r="W18" s="19"/>
      <c r="X18" s="17"/>
      <c r="Y18" s="14"/>
      <c r="Z18" s="14"/>
      <c r="AA18" s="14"/>
      <c r="AB18" s="19"/>
      <c r="AC18" s="57">
        <v>121.4195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8177</v>
      </c>
      <c r="P19" s="14">
        <v>34.229999999999997</v>
      </c>
      <c r="Q19" s="43">
        <v>9.51</v>
      </c>
      <c r="R19" s="17">
        <v>9063</v>
      </c>
      <c r="S19" s="9">
        <v>37.94</v>
      </c>
      <c r="T19" s="19">
        <v>10.54</v>
      </c>
      <c r="U19" s="17"/>
      <c r="V19" s="14"/>
      <c r="W19" s="19"/>
      <c r="X19" s="17"/>
      <c r="Y19" s="14"/>
      <c r="Z19" s="14"/>
      <c r="AA19" s="14"/>
      <c r="AB19" s="19"/>
      <c r="AC19" s="57">
        <v>108.8319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8177</v>
      </c>
      <c r="P20" s="14">
        <v>34.229999999999997</v>
      </c>
      <c r="Q20" s="43">
        <v>9.51</v>
      </c>
      <c r="R20" s="17">
        <v>9063</v>
      </c>
      <c r="S20" s="9">
        <v>37.94</v>
      </c>
      <c r="T20" s="19">
        <v>10.54</v>
      </c>
      <c r="U20" s="17"/>
      <c r="V20" s="14"/>
      <c r="W20" s="19"/>
      <c r="X20" s="17"/>
      <c r="Y20" s="14"/>
      <c r="Z20" s="14"/>
      <c r="AA20" s="14"/>
      <c r="AB20" s="19"/>
      <c r="AC20" s="57">
        <v>103.22029999999999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8177</v>
      </c>
      <c r="P21" s="14">
        <v>34.229999999999997</v>
      </c>
      <c r="Q21" s="43">
        <v>9.51</v>
      </c>
      <c r="R21" s="17">
        <v>9063</v>
      </c>
      <c r="S21" s="9">
        <v>37.94</v>
      </c>
      <c r="T21" s="19">
        <v>10.54</v>
      </c>
      <c r="U21" s="17"/>
      <c r="V21" s="14"/>
      <c r="W21" s="19"/>
      <c r="X21" s="33"/>
      <c r="Y21" s="14"/>
      <c r="Z21" s="50"/>
      <c r="AA21" s="50"/>
      <c r="AB21" s="51"/>
      <c r="AC21" s="57">
        <v>97.455600000000004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>
        <v>96.341999999999999</v>
      </c>
      <c r="C22" s="8">
        <v>2.0089999999999999</v>
      </c>
      <c r="D22" s="8">
        <v>0.58599999999999997</v>
      </c>
      <c r="E22" s="8">
        <v>9.5000000000000001E-2</v>
      </c>
      <c r="F22" s="8">
        <v>9.2999999999999999E-2</v>
      </c>
      <c r="G22" s="8">
        <v>1E-3</v>
      </c>
      <c r="H22" s="8">
        <v>0.02</v>
      </c>
      <c r="I22" s="8">
        <v>1.2999999999999999E-2</v>
      </c>
      <c r="J22" s="8">
        <v>1E-3</v>
      </c>
      <c r="K22" s="8">
        <v>8.0000000000000002E-3</v>
      </c>
      <c r="L22" s="8">
        <v>0.70599999999999996</v>
      </c>
      <c r="M22" s="27">
        <v>0.126</v>
      </c>
      <c r="N22" s="25">
        <v>0.69599999999999995</v>
      </c>
      <c r="O22" s="42">
        <v>8159</v>
      </c>
      <c r="P22" s="50">
        <v>34.159999999999997</v>
      </c>
      <c r="Q22" s="43">
        <v>9.49</v>
      </c>
      <c r="R22" s="52">
        <v>9044</v>
      </c>
      <c r="S22" s="50">
        <v>37.869999999999997</v>
      </c>
      <c r="T22" s="19">
        <v>10.52</v>
      </c>
      <c r="U22" s="17">
        <v>11898</v>
      </c>
      <c r="V22" s="14">
        <v>49.81</v>
      </c>
      <c r="W22" s="19">
        <v>13.84</v>
      </c>
      <c r="X22" s="17"/>
      <c r="Y22" s="14"/>
      <c r="Z22" s="14" t="s">
        <v>62</v>
      </c>
      <c r="AA22" s="14"/>
      <c r="AB22" s="19"/>
      <c r="AC22" s="57">
        <v>115.2713</v>
      </c>
      <c r="AD22" s="11">
        <f t="shared" si="0"/>
        <v>100.00000000000001</v>
      </c>
      <c r="AE22" s="12" t="str">
        <f t="shared" si="1"/>
        <v>ОК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8159</v>
      </c>
      <c r="P23" s="50">
        <v>34.159999999999997</v>
      </c>
      <c r="Q23" s="43">
        <v>9.49</v>
      </c>
      <c r="R23" s="52">
        <v>9044</v>
      </c>
      <c r="S23" s="50">
        <v>37.869999999999997</v>
      </c>
      <c r="T23" s="19">
        <v>10.52</v>
      </c>
      <c r="U23" s="17"/>
      <c r="V23" s="14"/>
      <c r="W23" s="19"/>
      <c r="X23" s="17"/>
      <c r="Y23" s="14"/>
      <c r="Z23" s="14"/>
      <c r="AA23" s="14"/>
      <c r="AB23" s="19"/>
      <c r="AC23" s="57">
        <v>127.8121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/>
      <c r="C24" s="8"/>
      <c r="D24" s="8"/>
      <c r="E24" s="8"/>
      <c r="F24" s="8"/>
      <c r="G24" s="8"/>
      <c r="H24" s="8"/>
      <c r="I24" s="8"/>
      <c r="J24" s="8"/>
      <c r="K24" s="8"/>
      <c r="L24" s="8"/>
      <c r="M24" s="27"/>
      <c r="N24" s="25"/>
      <c r="O24" s="42">
        <v>8159</v>
      </c>
      <c r="P24" s="50">
        <v>34.159999999999997</v>
      </c>
      <c r="Q24" s="43">
        <v>9.49</v>
      </c>
      <c r="R24" s="52">
        <v>9044</v>
      </c>
      <c r="S24" s="50">
        <v>37.869999999999997</v>
      </c>
      <c r="T24" s="19">
        <v>10.52</v>
      </c>
      <c r="U24" s="17"/>
      <c r="V24" s="14"/>
      <c r="W24" s="19"/>
      <c r="X24" s="17"/>
      <c r="Y24" s="14"/>
      <c r="Z24" s="14"/>
      <c r="AA24" s="14"/>
      <c r="AB24" s="19"/>
      <c r="AC24" s="57">
        <v>130.56299999999999</v>
      </c>
      <c r="AD24" s="11">
        <f t="shared" si="0"/>
        <v>0</v>
      </c>
      <c r="AE24" s="12" t="str">
        <f t="shared" si="1"/>
        <v xml:space="preserve"> 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42">
        <v>8159</v>
      </c>
      <c r="P25" s="50">
        <v>34.159999999999997</v>
      </c>
      <c r="Q25" s="43">
        <v>9.49</v>
      </c>
      <c r="R25" s="52">
        <v>9044</v>
      </c>
      <c r="S25" s="50">
        <v>37.869999999999997</v>
      </c>
      <c r="T25" s="19">
        <v>10.52</v>
      </c>
      <c r="U25" s="17"/>
      <c r="V25" s="14"/>
      <c r="W25" s="19"/>
      <c r="X25" s="17"/>
      <c r="Y25" s="14"/>
      <c r="Z25" s="14"/>
      <c r="AA25" s="14"/>
      <c r="AB25" s="19"/>
      <c r="AC25" s="57">
        <v>125.2379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42">
        <v>8159</v>
      </c>
      <c r="P26" s="50">
        <v>34.159999999999997</v>
      </c>
      <c r="Q26" s="43">
        <v>9.49</v>
      </c>
      <c r="R26" s="52">
        <v>9044</v>
      </c>
      <c r="S26" s="50">
        <v>37.869999999999997</v>
      </c>
      <c r="T26" s="19">
        <v>10.52</v>
      </c>
      <c r="U26" s="17"/>
      <c r="V26" s="14"/>
      <c r="W26" s="19"/>
      <c r="X26" s="17"/>
      <c r="Y26" s="14"/>
      <c r="Z26" s="14"/>
      <c r="AA26" s="14"/>
      <c r="AB26" s="19"/>
      <c r="AC26" s="57">
        <v>132.21279999999999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42">
        <v>8159</v>
      </c>
      <c r="P27" s="50">
        <v>34.159999999999997</v>
      </c>
      <c r="Q27" s="43">
        <v>9.49</v>
      </c>
      <c r="R27" s="52">
        <v>9044</v>
      </c>
      <c r="S27" s="50">
        <v>37.869999999999997</v>
      </c>
      <c r="T27" s="19">
        <v>10.52</v>
      </c>
      <c r="U27" s="17"/>
      <c r="V27" s="9"/>
      <c r="W27" s="19"/>
      <c r="X27" s="48"/>
      <c r="Y27" s="49"/>
      <c r="Z27" s="50"/>
      <c r="AA27" s="50"/>
      <c r="AB27" s="51"/>
      <c r="AC27" s="57">
        <v>127.5742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42">
        <v>8159</v>
      </c>
      <c r="P28" s="50">
        <v>34.159999999999997</v>
      </c>
      <c r="Q28" s="43">
        <v>9.49</v>
      </c>
      <c r="R28" s="52">
        <v>9044</v>
      </c>
      <c r="S28" s="50">
        <v>37.869999999999997</v>
      </c>
      <c r="T28" s="19">
        <v>10.52</v>
      </c>
      <c r="U28" s="17"/>
      <c r="V28" s="14"/>
      <c r="W28" s="19"/>
      <c r="X28" s="17"/>
      <c r="Y28" s="14"/>
      <c r="Z28" s="14"/>
      <c r="AA28" s="14"/>
      <c r="AB28" s="19"/>
      <c r="AC28" s="57">
        <v>128.173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42">
        <v>8159</v>
      </c>
      <c r="P29" s="50">
        <v>34.159999999999997</v>
      </c>
      <c r="Q29" s="43">
        <v>9.49</v>
      </c>
      <c r="R29" s="52">
        <v>9044</v>
      </c>
      <c r="S29" s="50">
        <v>37.869999999999997</v>
      </c>
      <c r="T29" s="19">
        <v>10.52</v>
      </c>
      <c r="U29" s="17"/>
      <c r="V29" s="14"/>
      <c r="W29" s="19"/>
      <c r="X29" s="17"/>
      <c r="Y29" s="14"/>
      <c r="Z29" s="14"/>
      <c r="AA29" s="14"/>
      <c r="AB29" s="19"/>
      <c r="AC29" s="57">
        <v>124.1176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>
        <v>95.235299999999995</v>
      </c>
      <c r="C30" s="8">
        <v>2.7461000000000002</v>
      </c>
      <c r="D30" s="8">
        <v>0.82789999999999997</v>
      </c>
      <c r="E30" s="8">
        <v>0.1298</v>
      </c>
      <c r="F30" s="8">
        <v>0.1308</v>
      </c>
      <c r="G30" s="8">
        <v>1.1999999999999999E-3</v>
      </c>
      <c r="H30" s="8">
        <v>2.64E-2</v>
      </c>
      <c r="I30" s="8">
        <v>1.7999999999999999E-2</v>
      </c>
      <c r="J30" s="8">
        <v>1.5E-3</v>
      </c>
      <c r="K30" s="8">
        <v>6.8999999999999999E-3</v>
      </c>
      <c r="L30" s="8">
        <v>0.68469999999999998</v>
      </c>
      <c r="M30" s="27">
        <v>0.19139999999999999</v>
      </c>
      <c r="N30" s="25">
        <v>0.70540000000000003</v>
      </c>
      <c r="O30" s="13">
        <v>8248</v>
      </c>
      <c r="P30" s="9">
        <v>34.53</v>
      </c>
      <c r="Q30" s="19">
        <v>9.59</v>
      </c>
      <c r="R30" s="17">
        <v>9140</v>
      </c>
      <c r="S30" s="14">
        <v>38.270000000000003</v>
      </c>
      <c r="T30" s="18">
        <v>10.63</v>
      </c>
      <c r="U30" s="17">
        <v>11943</v>
      </c>
      <c r="V30" s="9">
        <v>50</v>
      </c>
      <c r="W30" s="19">
        <v>13.89</v>
      </c>
      <c r="X30" s="17"/>
      <c r="Y30" s="14"/>
      <c r="Z30" s="14"/>
      <c r="AA30" s="14"/>
      <c r="AB30" s="19"/>
      <c r="AC30" s="57">
        <v>120.2954</v>
      </c>
      <c r="AD30" s="11">
        <f t="shared" si="0"/>
        <v>99.999999999999986</v>
      </c>
      <c r="AE30" s="12" t="str">
        <f t="shared" ref="AE30" si="2">IF(AD30=100,"ОК"," ")</f>
        <v>ОК</v>
      </c>
      <c r="AF30" s="6"/>
      <c r="AG30" s="6"/>
      <c r="AH30" s="6"/>
    </row>
    <row r="31" spans="1:34" x14ac:dyDescent="0.25">
      <c r="A31" s="32">
        <v>21</v>
      </c>
      <c r="B31" s="37"/>
      <c r="C31" s="8"/>
      <c r="D31" s="8"/>
      <c r="E31" s="8"/>
      <c r="F31" s="8"/>
      <c r="G31" s="8"/>
      <c r="H31" s="8"/>
      <c r="I31" s="8"/>
      <c r="J31" s="8"/>
      <c r="K31" s="8"/>
      <c r="L31" s="8"/>
      <c r="M31" s="27"/>
      <c r="N31" s="25"/>
      <c r="O31" s="13">
        <v>8248</v>
      </c>
      <c r="P31" s="9">
        <v>34.53</v>
      </c>
      <c r="Q31" s="19">
        <v>9.59</v>
      </c>
      <c r="R31" s="17">
        <v>9140</v>
      </c>
      <c r="S31" s="14">
        <v>38.270000000000003</v>
      </c>
      <c r="T31" s="18">
        <v>10.63</v>
      </c>
      <c r="U31" s="17"/>
      <c r="V31" s="14"/>
      <c r="W31" s="19"/>
      <c r="X31" s="17"/>
      <c r="Y31" s="14"/>
      <c r="Z31" s="14"/>
      <c r="AA31" s="14"/>
      <c r="AB31" s="19"/>
      <c r="AC31" s="57">
        <v>121.2668</v>
      </c>
      <c r="AD31" s="11">
        <f t="shared" si="0"/>
        <v>0</v>
      </c>
      <c r="AE31" s="12" t="str">
        <f t="shared" si="1"/>
        <v xml:space="preserve"> 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8248</v>
      </c>
      <c r="P32" s="9">
        <v>34.53</v>
      </c>
      <c r="Q32" s="19">
        <v>9.59</v>
      </c>
      <c r="R32" s="17">
        <v>9140</v>
      </c>
      <c r="S32" s="14">
        <v>38.270000000000003</v>
      </c>
      <c r="T32" s="18">
        <v>10.63</v>
      </c>
      <c r="U32" s="17"/>
      <c r="V32" s="14"/>
      <c r="W32" s="19"/>
      <c r="X32" s="17"/>
      <c r="Y32" s="14"/>
      <c r="Z32" s="14"/>
      <c r="AA32" s="14"/>
      <c r="AB32" s="19"/>
      <c r="AC32" s="57">
        <v>120.2715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5"/>
      <c r="O33" s="13">
        <v>8248</v>
      </c>
      <c r="P33" s="9">
        <v>34.53</v>
      </c>
      <c r="Q33" s="19">
        <v>9.59</v>
      </c>
      <c r="R33" s="17">
        <v>9140</v>
      </c>
      <c r="S33" s="14">
        <v>38.270000000000003</v>
      </c>
      <c r="T33" s="18">
        <v>10.63</v>
      </c>
      <c r="U33" s="17"/>
      <c r="V33" s="14"/>
      <c r="W33" s="19"/>
      <c r="X33" s="17"/>
      <c r="Y33" s="14"/>
      <c r="Z33" s="14"/>
      <c r="AA33" s="14"/>
      <c r="AB33" s="19"/>
      <c r="AC33" s="57">
        <v>119.7225</v>
      </c>
      <c r="AD33" s="11">
        <f>SUM(B33:M33)+$K$42+$N$42</f>
        <v>0</v>
      </c>
      <c r="AE33" s="12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8248</v>
      </c>
      <c r="P34" s="9">
        <v>34.53</v>
      </c>
      <c r="Q34" s="19">
        <v>9.59</v>
      </c>
      <c r="R34" s="17">
        <v>9140</v>
      </c>
      <c r="S34" s="14">
        <v>38.270000000000003</v>
      </c>
      <c r="T34" s="18">
        <v>10.63</v>
      </c>
      <c r="U34" s="17"/>
      <c r="V34" s="9"/>
      <c r="W34" s="19"/>
      <c r="X34" s="33"/>
      <c r="Y34" s="14"/>
      <c r="Z34" s="50"/>
      <c r="AA34" s="50"/>
      <c r="AB34" s="51"/>
      <c r="AC34" s="57">
        <v>116.4221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8248</v>
      </c>
      <c r="P35" s="9">
        <v>34.53</v>
      </c>
      <c r="Q35" s="19">
        <v>9.59</v>
      </c>
      <c r="R35" s="17">
        <v>9140</v>
      </c>
      <c r="S35" s="14">
        <v>38.270000000000003</v>
      </c>
      <c r="T35" s="18">
        <v>10.63</v>
      </c>
      <c r="U35" s="17"/>
      <c r="V35" s="53"/>
      <c r="W35" s="19"/>
      <c r="X35" s="48"/>
      <c r="Y35" s="49"/>
      <c r="Z35" s="50"/>
      <c r="AA35" s="50"/>
      <c r="AB35" s="51"/>
      <c r="AC35" s="57">
        <v>117.7641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>
        <v>95.236500000000007</v>
      </c>
      <c r="C36" s="8">
        <v>2.718</v>
      </c>
      <c r="D36" s="8">
        <v>0.82569999999999999</v>
      </c>
      <c r="E36" s="8">
        <v>0.13189999999999999</v>
      </c>
      <c r="F36" s="8">
        <v>0.13619999999999999</v>
      </c>
      <c r="G36" s="8">
        <v>1.4E-3</v>
      </c>
      <c r="H36" s="8">
        <v>3.5099999999999999E-2</v>
      </c>
      <c r="I36" s="8">
        <v>2.2499999999999999E-2</v>
      </c>
      <c r="J36" s="8">
        <v>2.8999999999999998E-3</v>
      </c>
      <c r="K36" s="8">
        <v>7.3000000000000001E-3</v>
      </c>
      <c r="L36" s="8">
        <v>0.69189999999999996</v>
      </c>
      <c r="M36" s="27">
        <v>0.19059999999999999</v>
      </c>
      <c r="N36" s="25">
        <v>0.70569999999999999</v>
      </c>
      <c r="O36" s="13">
        <v>8251</v>
      </c>
      <c r="P36" s="14">
        <v>34.54</v>
      </c>
      <c r="Q36" s="19">
        <v>9.59</v>
      </c>
      <c r="R36" s="17">
        <v>9143</v>
      </c>
      <c r="S36" s="14">
        <v>38.28</v>
      </c>
      <c r="T36" s="18">
        <v>10.63</v>
      </c>
      <c r="U36" s="17">
        <v>11944</v>
      </c>
      <c r="V36" s="9">
        <v>50</v>
      </c>
      <c r="W36" s="19">
        <v>13.88</v>
      </c>
      <c r="X36" s="17"/>
      <c r="Y36" s="14"/>
      <c r="Z36" s="14"/>
      <c r="AA36" s="14"/>
      <c r="AB36" s="19"/>
      <c r="AC36" s="57">
        <v>111.5438</v>
      </c>
      <c r="AD36" s="11">
        <f t="shared" si="0"/>
        <v>100.00000000000001</v>
      </c>
      <c r="AE36" s="12" t="str">
        <f t="shared" si="1"/>
        <v>ОК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8251</v>
      </c>
      <c r="P37" s="14">
        <v>34.54</v>
      </c>
      <c r="Q37" s="19">
        <v>9.59</v>
      </c>
      <c r="R37" s="17">
        <v>9143</v>
      </c>
      <c r="S37" s="14">
        <v>38.28</v>
      </c>
      <c r="T37" s="18">
        <v>10.63</v>
      </c>
      <c r="U37" s="17"/>
      <c r="V37" s="14"/>
      <c r="W37" s="19"/>
      <c r="X37" s="17"/>
      <c r="Y37" s="14"/>
      <c r="Z37" s="14"/>
      <c r="AA37" s="14"/>
      <c r="AB37" s="19"/>
      <c r="AC37" s="57">
        <v>113.58880000000001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/>
      <c r="C38" s="8"/>
      <c r="D38" s="8"/>
      <c r="E38" s="8"/>
      <c r="F38" s="8"/>
      <c r="G38" s="8"/>
      <c r="H38" s="8"/>
      <c r="I38" s="8"/>
      <c r="J38" s="8"/>
      <c r="K38" s="8"/>
      <c r="L38" s="8"/>
      <c r="M38" s="27"/>
      <c r="N38" s="25"/>
      <c r="O38" s="13">
        <v>8251</v>
      </c>
      <c r="P38" s="14">
        <v>34.54</v>
      </c>
      <c r="Q38" s="19">
        <v>9.59</v>
      </c>
      <c r="R38" s="17">
        <v>9143</v>
      </c>
      <c r="S38" s="14">
        <v>38.28</v>
      </c>
      <c r="T38" s="18">
        <v>10.63</v>
      </c>
      <c r="U38" s="17"/>
      <c r="V38" s="14"/>
      <c r="W38" s="19"/>
      <c r="X38" s="17"/>
      <c r="Y38" s="14"/>
      <c r="Z38" s="14"/>
      <c r="AA38" s="14"/>
      <c r="AB38" s="19"/>
      <c r="AC38" s="57">
        <v>124.041</v>
      </c>
      <c r="AD38" s="11">
        <f t="shared" si="0"/>
        <v>0</v>
      </c>
      <c r="AE38" s="12" t="str">
        <f t="shared" si="1"/>
        <v xml:space="preserve"> 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8251</v>
      </c>
      <c r="P39" s="14">
        <v>34.54</v>
      </c>
      <c r="Q39" s="19">
        <v>9.59</v>
      </c>
      <c r="R39" s="17">
        <v>9143</v>
      </c>
      <c r="S39" s="14">
        <v>38.28</v>
      </c>
      <c r="T39" s="18">
        <v>10.63</v>
      </c>
      <c r="U39" s="17"/>
      <c r="V39" s="14"/>
      <c r="W39" s="19"/>
      <c r="X39" s="17"/>
      <c r="Y39" s="14"/>
      <c r="Z39" s="14"/>
      <c r="AA39" s="14"/>
      <c r="AB39" s="19"/>
      <c r="AC39" s="57">
        <v>127.8342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8251</v>
      </c>
      <c r="P40" s="14">
        <v>34.54</v>
      </c>
      <c r="Q40" s="19">
        <v>9.59</v>
      </c>
      <c r="R40" s="17">
        <v>9143</v>
      </c>
      <c r="S40" s="14">
        <v>38.28</v>
      </c>
      <c r="T40" s="18">
        <v>10.63</v>
      </c>
      <c r="U40" s="17"/>
      <c r="V40" s="14"/>
      <c r="W40" s="19"/>
      <c r="X40" s="17"/>
      <c r="Y40" s="14"/>
      <c r="Z40" s="14"/>
      <c r="AA40" s="14"/>
      <c r="AB40" s="19"/>
      <c r="AC40" s="57">
        <v>133.65170000000001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>
        <v>8251</v>
      </c>
      <c r="P41" s="14">
        <v>34.54</v>
      </c>
      <c r="Q41" s="19">
        <v>9.59</v>
      </c>
      <c r="R41" s="17">
        <v>9143</v>
      </c>
      <c r="S41" s="14">
        <v>38.28</v>
      </c>
      <c r="T41" s="18">
        <v>10.63</v>
      </c>
      <c r="U41" s="20"/>
      <c r="V41" s="21"/>
      <c r="W41" s="22"/>
      <c r="X41" s="20"/>
      <c r="Y41" s="21"/>
      <c r="Z41" s="21"/>
      <c r="AA41" s="21"/>
      <c r="AB41" s="22"/>
      <c r="AC41" s="57">
        <v>129.22380000000001</v>
      </c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108" t="s">
        <v>24</v>
      </c>
      <c r="B42" s="108"/>
      <c r="C42" s="108"/>
      <c r="D42" s="108"/>
      <c r="E42" s="108"/>
      <c r="F42" s="108"/>
      <c r="G42" s="108"/>
      <c r="H42" s="109"/>
      <c r="I42" s="104" t="s">
        <v>22</v>
      </c>
      <c r="J42" s="105"/>
      <c r="K42" s="30">
        <v>0</v>
      </c>
      <c r="L42" s="90" t="s">
        <v>23</v>
      </c>
      <c r="M42" s="91"/>
      <c r="N42" s="31">
        <v>0</v>
      </c>
      <c r="O42" s="96">
        <f>SUMPRODUCT(O11:O41,AC11:AC41)/SUM(AC11:AC41)</f>
        <v>8198.6606675864969</v>
      </c>
      <c r="P42" s="68">
        <f>SUMPRODUCT(P11:P41,AC11:AC41)/SUM(AC11:AC41)</f>
        <v>34.322715904764792</v>
      </c>
      <c r="Q42" s="88">
        <f>SUMPRODUCT(Q11:Q41,AC11:AC41)/SUM(AC11:AC41)</f>
        <v>9.532978359651052</v>
      </c>
      <c r="R42" s="68">
        <f>SUMPRODUCT(R11:R41,AC11:AC41)/SUM(AC11:AC41)</f>
        <v>9086.7126374933887</v>
      </c>
      <c r="S42" s="68">
        <f>SUMPRODUCT(S11:S41,AC11:AC41)/SUM(AC11:AC41)</f>
        <v>38.044318832887434</v>
      </c>
      <c r="T42" s="70">
        <f>SUMPRODUCT(T11:T41,AC11:AC41)/SUM(AC11:AC41)</f>
        <v>10.5668460023586</v>
      </c>
      <c r="U42" s="15"/>
      <c r="V42" s="7"/>
      <c r="W42" s="7"/>
      <c r="X42" s="7"/>
      <c r="Y42" s="7"/>
      <c r="Z42" s="7"/>
      <c r="AA42" s="95" t="s">
        <v>63</v>
      </c>
      <c r="AB42" s="95"/>
      <c r="AC42" s="95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101" t="s">
        <v>3</v>
      </c>
      <c r="I43" s="102"/>
      <c r="J43" s="102"/>
      <c r="K43" s="102"/>
      <c r="L43" s="102"/>
      <c r="M43" s="102"/>
      <c r="N43" s="103"/>
      <c r="O43" s="97"/>
      <c r="P43" s="69"/>
      <c r="Q43" s="89"/>
      <c r="R43" s="69"/>
      <c r="S43" s="69"/>
      <c r="T43" s="71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56</v>
      </c>
      <c r="D45" s="34"/>
      <c r="O45" s="35" t="s">
        <v>52</v>
      </c>
      <c r="R45" s="1" t="s">
        <v>45</v>
      </c>
      <c r="V45" s="35" t="s">
        <v>61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5"/>
      <c r="O47" s="35" t="s">
        <v>53</v>
      </c>
      <c r="R47" s="1" t="s">
        <v>45</v>
      </c>
      <c r="V47" s="35" t="s">
        <v>61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59</v>
      </c>
      <c r="G49" s="35"/>
      <c r="H49" s="34"/>
      <c r="I49" s="34"/>
      <c r="J49" s="34"/>
      <c r="K49" s="34"/>
      <c r="L49" s="34"/>
      <c r="O49" s="35" t="s">
        <v>54</v>
      </c>
      <c r="R49" s="1" t="s">
        <v>45</v>
      </c>
      <c r="V49" s="35" t="s">
        <v>61</v>
      </c>
    </row>
    <row r="50" spans="2:22" x14ac:dyDescent="0.25">
      <c r="E50" s="5" t="s">
        <v>58</v>
      </c>
      <c r="M50" s="1" t="s">
        <v>55</v>
      </c>
      <c r="O50" s="5" t="s">
        <v>6</v>
      </c>
      <c r="R50" s="5" t="s">
        <v>7</v>
      </c>
      <c r="V50" s="5" t="s">
        <v>8</v>
      </c>
    </row>
  </sheetData>
  <mergeCells count="48">
    <mergeCell ref="AA42:AC42"/>
    <mergeCell ref="I9:I10"/>
    <mergeCell ref="J9:J10"/>
    <mergeCell ref="K9:K10"/>
    <mergeCell ref="T9:T10"/>
    <mergeCell ref="V9:V10"/>
    <mergeCell ref="O42:O43"/>
    <mergeCell ref="R9:R10"/>
    <mergeCell ref="S9:S10"/>
    <mergeCell ref="N8:N10"/>
    <mergeCell ref="U9:U10"/>
    <mergeCell ref="H43:N43"/>
    <mergeCell ref="I42:J42"/>
    <mergeCell ref="AC7:AC10"/>
    <mergeCell ref="A42:H42"/>
    <mergeCell ref="N7:W7"/>
    <mergeCell ref="A1:D1"/>
    <mergeCell ref="A2:D2"/>
    <mergeCell ref="A3:D3"/>
    <mergeCell ref="A5:F5"/>
    <mergeCell ref="K2:Z2"/>
    <mergeCell ref="H3:AB4"/>
    <mergeCell ref="S42:S43"/>
    <mergeCell ref="T42:T43"/>
    <mergeCell ref="A7:A10"/>
    <mergeCell ref="Z7:Z10"/>
    <mergeCell ref="AA7:AA10"/>
    <mergeCell ref="W9:W10"/>
    <mergeCell ref="B7:M8"/>
    <mergeCell ref="O9:O10"/>
    <mergeCell ref="P9:P10"/>
    <mergeCell ref="Q9:Q10"/>
    <mergeCell ref="P42:P43"/>
    <mergeCell ref="Q42:Q43"/>
    <mergeCell ref="R42:R43"/>
    <mergeCell ref="L42:M42"/>
    <mergeCell ref="L9:L10"/>
    <mergeCell ref="M9:M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2017-01-03T11:00:43Z</cp:lastPrinted>
  <dcterms:created xsi:type="dcterms:W3CDTF">2016-10-07T07:24:19Z</dcterms:created>
  <dcterms:modified xsi:type="dcterms:W3CDTF">2017-01-03T12:30:50Z</dcterms:modified>
</cp:coreProperties>
</file>