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 tabRatio="669"/>
  </bookViews>
  <sheets>
    <sheet name="11-39" sheetId="18" r:id="rId1"/>
  </sheets>
  <definedNames>
    <definedName name="_xlnm.Print_Area" localSheetId="0">'11-39'!$A$1:$AC$53</definedName>
  </definedNames>
  <calcPr calcId="152511"/>
</workbook>
</file>

<file path=xl/calcChain.xml><?xml version="1.0" encoding="utf-8"?>
<calcChain xmlns="http://schemas.openxmlformats.org/spreadsheetml/2006/main">
  <c r="AB42" i="18" l="1"/>
  <c r="S42" i="18"/>
  <c r="R42" i="18"/>
  <c r="P42" i="18"/>
  <c r="O42" i="18"/>
  <c r="AD41" i="18"/>
  <c r="AE41" i="18" s="1"/>
  <c r="W41" i="18"/>
  <c r="T41" i="18"/>
  <c r="Q41" i="18"/>
  <c r="AD40" i="18"/>
  <c r="AE40" i="18" s="1"/>
  <c r="W40" i="18"/>
  <c r="T40" i="18"/>
  <c r="Q40" i="18"/>
  <c r="AD39" i="18"/>
  <c r="AE39" i="18" s="1"/>
  <c r="W39" i="18"/>
  <c r="T39" i="18"/>
  <c r="Q39" i="18"/>
  <c r="AD38" i="18"/>
  <c r="AE38" i="18" s="1"/>
  <c r="W38" i="18"/>
  <c r="T38" i="18"/>
  <c r="Q38" i="18"/>
  <c r="AD37" i="18"/>
  <c r="AE37" i="18" s="1"/>
  <c r="W37" i="18"/>
  <c r="T37" i="18"/>
  <c r="Q37" i="18"/>
  <c r="AD36" i="18"/>
  <c r="AE36" i="18" s="1"/>
  <c r="W36" i="18"/>
  <c r="T36" i="18"/>
  <c r="Q36" i="18"/>
  <c r="AD35" i="18"/>
  <c r="AE35" i="18" s="1"/>
  <c r="W35" i="18"/>
  <c r="T35" i="18"/>
  <c r="Q35" i="18"/>
  <c r="AD34" i="18"/>
  <c r="AE34" i="18" s="1"/>
  <c r="W34" i="18"/>
  <c r="T34" i="18"/>
  <c r="Q34" i="18"/>
  <c r="AD33" i="18"/>
  <c r="AE33" i="18" s="1"/>
  <c r="W33" i="18"/>
  <c r="T33" i="18"/>
  <c r="Q33" i="18"/>
  <c r="AD32" i="18"/>
  <c r="AE32" i="18" s="1"/>
  <c r="W32" i="18"/>
  <c r="T32" i="18"/>
  <c r="Q32" i="18"/>
  <c r="AD31" i="18"/>
  <c r="AE31" i="18" s="1"/>
  <c r="W31" i="18"/>
  <c r="T31" i="18"/>
  <c r="Q31" i="18"/>
  <c r="AD30" i="18"/>
  <c r="AE30" i="18" s="1"/>
  <c r="W30" i="18"/>
  <c r="T30" i="18"/>
  <c r="Q30" i="18"/>
  <c r="AD29" i="18"/>
  <c r="AE29" i="18" s="1"/>
  <c r="W29" i="18"/>
  <c r="T29" i="18"/>
  <c r="Q29" i="18"/>
  <c r="AE28" i="18"/>
  <c r="AD28" i="18"/>
  <c r="W28" i="18"/>
  <c r="T28" i="18"/>
  <c r="Q28" i="18"/>
  <c r="AD27" i="18"/>
  <c r="AE27" i="18" s="1"/>
  <c r="W27" i="18"/>
  <c r="T27" i="18"/>
  <c r="Q27" i="18"/>
  <c r="AD26" i="18"/>
  <c r="AE26" i="18" s="1"/>
  <c r="W26" i="18"/>
  <c r="T26" i="18"/>
  <c r="Q26" i="18"/>
  <c r="AD25" i="18"/>
  <c r="AE25" i="18" s="1"/>
  <c r="W25" i="18"/>
  <c r="T25" i="18"/>
  <c r="Q25" i="18"/>
  <c r="AD24" i="18"/>
  <c r="AE24" i="18" s="1"/>
  <c r="W24" i="18"/>
  <c r="T24" i="18"/>
  <c r="Q24" i="18"/>
  <c r="AD23" i="18"/>
  <c r="AE23" i="18" s="1"/>
  <c r="W23" i="18"/>
  <c r="T23" i="18"/>
  <c r="Q23" i="18"/>
  <c r="AD22" i="18"/>
  <c r="AE22" i="18" s="1"/>
  <c r="W22" i="18"/>
  <c r="T22" i="18"/>
  <c r="Q22" i="18"/>
  <c r="AD21" i="18"/>
  <c r="AE21" i="18" s="1"/>
  <c r="W21" i="18"/>
  <c r="T21" i="18"/>
  <c r="Q21" i="18"/>
  <c r="AD20" i="18"/>
  <c r="AE20" i="18" s="1"/>
  <c r="W20" i="18"/>
  <c r="T20" i="18"/>
  <c r="Q20" i="18"/>
  <c r="AD19" i="18"/>
  <c r="AE19" i="18" s="1"/>
  <c r="W19" i="18"/>
  <c r="T19" i="18"/>
  <c r="Q19" i="18"/>
  <c r="AD18" i="18"/>
  <c r="AE18" i="18" s="1"/>
  <c r="W18" i="18"/>
  <c r="T18" i="18"/>
  <c r="Q18" i="18"/>
  <c r="AD17" i="18"/>
  <c r="AE17" i="18" s="1"/>
  <c r="W17" i="18"/>
  <c r="T17" i="18"/>
  <c r="Q17" i="18"/>
  <c r="AD16" i="18"/>
  <c r="AE16" i="18" s="1"/>
  <c r="W16" i="18"/>
  <c r="T16" i="18"/>
  <c r="Q16" i="18"/>
  <c r="AD15" i="18"/>
  <c r="AE15" i="18" s="1"/>
  <c r="W15" i="18"/>
  <c r="T15" i="18"/>
  <c r="Q15" i="18"/>
  <c r="AD14" i="18"/>
  <c r="AE14" i="18" s="1"/>
  <c r="W14" i="18"/>
  <c r="T14" i="18"/>
  <c r="Q14" i="18"/>
  <c r="AD13" i="18"/>
  <c r="AE13" i="18" s="1"/>
  <c r="W13" i="18"/>
  <c r="T13" i="18"/>
  <c r="Q13" i="18"/>
  <c r="AD12" i="18"/>
  <c r="AE12" i="18" s="1"/>
  <c r="W12" i="18"/>
  <c r="T12" i="18"/>
  <c r="Q12" i="18"/>
  <c r="AD11" i="18"/>
  <c r="AE11" i="18" s="1"/>
  <c r="W11" i="18"/>
  <c r="T11" i="18"/>
  <c r="Q11" i="18"/>
  <c r="Q42" i="18" l="1"/>
  <c r="T42" i="18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<sst xmlns="http://schemas.openxmlformats.org/spreadsheetml/2006/main" count="71" uniqueCount="64">
  <si>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</si>
  <si>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</si>
  <si>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</si>
  <si>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</si>
  <si>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</si>
  <si>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</si>
  <si>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</si>
  <si>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</si>
  <si>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</si>
  <si>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</si>
  <si>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</si>
  <si>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</si>
  <si>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</si>
  <si>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</si>
  <si>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</si>
  <si>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</si>
  <si>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</si>
  <si>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</si>
  <si>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</si>
  <si>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</si>
  <si>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</si>
  <si>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</si>
  <si>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</si>
  <si>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</si>
  <si>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</si>
  <si>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</si>
  <si>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</si>
  <si>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</si>
  <si>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</si>
  <si>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</si>
  <si>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</si>
  <si>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</si>
  <si>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 Новопсковським промисловим майданчиком Сєвєродонецького ЛВУМГ  та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</si>
  <si>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</si>
  <si>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</si>
  <si>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</si>
  <si>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</si>
  <si>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</si>
  <si>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</si>
  <si>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</si>
  <si>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</si>
  <si>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</si>
  <si>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</si>
  <si>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</si>
  <si>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</si>
  <si>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метан 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</si>
  <si>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</si>
  <si>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</si>
  <si>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</si>
  <si>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</si>
  <si>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</si>
  <si>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</si>
  <si>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</si>
  <si>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</si>
  <si>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</si>
  <si>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</si>
  <si>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</si>
  <si>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</si>
  <si>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 xml:space="preserve">прийнятого ПАТ "Луганськгаз"  по ГРС р.-п. Мирний маршрут № </t>
    </r>
    <r>
      <rPr>
        <u/>
        <sz val="11"/>
        <color theme="1"/>
        <rFont val="Times New Roman"/>
        <family val="1"/>
        <charset val="204"/>
      </rPr>
      <t>631</t>
    </r>
  </si>
  <si>
    <t>Всього*:</t>
  </si>
  <si>
    <t>*Обсяг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</si>
  <si>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</si>
  <si>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</si>
  <si>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 газопроводу Кр.Край - Серпухов 2 н.  за період з 01.12.2016 р. по 31.12.2016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</si>
</sst>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66" formatCode="0.000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5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45" xfId="0" applyNumberFormat="1" applyFont="1" applyBorder="1" applyAlignment="1" applyProtection="1">
      <alignment horizontal="center" vertical="center" wrapText="1"/>
    </xf>
    <xf numFmtId="166" fontId="2" fillId="0" borderId="46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G15" sqref="G15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6.8554687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29</v>
      </c>
      <c r="B2" s="2"/>
      <c r="C2" s="11"/>
      <c r="D2" s="2"/>
      <c r="F2" s="2"/>
      <c r="G2" s="2"/>
      <c r="H2" s="2"/>
      <c r="I2" s="2"/>
      <c r="J2" s="2"/>
      <c r="K2" s="86" t="s">
        <v>32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34" ht="13.5" customHeight="1" x14ac:dyDescent="0.25">
      <c r="A3" s="10" t="s">
        <v>30</v>
      </c>
      <c r="C3" s="25"/>
      <c r="F3" s="2"/>
      <c r="G3" s="2"/>
      <c r="H3" s="2"/>
      <c r="I3" s="2"/>
      <c r="J3" s="2"/>
      <c r="K3" s="140" t="s">
        <v>58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3"/>
      <c r="AC3" s="13"/>
    </row>
    <row r="4" spans="1:34" x14ac:dyDescent="0.25">
      <c r="A4" s="9" t="s">
        <v>17</v>
      </c>
      <c r="G4" s="2"/>
      <c r="H4" s="2"/>
      <c r="I4" s="2"/>
      <c r="K4" s="86" t="s">
        <v>63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13"/>
      <c r="AC4" s="13"/>
    </row>
    <row r="5" spans="1:34" x14ac:dyDescent="0.25">
      <c r="A5" s="9" t="s">
        <v>31</v>
      </c>
      <c r="F5" s="2"/>
      <c r="G5" s="2"/>
      <c r="H5" s="2"/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34" ht="5.25" customHeight="1" thickBot="1" x14ac:dyDescent="0.3"/>
    <row r="7" spans="1:34" ht="26.25" customHeight="1" thickBot="1" x14ac:dyDescent="0.3">
      <c r="A7" s="98" t="s">
        <v>0</v>
      </c>
      <c r="B7" s="99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 t="s">
        <v>26</v>
      </c>
      <c r="O7" s="134"/>
      <c r="P7" s="134"/>
      <c r="Q7" s="134"/>
      <c r="R7" s="134"/>
      <c r="S7" s="134"/>
      <c r="T7" s="134"/>
      <c r="U7" s="134"/>
      <c r="V7" s="134"/>
      <c r="W7" s="135"/>
      <c r="X7" s="124" t="s">
        <v>21</v>
      </c>
      <c r="Y7" s="122" t="s">
        <v>2</v>
      </c>
      <c r="Z7" s="120" t="s">
        <v>13</v>
      </c>
      <c r="AA7" s="120" t="s">
        <v>14</v>
      </c>
      <c r="AB7" s="116" t="s">
        <v>15</v>
      </c>
      <c r="AC7" s="115" t="s">
        <v>61</v>
      </c>
    </row>
    <row r="8" spans="1:34" ht="16.5" customHeight="1" thickBot="1" x14ac:dyDescent="0.3">
      <c r="A8" s="133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5" t="s">
        <v>22</v>
      </c>
      <c r="O8" s="18" t="s">
        <v>24</v>
      </c>
      <c r="P8" s="18"/>
      <c r="Q8" s="18"/>
      <c r="R8" s="18"/>
      <c r="S8" s="18"/>
      <c r="T8" s="18"/>
      <c r="U8" s="18"/>
      <c r="V8" s="18" t="s">
        <v>25</v>
      </c>
      <c r="W8" s="22"/>
      <c r="X8" s="125"/>
      <c r="Y8" s="123"/>
      <c r="Z8" s="121"/>
      <c r="AA8" s="121"/>
      <c r="AB8" s="117"/>
      <c r="AC8" s="142"/>
    </row>
    <row r="9" spans="1:34" ht="15" customHeight="1" x14ac:dyDescent="0.25">
      <c r="A9" s="133"/>
      <c r="B9" s="118" t="s">
        <v>45</v>
      </c>
      <c r="C9" s="110" t="s">
        <v>46</v>
      </c>
      <c r="D9" s="110" t="s">
        <v>47</v>
      </c>
      <c r="E9" s="110" t="s">
        <v>48</v>
      </c>
      <c r="F9" s="110" t="s">
        <v>49</v>
      </c>
      <c r="G9" s="110" t="s">
        <v>50</v>
      </c>
      <c r="H9" s="110" t="s">
        <v>51</v>
      </c>
      <c r="I9" s="110" t="s">
        <v>52</v>
      </c>
      <c r="J9" s="110" t="s">
        <v>53</v>
      </c>
      <c r="K9" s="110" t="s">
        <v>54</v>
      </c>
      <c r="L9" s="110" t="s">
        <v>55</v>
      </c>
      <c r="M9" s="96" t="s">
        <v>56</v>
      </c>
      <c r="N9" s="106"/>
      <c r="O9" s="112" t="s">
        <v>27</v>
      </c>
      <c r="P9" s="114" t="s">
        <v>7</v>
      </c>
      <c r="Q9" s="116" t="s">
        <v>8</v>
      </c>
      <c r="R9" s="118" t="s">
        <v>28</v>
      </c>
      <c r="S9" s="110" t="s">
        <v>9</v>
      </c>
      <c r="T9" s="96" t="s">
        <v>10</v>
      </c>
      <c r="U9" s="108" t="s">
        <v>23</v>
      </c>
      <c r="V9" s="110" t="s">
        <v>11</v>
      </c>
      <c r="W9" s="96" t="s">
        <v>12</v>
      </c>
      <c r="X9" s="125"/>
      <c r="Y9" s="123"/>
      <c r="Z9" s="121"/>
      <c r="AA9" s="121"/>
      <c r="AB9" s="117"/>
      <c r="AC9" s="142"/>
    </row>
    <row r="10" spans="1:34" ht="92.25" customHeight="1" x14ac:dyDescent="0.25">
      <c r="A10" s="133"/>
      <c r="B10" s="119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97"/>
      <c r="N10" s="107"/>
      <c r="O10" s="113"/>
      <c r="P10" s="115"/>
      <c r="Q10" s="117"/>
      <c r="R10" s="119"/>
      <c r="S10" s="111"/>
      <c r="T10" s="97"/>
      <c r="U10" s="109"/>
      <c r="V10" s="111"/>
      <c r="W10" s="97"/>
      <c r="X10" s="125"/>
      <c r="Y10" s="123"/>
      <c r="Z10" s="121"/>
      <c r="AA10" s="121"/>
      <c r="AB10" s="117"/>
      <c r="AC10" s="142"/>
    </row>
    <row r="11" spans="1:34" x14ac:dyDescent="0.25">
      <c r="A11" s="23">
        <v>1</v>
      </c>
      <c r="B11" s="26">
        <v>91.8416</v>
      </c>
      <c r="C11" s="26">
        <v>3.7480000000000002</v>
      </c>
      <c r="D11" s="26">
        <v>0.86209999999999998</v>
      </c>
      <c r="E11" s="26">
        <v>8.5599999999999996E-2</v>
      </c>
      <c r="F11" s="26">
        <v>0.1318</v>
      </c>
      <c r="G11" s="26">
        <v>1E-4</v>
      </c>
      <c r="H11" s="26">
        <v>1.6299999999999999E-2</v>
      </c>
      <c r="I11" s="26">
        <v>1.24E-2</v>
      </c>
      <c r="J11" s="26">
        <v>1.3100000000000001E-2</v>
      </c>
      <c r="K11" s="26">
        <v>1.4E-2</v>
      </c>
      <c r="L11" s="26">
        <v>3.0198999999999998</v>
      </c>
      <c r="M11" s="26">
        <v>0.25509999999999999</v>
      </c>
      <c r="N11" s="55">
        <v>0.72330000000000005</v>
      </c>
      <c r="O11" s="66">
        <v>8114</v>
      </c>
      <c r="P11" s="74">
        <v>33.97</v>
      </c>
      <c r="Q11" s="59">
        <f>P11/3.6</f>
        <v>9.43611111111111</v>
      </c>
      <c r="R11" s="61">
        <v>8988</v>
      </c>
      <c r="S11" s="54">
        <v>37.630000000000003</v>
      </c>
      <c r="T11" s="63">
        <f>S11/3.6</f>
        <v>10.452777777777778</v>
      </c>
      <c r="U11" s="64">
        <v>11598</v>
      </c>
      <c r="V11" s="60">
        <v>48.56</v>
      </c>
      <c r="W11" s="63">
        <f>V11/3.6</f>
        <v>13.488888888888889</v>
      </c>
      <c r="X11" s="39"/>
      <c r="Y11" s="16"/>
      <c r="Z11" s="16"/>
      <c r="AA11" s="16"/>
      <c r="AB11" s="19"/>
      <c r="AC11" s="45">
        <v>4.1360000000000001</v>
      </c>
      <c r="AD11" s="14">
        <f>SUM(B11:M11)+$K$42+$N$42</f>
        <v>100</v>
      </c>
      <c r="AE11" s="15" t="str">
        <f>IF(AD11=100,"ОК"," ")</f>
        <v>ОК</v>
      </c>
      <c r="AF11" s="7"/>
      <c r="AG11" s="7"/>
      <c r="AH11" s="7"/>
    </row>
    <row r="12" spans="1:34" x14ac:dyDescent="0.25">
      <c r="A12" s="23">
        <v>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2"/>
      <c r="O12" s="70">
        <v>8114</v>
      </c>
      <c r="P12" s="75">
        <v>33.97</v>
      </c>
      <c r="Q12" s="59">
        <f t="shared" ref="Q12:Q40" si="0">P12/3.6</f>
        <v>9.43611111111111</v>
      </c>
      <c r="R12" s="71">
        <v>8988</v>
      </c>
      <c r="S12" s="76">
        <v>37.630000000000003</v>
      </c>
      <c r="T12" s="63">
        <f t="shared" ref="T12:T39" si="1">S12/3.6</f>
        <v>10.452777777777778</v>
      </c>
      <c r="U12" s="72">
        <v>11598</v>
      </c>
      <c r="V12" s="77">
        <v>48.56</v>
      </c>
      <c r="W12" s="63">
        <f t="shared" ref="W12:W41" si="2">V12/3.6</f>
        <v>13.488888888888889</v>
      </c>
      <c r="X12" s="39"/>
      <c r="Y12" s="16"/>
      <c r="Z12" s="16"/>
      <c r="AA12" s="16"/>
      <c r="AB12" s="19"/>
      <c r="AC12" s="45">
        <v>4.0547000000000004</v>
      </c>
      <c r="AD12" s="14">
        <f t="shared" ref="AD12:AD41" si="3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23">
        <v>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2"/>
      <c r="O13" s="70">
        <v>8114</v>
      </c>
      <c r="P13" s="75">
        <v>33.97</v>
      </c>
      <c r="Q13" s="59">
        <f t="shared" si="0"/>
        <v>9.43611111111111</v>
      </c>
      <c r="R13" s="71">
        <v>8988</v>
      </c>
      <c r="S13" s="76">
        <v>37.630000000000003</v>
      </c>
      <c r="T13" s="63">
        <f t="shared" si="1"/>
        <v>10.452777777777778</v>
      </c>
      <c r="U13" s="72">
        <v>11598</v>
      </c>
      <c r="V13" s="77">
        <v>48.56</v>
      </c>
      <c r="W13" s="63">
        <f t="shared" si="2"/>
        <v>13.488888888888889</v>
      </c>
      <c r="X13" s="39"/>
      <c r="Y13" s="16"/>
      <c r="Z13" s="16"/>
      <c r="AA13" s="16"/>
      <c r="AB13" s="19"/>
      <c r="AC13" s="45">
        <v>4.0814000000000004</v>
      </c>
      <c r="AD13" s="14">
        <f t="shared" si="3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3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2"/>
      <c r="O14" s="70">
        <v>8114</v>
      </c>
      <c r="P14" s="75">
        <v>33.97</v>
      </c>
      <c r="Q14" s="59">
        <f t="shared" si="0"/>
        <v>9.43611111111111</v>
      </c>
      <c r="R14" s="71">
        <v>8988</v>
      </c>
      <c r="S14" s="76">
        <v>37.630000000000003</v>
      </c>
      <c r="T14" s="63">
        <f t="shared" si="1"/>
        <v>10.452777777777778</v>
      </c>
      <c r="U14" s="72">
        <v>11598</v>
      </c>
      <c r="V14" s="77">
        <v>48.56</v>
      </c>
      <c r="W14" s="63">
        <f t="shared" si="2"/>
        <v>13.488888888888889</v>
      </c>
      <c r="X14" s="39"/>
      <c r="Y14" s="16"/>
      <c r="Z14" s="16"/>
      <c r="AA14" s="16"/>
      <c r="AB14" s="43"/>
      <c r="AC14" s="45">
        <v>4.2355</v>
      </c>
      <c r="AD14" s="14">
        <f t="shared" si="3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3">
        <v>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2"/>
      <c r="O15" s="70">
        <v>8114</v>
      </c>
      <c r="P15" s="75">
        <v>33.97</v>
      </c>
      <c r="Q15" s="59">
        <f t="shared" si="0"/>
        <v>9.43611111111111</v>
      </c>
      <c r="R15" s="71">
        <v>8988</v>
      </c>
      <c r="S15" s="76">
        <v>37.630000000000003</v>
      </c>
      <c r="T15" s="63">
        <f t="shared" si="1"/>
        <v>10.452777777777778</v>
      </c>
      <c r="U15" s="72">
        <v>11598</v>
      </c>
      <c r="V15" s="77">
        <v>48.56</v>
      </c>
      <c r="W15" s="63">
        <f t="shared" si="2"/>
        <v>13.488888888888889</v>
      </c>
      <c r="X15" s="39"/>
      <c r="Y15" s="16"/>
      <c r="Z15" s="16"/>
      <c r="AA15" s="16"/>
      <c r="AB15" s="19"/>
      <c r="AC15" s="45">
        <v>4.4729000000000001</v>
      </c>
      <c r="AD15" s="14">
        <f t="shared" si="3"/>
        <v>0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3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2"/>
      <c r="O16" s="70">
        <v>8114</v>
      </c>
      <c r="P16" s="75">
        <v>33.97</v>
      </c>
      <c r="Q16" s="59">
        <f t="shared" si="0"/>
        <v>9.43611111111111</v>
      </c>
      <c r="R16" s="71">
        <v>8988</v>
      </c>
      <c r="S16" s="76">
        <v>37.630000000000003</v>
      </c>
      <c r="T16" s="63">
        <f t="shared" si="1"/>
        <v>10.452777777777778</v>
      </c>
      <c r="U16" s="72">
        <v>11598</v>
      </c>
      <c r="V16" s="77">
        <v>48.56</v>
      </c>
      <c r="W16" s="63">
        <f t="shared" si="2"/>
        <v>13.488888888888889</v>
      </c>
      <c r="X16" s="39"/>
      <c r="Y16" s="16"/>
      <c r="Z16" s="16"/>
      <c r="AA16" s="16"/>
      <c r="AB16" s="42"/>
      <c r="AC16" s="45">
        <v>4.6093000000000002</v>
      </c>
      <c r="AD16" s="14">
        <f t="shared" si="3"/>
        <v>0</v>
      </c>
      <c r="AE16" s="15" t="str">
        <f t="shared" si="4"/>
        <v xml:space="preserve"> </v>
      </c>
      <c r="AF16" s="7"/>
      <c r="AG16" s="7"/>
      <c r="AH16" s="7"/>
    </row>
    <row r="17" spans="1:34" x14ac:dyDescent="0.25">
      <c r="A17" s="23">
        <v>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32"/>
      <c r="O17" s="70">
        <v>8114</v>
      </c>
      <c r="P17" s="75">
        <v>33.97</v>
      </c>
      <c r="Q17" s="59">
        <f t="shared" si="0"/>
        <v>9.43611111111111</v>
      </c>
      <c r="R17" s="71">
        <v>8988</v>
      </c>
      <c r="S17" s="76">
        <v>37.630000000000003</v>
      </c>
      <c r="T17" s="63">
        <f t="shared" si="1"/>
        <v>10.452777777777778</v>
      </c>
      <c r="U17" s="72">
        <v>11598</v>
      </c>
      <c r="V17" s="77">
        <v>48.56</v>
      </c>
      <c r="W17" s="63">
        <f t="shared" si="2"/>
        <v>13.488888888888889</v>
      </c>
      <c r="X17" s="39"/>
      <c r="Y17" s="16"/>
      <c r="Z17" s="16"/>
      <c r="AA17" s="16"/>
      <c r="AB17" s="43"/>
      <c r="AC17" s="45">
        <v>5.0095000000000001</v>
      </c>
      <c r="AD17" s="14">
        <f t="shared" si="3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3">
        <v>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2"/>
      <c r="O18" s="70">
        <v>8114</v>
      </c>
      <c r="P18" s="75">
        <v>33.97</v>
      </c>
      <c r="Q18" s="59">
        <f t="shared" si="0"/>
        <v>9.43611111111111</v>
      </c>
      <c r="R18" s="71">
        <v>8988</v>
      </c>
      <c r="S18" s="76">
        <v>37.630000000000003</v>
      </c>
      <c r="T18" s="63">
        <f t="shared" si="1"/>
        <v>10.452777777777778</v>
      </c>
      <c r="U18" s="72">
        <v>11598</v>
      </c>
      <c r="V18" s="77">
        <v>48.56</v>
      </c>
      <c r="W18" s="63">
        <f t="shared" si="2"/>
        <v>13.488888888888889</v>
      </c>
      <c r="X18" s="39"/>
      <c r="Y18" s="16"/>
      <c r="Z18" s="16"/>
      <c r="AA18" s="16"/>
      <c r="AB18" s="19"/>
      <c r="AC18" s="45">
        <v>4.9489000000000001</v>
      </c>
      <c r="AD18" s="14">
        <f t="shared" si="3"/>
        <v>0</v>
      </c>
      <c r="AE18" s="15" t="str">
        <f t="shared" si="4"/>
        <v xml:space="preserve"> </v>
      </c>
      <c r="AF18" s="7"/>
      <c r="AG18" s="7"/>
      <c r="AH18" s="7"/>
    </row>
    <row r="19" spans="1:34" x14ac:dyDescent="0.25">
      <c r="A19" s="23">
        <v>9</v>
      </c>
      <c r="B19" s="26">
        <v>91.754800000000003</v>
      </c>
      <c r="C19" s="26">
        <v>3.8250999999999999</v>
      </c>
      <c r="D19" s="26">
        <v>0.87280000000000002</v>
      </c>
      <c r="E19" s="26">
        <v>9.4299999999999995E-2</v>
      </c>
      <c r="F19" s="26">
        <v>0.1396</v>
      </c>
      <c r="G19" s="26">
        <v>2.9999999999999997E-4</v>
      </c>
      <c r="H19" s="26">
        <v>1.6400000000000001E-2</v>
      </c>
      <c r="I19" s="26">
        <v>1.26E-2</v>
      </c>
      <c r="J19" s="26">
        <v>1.1599999999999999E-2</v>
      </c>
      <c r="K19" s="26">
        <v>1.1900000000000001E-2</v>
      </c>
      <c r="L19" s="26">
        <v>3.0286</v>
      </c>
      <c r="M19" s="26">
        <v>0.23200000000000001</v>
      </c>
      <c r="N19" s="32">
        <v>0.72389999999999999</v>
      </c>
      <c r="O19" s="61">
        <v>8123</v>
      </c>
      <c r="P19" s="74">
        <v>34.01</v>
      </c>
      <c r="Q19" s="59">
        <f t="shared" si="0"/>
        <v>9.4472222222222211</v>
      </c>
      <c r="R19" s="61">
        <v>9000</v>
      </c>
      <c r="S19" s="54">
        <v>37.68</v>
      </c>
      <c r="T19" s="63">
        <f t="shared" si="1"/>
        <v>10.466666666666667</v>
      </c>
      <c r="U19" s="62">
        <v>11608</v>
      </c>
      <c r="V19" s="54">
        <v>48.6</v>
      </c>
      <c r="W19" s="63">
        <f t="shared" si="2"/>
        <v>13.5</v>
      </c>
      <c r="X19" s="39"/>
      <c r="Y19" s="16"/>
      <c r="Z19" s="16"/>
      <c r="AA19" s="16"/>
      <c r="AB19" s="19"/>
      <c r="AC19" s="45">
        <v>3.8224</v>
      </c>
      <c r="AD19" s="14">
        <f t="shared" si="3"/>
        <v>100.00000000000001</v>
      </c>
      <c r="AE19" s="15" t="str">
        <f t="shared" si="4"/>
        <v>ОК</v>
      </c>
      <c r="AF19" s="7"/>
      <c r="AG19" s="7"/>
      <c r="AH19" s="7"/>
    </row>
    <row r="20" spans="1:34" x14ac:dyDescent="0.25">
      <c r="A20" s="23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2"/>
      <c r="O20" s="71">
        <v>8123</v>
      </c>
      <c r="P20" s="75">
        <v>34.01</v>
      </c>
      <c r="Q20" s="59">
        <f t="shared" si="0"/>
        <v>9.4472222222222211</v>
      </c>
      <c r="R20" s="71">
        <v>9000</v>
      </c>
      <c r="S20" s="76">
        <v>37.68</v>
      </c>
      <c r="T20" s="63">
        <f t="shared" si="1"/>
        <v>10.466666666666667</v>
      </c>
      <c r="U20" s="73">
        <v>11608</v>
      </c>
      <c r="V20" s="76">
        <v>48.6</v>
      </c>
      <c r="W20" s="63">
        <f t="shared" si="2"/>
        <v>13.5</v>
      </c>
      <c r="X20" s="39"/>
      <c r="Y20" s="16"/>
      <c r="Z20" s="16"/>
      <c r="AA20" s="16"/>
      <c r="AB20" s="19"/>
      <c r="AC20" s="45">
        <v>3.6532</v>
      </c>
      <c r="AD20" s="14">
        <f t="shared" si="3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3">
        <v>11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2"/>
      <c r="O21" s="71">
        <v>8123</v>
      </c>
      <c r="P21" s="75">
        <v>34.01</v>
      </c>
      <c r="Q21" s="59">
        <f>P21/3.6</f>
        <v>9.4472222222222211</v>
      </c>
      <c r="R21" s="71">
        <v>9000</v>
      </c>
      <c r="S21" s="76">
        <v>37.68</v>
      </c>
      <c r="T21" s="63">
        <f t="shared" si="1"/>
        <v>10.466666666666667</v>
      </c>
      <c r="U21" s="73">
        <v>11608</v>
      </c>
      <c r="V21" s="76">
        <v>48.6</v>
      </c>
      <c r="W21" s="63">
        <f t="shared" si="2"/>
        <v>13.5</v>
      </c>
      <c r="X21" s="39"/>
      <c r="Y21" s="16"/>
      <c r="Z21" s="16"/>
      <c r="AA21" s="16"/>
      <c r="AB21" s="43"/>
      <c r="AC21" s="45">
        <v>3.9100999999999999</v>
      </c>
      <c r="AD21" s="14">
        <f t="shared" si="3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3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2"/>
      <c r="O22" s="71">
        <v>8123</v>
      </c>
      <c r="P22" s="75">
        <v>34.01</v>
      </c>
      <c r="Q22" s="59">
        <f t="shared" si="0"/>
        <v>9.4472222222222211</v>
      </c>
      <c r="R22" s="71">
        <v>9000</v>
      </c>
      <c r="S22" s="76">
        <v>37.68</v>
      </c>
      <c r="T22" s="63">
        <f t="shared" si="1"/>
        <v>10.466666666666667</v>
      </c>
      <c r="U22" s="73">
        <v>11608</v>
      </c>
      <c r="V22" s="76">
        <v>48.6</v>
      </c>
      <c r="W22" s="63">
        <f t="shared" si="2"/>
        <v>13.5</v>
      </c>
      <c r="X22" s="39"/>
      <c r="Y22" s="16"/>
      <c r="Z22" s="16"/>
      <c r="AA22" s="16"/>
      <c r="AB22" s="19"/>
      <c r="AC22" s="45">
        <v>4.2366999999999999</v>
      </c>
      <c r="AD22" s="14">
        <f t="shared" si="3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3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32"/>
      <c r="O23" s="71">
        <v>8123</v>
      </c>
      <c r="P23" s="75">
        <v>34.01</v>
      </c>
      <c r="Q23" s="59">
        <f t="shared" si="0"/>
        <v>9.4472222222222211</v>
      </c>
      <c r="R23" s="71">
        <v>9000</v>
      </c>
      <c r="S23" s="76">
        <v>37.68</v>
      </c>
      <c r="T23" s="63">
        <f t="shared" si="1"/>
        <v>10.466666666666667</v>
      </c>
      <c r="U23" s="73">
        <v>11608</v>
      </c>
      <c r="V23" s="76">
        <v>48.6</v>
      </c>
      <c r="W23" s="63">
        <f t="shared" si="2"/>
        <v>13.5</v>
      </c>
      <c r="X23" s="41"/>
      <c r="Y23" s="16"/>
      <c r="Z23" s="16"/>
      <c r="AA23" s="16"/>
      <c r="AB23" s="43"/>
      <c r="AC23" s="45">
        <v>4.9382999999999999</v>
      </c>
      <c r="AD23" s="14">
        <f t="shared" si="3"/>
        <v>0</v>
      </c>
      <c r="AE23" s="15" t="str">
        <f t="shared" si="4"/>
        <v xml:space="preserve"> </v>
      </c>
      <c r="AF23" s="7"/>
      <c r="AG23" s="7"/>
      <c r="AH23" s="7"/>
    </row>
    <row r="24" spans="1:34" x14ac:dyDescent="0.25">
      <c r="A24" s="23">
        <v>14</v>
      </c>
      <c r="B24" s="26">
        <v>91.655500000000004</v>
      </c>
      <c r="C24" s="26">
        <v>4.0052000000000003</v>
      </c>
      <c r="D24" s="26">
        <v>0.85040000000000004</v>
      </c>
      <c r="E24" s="26">
        <v>6.5100000000000005E-2</v>
      </c>
      <c r="F24" s="26">
        <v>9.1499999999999998E-2</v>
      </c>
      <c r="G24" s="26">
        <v>4.0000000000000002E-4</v>
      </c>
      <c r="H24" s="26">
        <v>1.5100000000000001E-2</v>
      </c>
      <c r="I24" s="26">
        <v>1.11E-2</v>
      </c>
      <c r="J24" s="26">
        <v>6.4999999999999997E-3</v>
      </c>
      <c r="K24" s="26">
        <v>1.23E-2</v>
      </c>
      <c r="L24" s="26">
        <v>3.0434000000000001</v>
      </c>
      <c r="M24" s="26">
        <v>0.24349999999999999</v>
      </c>
      <c r="N24" s="32">
        <v>0.72330000000000005</v>
      </c>
      <c r="O24" s="61">
        <v>8114</v>
      </c>
      <c r="P24" s="74">
        <v>33.97</v>
      </c>
      <c r="Q24" s="59">
        <f t="shared" si="0"/>
        <v>9.43611111111111</v>
      </c>
      <c r="R24" s="61">
        <v>8988</v>
      </c>
      <c r="S24" s="54">
        <v>37.630000000000003</v>
      </c>
      <c r="T24" s="63">
        <f t="shared" si="1"/>
        <v>10.452777777777778</v>
      </c>
      <c r="U24" s="62">
        <v>11598</v>
      </c>
      <c r="V24" s="60">
        <v>48.56</v>
      </c>
      <c r="W24" s="63">
        <f t="shared" si="2"/>
        <v>13.488888888888889</v>
      </c>
      <c r="X24" s="39"/>
      <c r="Y24" s="16"/>
      <c r="Z24" s="16"/>
      <c r="AA24" s="16"/>
      <c r="AB24" s="19"/>
      <c r="AC24" s="45">
        <v>5.0152999999999999</v>
      </c>
      <c r="AD24" s="14">
        <f t="shared" si="3"/>
        <v>100</v>
      </c>
      <c r="AE24" s="15" t="str">
        <f t="shared" si="4"/>
        <v>ОК</v>
      </c>
      <c r="AF24" s="7"/>
      <c r="AG24" s="7"/>
      <c r="AH24" s="7"/>
    </row>
    <row r="25" spans="1:34" x14ac:dyDescent="0.25">
      <c r="A25" s="23">
        <v>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2"/>
      <c r="O25" s="71">
        <v>8114</v>
      </c>
      <c r="P25" s="75">
        <v>33.97</v>
      </c>
      <c r="Q25" s="59">
        <f t="shared" si="0"/>
        <v>9.43611111111111</v>
      </c>
      <c r="R25" s="71">
        <v>8988</v>
      </c>
      <c r="S25" s="76">
        <v>37.630000000000003</v>
      </c>
      <c r="T25" s="63">
        <f t="shared" si="1"/>
        <v>10.452777777777778</v>
      </c>
      <c r="U25" s="73">
        <v>11598</v>
      </c>
      <c r="V25" s="77">
        <v>48.56</v>
      </c>
      <c r="W25" s="63">
        <f t="shared" si="2"/>
        <v>13.488888888888889</v>
      </c>
      <c r="X25" s="39"/>
      <c r="Y25" s="16"/>
      <c r="Z25" s="16"/>
      <c r="AA25" s="16"/>
      <c r="AB25" s="19"/>
      <c r="AC25" s="45">
        <v>4.6677999999999997</v>
      </c>
      <c r="AD25" s="14">
        <f t="shared" si="3"/>
        <v>0</v>
      </c>
      <c r="AE25" s="15" t="str">
        <f t="shared" si="4"/>
        <v xml:space="preserve"> </v>
      </c>
      <c r="AF25" s="7"/>
      <c r="AG25" s="7"/>
      <c r="AH25" s="7"/>
    </row>
    <row r="26" spans="1:34" x14ac:dyDescent="0.25">
      <c r="A26" s="23">
        <v>16</v>
      </c>
      <c r="B26" s="26">
        <v>92.111999999999995</v>
      </c>
      <c r="C26" s="26">
        <v>3.6806000000000001</v>
      </c>
      <c r="D26" s="26">
        <v>0.73299999999999998</v>
      </c>
      <c r="E26" s="26">
        <v>5.9400000000000001E-2</v>
      </c>
      <c r="F26" s="26">
        <v>8.1699999999999995E-2</v>
      </c>
      <c r="G26" s="26">
        <v>2.9999999999999997E-4</v>
      </c>
      <c r="H26" s="26">
        <v>1.9099999999999999E-2</v>
      </c>
      <c r="I26" s="26">
        <v>1.4800000000000001E-2</v>
      </c>
      <c r="J26" s="26">
        <v>1.2999999999999999E-2</v>
      </c>
      <c r="K26" s="26">
        <v>1.14E-2</v>
      </c>
      <c r="L26" s="26">
        <v>3.1067</v>
      </c>
      <c r="M26" s="26">
        <v>0.16800000000000001</v>
      </c>
      <c r="N26" s="32">
        <v>0.71960000000000002</v>
      </c>
      <c r="O26" s="61">
        <v>8080</v>
      </c>
      <c r="P26" s="74">
        <v>33.83</v>
      </c>
      <c r="Q26" s="59">
        <f t="shared" si="0"/>
        <v>9.3972222222222221</v>
      </c>
      <c r="R26" s="61">
        <v>8954</v>
      </c>
      <c r="S26" s="54">
        <v>37.49</v>
      </c>
      <c r="T26" s="63">
        <f t="shared" si="1"/>
        <v>10.41388888888889</v>
      </c>
      <c r="U26" s="62">
        <v>11584</v>
      </c>
      <c r="V26" s="54">
        <v>48.5</v>
      </c>
      <c r="W26" s="63">
        <f t="shared" si="2"/>
        <v>13.472222222222221</v>
      </c>
      <c r="X26" s="39"/>
      <c r="Y26" s="16"/>
      <c r="Z26" s="16"/>
      <c r="AA26" s="16"/>
      <c r="AB26" s="19"/>
      <c r="AC26" s="45">
        <v>5.2744</v>
      </c>
      <c r="AD26" s="14">
        <f t="shared" si="3"/>
        <v>99.999999999999986</v>
      </c>
      <c r="AE26" s="15" t="str">
        <f t="shared" si="4"/>
        <v>ОК</v>
      </c>
      <c r="AF26" s="7"/>
      <c r="AG26" s="7"/>
      <c r="AH26" s="7"/>
    </row>
    <row r="27" spans="1:34" x14ac:dyDescent="0.25">
      <c r="A27" s="23">
        <v>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2"/>
      <c r="O27" s="71">
        <v>8080</v>
      </c>
      <c r="P27" s="75">
        <v>33.83</v>
      </c>
      <c r="Q27" s="59">
        <f>P27/3.6</f>
        <v>9.3972222222222221</v>
      </c>
      <c r="R27" s="71">
        <v>8954</v>
      </c>
      <c r="S27" s="76">
        <v>37.49</v>
      </c>
      <c r="T27" s="63">
        <f t="shared" si="1"/>
        <v>10.41388888888889</v>
      </c>
      <c r="U27" s="73">
        <v>11584</v>
      </c>
      <c r="V27" s="76">
        <v>48.5</v>
      </c>
      <c r="W27" s="63">
        <f t="shared" si="2"/>
        <v>13.472222222222221</v>
      </c>
      <c r="X27" s="39"/>
      <c r="Y27" s="16"/>
      <c r="Z27" s="16"/>
      <c r="AA27" s="16"/>
      <c r="AB27" s="43"/>
      <c r="AC27" s="45">
        <v>5.3390000000000004</v>
      </c>
      <c r="AD27" s="14">
        <f t="shared" si="3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3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4"/>
      <c r="O28" s="71">
        <v>8080</v>
      </c>
      <c r="P28" s="75">
        <v>33.83</v>
      </c>
      <c r="Q28" s="59">
        <f t="shared" si="0"/>
        <v>9.3972222222222221</v>
      </c>
      <c r="R28" s="71">
        <v>8954</v>
      </c>
      <c r="S28" s="76">
        <v>37.49</v>
      </c>
      <c r="T28" s="63">
        <f t="shared" si="1"/>
        <v>10.41388888888889</v>
      </c>
      <c r="U28" s="73">
        <v>11584</v>
      </c>
      <c r="V28" s="76">
        <v>48.5</v>
      </c>
      <c r="W28" s="63">
        <f t="shared" si="2"/>
        <v>13.472222222222221</v>
      </c>
      <c r="X28" s="39"/>
      <c r="Y28" s="16"/>
      <c r="Z28" s="16"/>
      <c r="AA28" s="16"/>
      <c r="AB28" s="19"/>
      <c r="AC28" s="45">
        <v>4.8681000000000001</v>
      </c>
      <c r="AD28" s="14">
        <f t="shared" si="3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3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2"/>
      <c r="O29" s="71">
        <v>8080</v>
      </c>
      <c r="P29" s="75">
        <v>33.83</v>
      </c>
      <c r="Q29" s="59">
        <f t="shared" si="0"/>
        <v>9.3972222222222221</v>
      </c>
      <c r="R29" s="71">
        <v>8954</v>
      </c>
      <c r="S29" s="76">
        <v>37.49</v>
      </c>
      <c r="T29" s="63">
        <f t="shared" si="1"/>
        <v>10.41388888888889</v>
      </c>
      <c r="U29" s="73">
        <v>11584</v>
      </c>
      <c r="V29" s="76">
        <v>48.5</v>
      </c>
      <c r="W29" s="63">
        <f t="shared" si="2"/>
        <v>13.472222222222221</v>
      </c>
      <c r="X29" s="39"/>
      <c r="Y29" s="16"/>
      <c r="Z29" s="16"/>
      <c r="AA29" s="16"/>
      <c r="AB29" s="19"/>
      <c r="AC29" s="45">
        <v>4.5087999999999999</v>
      </c>
      <c r="AD29" s="14">
        <f t="shared" si="3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3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2"/>
      <c r="O30" s="71">
        <v>8080</v>
      </c>
      <c r="P30" s="75">
        <v>33.83</v>
      </c>
      <c r="Q30" s="59">
        <f t="shared" si="0"/>
        <v>9.3972222222222221</v>
      </c>
      <c r="R30" s="71">
        <v>8954</v>
      </c>
      <c r="S30" s="76">
        <v>37.49</v>
      </c>
      <c r="T30" s="63">
        <f t="shared" si="1"/>
        <v>10.41388888888889</v>
      </c>
      <c r="U30" s="73">
        <v>11584</v>
      </c>
      <c r="V30" s="76">
        <v>48.5</v>
      </c>
      <c r="W30" s="63">
        <f t="shared" si="2"/>
        <v>13.472222222222221</v>
      </c>
      <c r="X30" s="39"/>
      <c r="Y30" s="16"/>
      <c r="Z30" s="16"/>
      <c r="AA30" s="16"/>
      <c r="AB30" s="43"/>
      <c r="AC30" s="45">
        <v>4.7731000000000003</v>
      </c>
      <c r="AD30" s="14">
        <f t="shared" si="3"/>
        <v>0</v>
      </c>
      <c r="AE30" s="15" t="str">
        <f t="shared" si="4"/>
        <v xml:space="preserve"> </v>
      </c>
      <c r="AF30" s="7"/>
      <c r="AG30" s="7"/>
      <c r="AH30" s="7"/>
    </row>
    <row r="31" spans="1:34" x14ac:dyDescent="0.25">
      <c r="A31" s="23">
        <v>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2"/>
      <c r="O31" s="71">
        <v>8080</v>
      </c>
      <c r="P31" s="75">
        <v>33.83</v>
      </c>
      <c r="Q31" s="59">
        <f t="shared" si="0"/>
        <v>9.3972222222222221</v>
      </c>
      <c r="R31" s="71">
        <v>8954</v>
      </c>
      <c r="S31" s="76">
        <v>37.49</v>
      </c>
      <c r="T31" s="63">
        <f t="shared" si="1"/>
        <v>10.41388888888889</v>
      </c>
      <c r="U31" s="73">
        <v>11584</v>
      </c>
      <c r="V31" s="76">
        <v>48.5</v>
      </c>
      <c r="W31" s="63">
        <f t="shared" si="2"/>
        <v>13.472222222222221</v>
      </c>
      <c r="X31" s="39"/>
      <c r="Y31" s="16"/>
      <c r="Z31" s="16"/>
      <c r="AA31" s="16"/>
      <c r="AB31" s="19"/>
      <c r="AC31" s="45">
        <v>5.0251000000000001</v>
      </c>
      <c r="AD31" s="14">
        <f t="shared" si="3"/>
        <v>0</v>
      </c>
      <c r="AE31" s="15" t="str">
        <f t="shared" si="4"/>
        <v xml:space="preserve"> </v>
      </c>
      <c r="AF31" s="7"/>
      <c r="AG31" s="7"/>
      <c r="AH31" s="7"/>
    </row>
    <row r="32" spans="1:34" x14ac:dyDescent="0.25">
      <c r="A32" s="23">
        <v>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2"/>
      <c r="O32" s="71">
        <v>8080</v>
      </c>
      <c r="P32" s="75">
        <v>33.83</v>
      </c>
      <c r="Q32" s="59">
        <f t="shared" si="0"/>
        <v>9.3972222222222221</v>
      </c>
      <c r="R32" s="71">
        <v>8954</v>
      </c>
      <c r="S32" s="76">
        <v>37.49</v>
      </c>
      <c r="T32" s="63">
        <f t="shared" si="1"/>
        <v>10.41388888888889</v>
      </c>
      <c r="U32" s="73">
        <v>11584</v>
      </c>
      <c r="V32" s="76">
        <v>48.5</v>
      </c>
      <c r="W32" s="63">
        <f t="shared" si="2"/>
        <v>13.472222222222221</v>
      </c>
      <c r="X32" s="39"/>
      <c r="Y32" s="16"/>
      <c r="Z32" s="16"/>
      <c r="AA32" s="16"/>
      <c r="AB32" s="19"/>
      <c r="AC32" s="45">
        <v>4.5894000000000004</v>
      </c>
      <c r="AD32" s="14">
        <f t="shared" si="3"/>
        <v>0</v>
      </c>
      <c r="AE32" s="15" t="str">
        <f t="shared" si="4"/>
        <v xml:space="preserve"> </v>
      </c>
      <c r="AF32" s="7"/>
      <c r="AG32" s="7"/>
      <c r="AH32" s="7"/>
    </row>
    <row r="33" spans="1:34" x14ac:dyDescent="0.25">
      <c r="A33" s="23">
        <v>23</v>
      </c>
      <c r="B33" s="26">
        <v>92.063000000000002</v>
      </c>
      <c r="C33" s="26">
        <v>3.7755999999999998</v>
      </c>
      <c r="D33" s="26">
        <v>0.74170000000000003</v>
      </c>
      <c r="E33" s="26">
        <v>5.9299999999999999E-2</v>
      </c>
      <c r="F33" s="26">
        <v>8.0100000000000005E-2</v>
      </c>
      <c r="G33" s="26">
        <v>2.0000000000000001E-4</v>
      </c>
      <c r="H33" s="26">
        <v>1.3599999999999999E-2</v>
      </c>
      <c r="I33" s="26">
        <v>9.7999999999999997E-3</v>
      </c>
      <c r="J33" s="26">
        <v>1.29E-2</v>
      </c>
      <c r="K33" s="26">
        <v>8.8999999999999999E-3</v>
      </c>
      <c r="L33" s="26">
        <v>3.0762</v>
      </c>
      <c r="M33" s="26">
        <v>0.15870000000000001</v>
      </c>
      <c r="N33" s="32">
        <v>0.71970000000000001</v>
      </c>
      <c r="O33" s="61">
        <v>8090</v>
      </c>
      <c r="P33" s="60">
        <v>33.869999999999997</v>
      </c>
      <c r="Q33" s="59">
        <f t="shared" si="0"/>
        <v>9.4083333333333332</v>
      </c>
      <c r="R33" s="61">
        <v>8962</v>
      </c>
      <c r="S33" s="54">
        <v>37.520000000000003</v>
      </c>
      <c r="T33" s="63">
        <f t="shared" si="1"/>
        <v>10.422222222222222</v>
      </c>
      <c r="U33" s="62">
        <v>11594</v>
      </c>
      <c r="V33" s="54">
        <v>48.54</v>
      </c>
      <c r="W33" s="63">
        <f t="shared" si="2"/>
        <v>13.483333333333333</v>
      </c>
      <c r="X33" s="39"/>
      <c r="Y33" s="16"/>
      <c r="Z33" s="16"/>
      <c r="AA33" s="16"/>
      <c r="AB33" s="19"/>
      <c r="AC33" s="45">
        <v>4.3856999999999999</v>
      </c>
      <c r="AD33" s="14">
        <f>SUM(B33:M33)+$K$42+$N$42</f>
        <v>99.999999999999986</v>
      </c>
      <c r="AE33" s="15" t="str">
        <f>IF(AD33=100,"ОК"," ")</f>
        <v>ОК</v>
      </c>
      <c r="AF33" s="7"/>
      <c r="AG33" s="7"/>
      <c r="AH33" s="7"/>
    </row>
    <row r="34" spans="1:34" x14ac:dyDescent="0.25">
      <c r="A34" s="23">
        <v>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32"/>
      <c r="O34" s="71">
        <v>8090</v>
      </c>
      <c r="P34" s="77">
        <v>33.869999999999997</v>
      </c>
      <c r="Q34" s="59">
        <f t="shared" si="0"/>
        <v>9.4083333333333332</v>
      </c>
      <c r="R34" s="71">
        <v>8962</v>
      </c>
      <c r="S34" s="76">
        <v>37.520000000000003</v>
      </c>
      <c r="T34" s="63">
        <f t="shared" si="1"/>
        <v>10.422222222222222</v>
      </c>
      <c r="U34" s="73">
        <v>11594</v>
      </c>
      <c r="V34" s="76">
        <v>48.54</v>
      </c>
      <c r="W34" s="63">
        <f t="shared" si="2"/>
        <v>13.483333333333333</v>
      </c>
      <c r="X34" s="39"/>
      <c r="Y34" s="16"/>
      <c r="Z34" s="16"/>
      <c r="AA34" s="16"/>
      <c r="AB34" s="19"/>
      <c r="AC34" s="45">
        <v>4.1806999999999999</v>
      </c>
      <c r="AD34" s="14">
        <f t="shared" si="3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3">
        <v>25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2"/>
      <c r="O35" s="71">
        <v>8090</v>
      </c>
      <c r="P35" s="77">
        <v>33.869999999999997</v>
      </c>
      <c r="Q35" s="59">
        <f>P35/3.6</f>
        <v>9.4083333333333332</v>
      </c>
      <c r="R35" s="71">
        <v>8962</v>
      </c>
      <c r="S35" s="76">
        <v>37.520000000000003</v>
      </c>
      <c r="T35" s="63">
        <f t="shared" si="1"/>
        <v>10.422222222222222</v>
      </c>
      <c r="U35" s="73">
        <v>11594</v>
      </c>
      <c r="V35" s="76">
        <v>48.54</v>
      </c>
      <c r="W35" s="63">
        <f t="shared" si="2"/>
        <v>13.483333333333333</v>
      </c>
      <c r="X35" s="41"/>
      <c r="Y35" s="16"/>
      <c r="Z35" s="16"/>
      <c r="AA35" s="16"/>
      <c r="AB35" s="19"/>
      <c r="AC35" s="45">
        <v>3.8336000000000001</v>
      </c>
      <c r="AD35" s="14">
        <f t="shared" si="3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3">
        <v>26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2"/>
      <c r="O36" s="71">
        <v>8090</v>
      </c>
      <c r="P36" s="77">
        <v>33.869999999999997</v>
      </c>
      <c r="Q36" s="59">
        <f>P36/3.6</f>
        <v>9.4083333333333332</v>
      </c>
      <c r="R36" s="71">
        <v>8962</v>
      </c>
      <c r="S36" s="76">
        <v>37.520000000000003</v>
      </c>
      <c r="T36" s="63">
        <f t="shared" si="1"/>
        <v>10.422222222222222</v>
      </c>
      <c r="U36" s="73">
        <v>11594</v>
      </c>
      <c r="V36" s="76">
        <v>48.54</v>
      </c>
      <c r="W36" s="63">
        <f t="shared" si="2"/>
        <v>13.483333333333333</v>
      </c>
      <c r="X36" s="41"/>
      <c r="Y36" s="16"/>
      <c r="Z36" s="16"/>
      <c r="AA36" s="16"/>
      <c r="AB36" s="19"/>
      <c r="AC36" s="45">
        <v>3.9068000000000001</v>
      </c>
      <c r="AD36" s="14">
        <f t="shared" si="3"/>
        <v>0</v>
      </c>
      <c r="AE36" s="15" t="str">
        <f t="shared" si="4"/>
        <v xml:space="preserve"> </v>
      </c>
      <c r="AF36" s="7"/>
      <c r="AG36" s="7"/>
      <c r="AH36" s="7"/>
    </row>
    <row r="37" spans="1:34" x14ac:dyDescent="0.25">
      <c r="A37" s="23">
        <v>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2"/>
      <c r="O37" s="71">
        <v>8090</v>
      </c>
      <c r="P37" s="77">
        <v>33.869999999999997</v>
      </c>
      <c r="Q37" s="59">
        <f t="shared" si="0"/>
        <v>9.4083333333333332</v>
      </c>
      <c r="R37" s="71">
        <v>8962</v>
      </c>
      <c r="S37" s="76">
        <v>37.520000000000003</v>
      </c>
      <c r="T37" s="63">
        <f t="shared" si="1"/>
        <v>10.422222222222222</v>
      </c>
      <c r="U37" s="73">
        <v>11594</v>
      </c>
      <c r="V37" s="76">
        <v>48.54</v>
      </c>
      <c r="W37" s="63">
        <f t="shared" si="2"/>
        <v>13.483333333333333</v>
      </c>
      <c r="X37" s="39"/>
      <c r="Y37" s="16"/>
      <c r="Z37" s="16"/>
      <c r="AA37" s="16"/>
      <c r="AB37" s="43"/>
      <c r="AC37" s="45">
        <v>3.9496000000000002</v>
      </c>
      <c r="AD37" s="14">
        <f t="shared" si="3"/>
        <v>0</v>
      </c>
      <c r="AE37" s="15" t="str">
        <f t="shared" si="4"/>
        <v xml:space="preserve"> </v>
      </c>
      <c r="AF37" s="7"/>
      <c r="AG37" s="7"/>
      <c r="AH37" s="7"/>
    </row>
    <row r="38" spans="1:34" x14ac:dyDescent="0.25">
      <c r="A38" s="23">
        <v>28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32"/>
      <c r="O38" s="71">
        <v>8090</v>
      </c>
      <c r="P38" s="77">
        <v>33.869999999999997</v>
      </c>
      <c r="Q38" s="59">
        <f>P38/3.6</f>
        <v>9.4083333333333332</v>
      </c>
      <c r="R38" s="71">
        <v>8962</v>
      </c>
      <c r="S38" s="76">
        <v>37.520000000000003</v>
      </c>
      <c r="T38" s="63">
        <f t="shared" si="1"/>
        <v>10.422222222222222</v>
      </c>
      <c r="U38" s="73">
        <v>11594</v>
      </c>
      <c r="V38" s="76">
        <v>48.54</v>
      </c>
      <c r="W38" s="63">
        <f t="shared" si="2"/>
        <v>13.483333333333333</v>
      </c>
      <c r="X38" s="39"/>
      <c r="Y38" s="16"/>
      <c r="Z38" s="16"/>
      <c r="AA38" s="16"/>
      <c r="AB38" s="19"/>
      <c r="AC38" s="45">
        <v>3.7378999999999998</v>
      </c>
      <c r="AD38" s="14">
        <f t="shared" si="3"/>
        <v>0</v>
      </c>
      <c r="AE38" s="15" t="str">
        <f t="shared" si="4"/>
        <v xml:space="preserve"> </v>
      </c>
      <c r="AF38" s="7"/>
      <c r="AG38" s="7"/>
      <c r="AH38" s="7"/>
    </row>
    <row r="39" spans="1:34" x14ac:dyDescent="0.25">
      <c r="A39" s="23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2"/>
      <c r="O39" s="71">
        <v>8090</v>
      </c>
      <c r="P39" s="77">
        <v>33.869999999999997</v>
      </c>
      <c r="Q39" s="59">
        <f t="shared" si="0"/>
        <v>9.4083333333333332</v>
      </c>
      <c r="R39" s="71">
        <v>8962</v>
      </c>
      <c r="S39" s="76">
        <v>37.520000000000003</v>
      </c>
      <c r="T39" s="63">
        <f t="shared" si="1"/>
        <v>10.422222222222222</v>
      </c>
      <c r="U39" s="73">
        <v>11594</v>
      </c>
      <c r="V39" s="76">
        <v>48.54</v>
      </c>
      <c r="W39" s="63">
        <f t="shared" si="2"/>
        <v>13.483333333333333</v>
      </c>
      <c r="X39" s="39"/>
      <c r="Y39" s="16"/>
      <c r="Z39" s="16"/>
      <c r="AA39" s="16"/>
      <c r="AB39" s="19"/>
      <c r="AC39" s="45">
        <v>3.6530999999999998</v>
      </c>
      <c r="AD39" s="14">
        <f t="shared" si="3"/>
        <v>0</v>
      </c>
      <c r="AE39" s="15" t="str">
        <f t="shared" si="4"/>
        <v xml:space="preserve"> </v>
      </c>
      <c r="AF39" s="7"/>
      <c r="AG39" s="7"/>
      <c r="AH39" s="7"/>
    </row>
    <row r="40" spans="1:34" x14ac:dyDescent="0.25">
      <c r="A40" s="23">
        <v>30</v>
      </c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8"/>
      <c r="N40" s="32"/>
      <c r="O40" s="71">
        <v>8090</v>
      </c>
      <c r="P40" s="77">
        <v>33.869999999999997</v>
      </c>
      <c r="Q40" s="59">
        <f t="shared" si="0"/>
        <v>9.4083333333333332</v>
      </c>
      <c r="R40" s="71">
        <v>8962</v>
      </c>
      <c r="S40" s="76">
        <v>37.520000000000003</v>
      </c>
      <c r="T40" s="63">
        <f>S40/3.6</f>
        <v>10.422222222222222</v>
      </c>
      <c r="U40" s="73">
        <v>11594</v>
      </c>
      <c r="V40" s="76">
        <v>48.54</v>
      </c>
      <c r="W40" s="63">
        <f t="shared" si="2"/>
        <v>13.483333333333333</v>
      </c>
      <c r="X40" s="39"/>
      <c r="Y40" s="16"/>
      <c r="Z40" s="16"/>
      <c r="AA40" s="16"/>
      <c r="AB40" s="19"/>
      <c r="AC40" s="45">
        <v>4.0693000000000001</v>
      </c>
      <c r="AD40" s="14">
        <f t="shared" si="3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4">
        <v>31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33"/>
      <c r="O41" s="71">
        <v>8090</v>
      </c>
      <c r="P41" s="77">
        <v>33.869999999999997</v>
      </c>
      <c r="Q41" s="59">
        <f>P41/3.6</f>
        <v>9.4083333333333332</v>
      </c>
      <c r="R41" s="71">
        <v>8962</v>
      </c>
      <c r="S41" s="76">
        <v>37.520000000000003</v>
      </c>
      <c r="T41" s="63">
        <f>S41/3.6</f>
        <v>10.422222222222222</v>
      </c>
      <c r="U41" s="78">
        <v>11594</v>
      </c>
      <c r="V41" s="79">
        <v>48.54</v>
      </c>
      <c r="W41" s="65">
        <f t="shared" si="2"/>
        <v>13.483333333333333</v>
      </c>
      <c r="X41" s="40"/>
      <c r="Y41" s="20"/>
      <c r="Z41" s="47"/>
      <c r="AA41" s="47"/>
      <c r="AB41" s="21"/>
      <c r="AC41" s="46">
        <v>4.6444999999999999</v>
      </c>
      <c r="AD41" s="14">
        <f t="shared" si="3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38" t="s">
        <v>20</v>
      </c>
      <c r="B42" s="138"/>
      <c r="C42" s="138"/>
      <c r="D42" s="138"/>
      <c r="E42" s="138"/>
      <c r="F42" s="138"/>
      <c r="G42" s="138"/>
      <c r="H42" s="139"/>
      <c r="I42" s="131" t="s">
        <v>18</v>
      </c>
      <c r="J42" s="132"/>
      <c r="K42" s="68">
        <v>0</v>
      </c>
      <c r="L42" s="90" t="s">
        <v>19</v>
      </c>
      <c r="M42" s="91"/>
      <c r="N42" s="67">
        <v>0</v>
      </c>
      <c r="O42" s="126">
        <f>SUMPRODUCT(O11:O41,AC11:AC41)/SUM(AC11:AC41)</f>
        <v>8100.4025771417646</v>
      </c>
      <c r="P42" s="94">
        <f>SUMPRODUCT(P11:P41,AC11:AC41)/SUM(AC11:AC41)</f>
        <v>33.914140214207613</v>
      </c>
      <c r="Q42" s="94">
        <f>SUMPRODUCT(Q11:Q41,AC11:AC41)/SUM(AC11:AC41)</f>
        <v>9.4205945039465586</v>
      </c>
      <c r="R42" s="88">
        <f>SUMPRODUCT(R11:R41,AC11:AC41)/SUM(AC11:AC41)</f>
        <v>8974.3217142467911</v>
      </c>
      <c r="S42" s="94">
        <f>SUMPRODUCT(S11:S41,AC11:AC41)/SUM(AC11:AC41)</f>
        <v>37.572982932093872</v>
      </c>
      <c r="T42" s="136">
        <f>SUMPRODUCT(T11:T41,AC11:AC41)/SUM(AC11:AC41)</f>
        <v>10.436939703359409</v>
      </c>
      <c r="U42" s="17"/>
      <c r="V42" s="8"/>
      <c r="W42" s="8"/>
      <c r="X42" s="8"/>
      <c r="Y42" s="8"/>
      <c r="Z42" s="82" t="s">
        <v>59</v>
      </c>
      <c r="AA42" s="83"/>
      <c r="AB42" s="92">
        <f>SUM(AC11:AC41)</f>
        <v>136.53109999999998</v>
      </c>
      <c r="AC42" s="93"/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28" t="s">
        <v>3</v>
      </c>
      <c r="I43" s="129"/>
      <c r="J43" s="129"/>
      <c r="K43" s="129"/>
      <c r="L43" s="129"/>
      <c r="M43" s="129"/>
      <c r="N43" s="130"/>
      <c r="O43" s="127"/>
      <c r="P43" s="95"/>
      <c r="Q43" s="95"/>
      <c r="R43" s="89"/>
      <c r="S43" s="95"/>
      <c r="T43" s="137"/>
      <c r="U43" s="17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4" t="s">
        <v>33</v>
      </c>
      <c r="C45" s="35"/>
      <c r="D45" s="35"/>
      <c r="E45" s="35"/>
      <c r="F45" s="35"/>
      <c r="G45" s="35"/>
      <c r="H45" s="35"/>
      <c r="I45" s="35"/>
      <c r="J45" s="35"/>
      <c r="K45" s="35" t="s">
        <v>34</v>
      </c>
      <c r="L45" s="35"/>
      <c r="M45" s="35"/>
      <c r="N45" s="35"/>
      <c r="O45" s="35"/>
      <c r="P45" s="35"/>
      <c r="Q45" s="35"/>
      <c r="R45" s="49" t="s">
        <v>62</v>
      </c>
      <c r="S45" s="48"/>
      <c r="T45" s="36"/>
      <c r="U45" s="36"/>
      <c r="V45" s="36"/>
      <c r="W45" s="36"/>
    </row>
    <row r="46" spans="1:34" x14ac:dyDescent="0.25">
      <c r="B46" s="37" t="s">
        <v>35</v>
      </c>
      <c r="K46" s="38" t="s">
        <v>5</v>
      </c>
      <c r="M46" s="38"/>
      <c r="O46" s="38" t="s">
        <v>6</v>
      </c>
      <c r="S46" s="38" t="s">
        <v>36</v>
      </c>
      <c r="V46" s="6"/>
    </row>
    <row r="47" spans="1:34" x14ac:dyDescent="0.25">
      <c r="B47" s="34" t="s">
        <v>37</v>
      </c>
      <c r="C47" s="48"/>
      <c r="D47" s="48"/>
      <c r="E47" s="48"/>
      <c r="F47" s="48"/>
      <c r="G47" s="48"/>
      <c r="H47" s="48"/>
      <c r="I47" s="48"/>
      <c r="J47" s="48"/>
      <c r="K47" s="48" t="s">
        <v>38</v>
      </c>
      <c r="L47" s="48"/>
      <c r="M47" s="48"/>
      <c r="N47" s="48"/>
      <c r="O47" s="48"/>
      <c r="P47" s="48"/>
      <c r="Q47" s="48"/>
      <c r="R47" s="49" t="s">
        <v>62</v>
      </c>
      <c r="S47" s="48"/>
      <c r="T47" s="36"/>
      <c r="U47" s="36"/>
      <c r="V47" s="36"/>
      <c r="W47" s="36"/>
    </row>
    <row r="48" spans="1:34" x14ac:dyDescent="0.25">
      <c r="B48" s="37" t="s">
        <v>39</v>
      </c>
      <c r="F48" s="50"/>
      <c r="G48" s="50"/>
      <c r="H48" s="50"/>
      <c r="I48" s="50"/>
      <c r="J48" s="50"/>
      <c r="K48" s="38" t="s">
        <v>5</v>
      </c>
      <c r="L48" s="50"/>
      <c r="M48" s="50"/>
      <c r="N48" s="50"/>
      <c r="O48" s="38" t="s">
        <v>6</v>
      </c>
      <c r="P48" s="50"/>
      <c r="Q48" s="50"/>
      <c r="R48" s="50"/>
      <c r="S48" s="38" t="s">
        <v>36</v>
      </c>
      <c r="V48" s="6"/>
    </row>
    <row r="49" spans="2:23" x14ac:dyDescent="0.25">
      <c r="B49" s="51" t="s">
        <v>40</v>
      </c>
      <c r="C49" s="51"/>
      <c r="D49" s="36"/>
      <c r="E49" s="36"/>
      <c r="F49" s="36"/>
      <c r="G49" s="36"/>
      <c r="H49" s="36"/>
      <c r="I49" s="36"/>
      <c r="J49" s="36"/>
      <c r="K49" s="80" t="s">
        <v>41</v>
      </c>
      <c r="L49" s="81"/>
      <c r="M49" s="81"/>
      <c r="N49" s="36" t="s">
        <v>42</v>
      </c>
      <c r="O49" s="36" t="s">
        <v>43</v>
      </c>
      <c r="P49" s="36"/>
      <c r="Q49" s="36"/>
      <c r="R49" s="56" t="s">
        <v>62</v>
      </c>
      <c r="S49" s="50"/>
      <c r="T49" s="36"/>
      <c r="U49" s="36"/>
      <c r="V49" s="36"/>
      <c r="W49" s="36"/>
    </row>
    <row r="50" spans="2:23" x14ac:dyDescent="0.25">
      <c r="B50" s="37"/>
      <c r="C50" s="37" t="s">
        <v>44</v>
      </c>
      <c r="K50" s="69" t="s">
        <v>5</v>
      </c>
      <c r="L50" s="52"/>
      <c r="M50" s="52"/>
      <c r="N50" s="53"/>
      <c r="O50" s="38" t="s">
        <v>6</v>
      </c>
      <c r="P50" s="52"/>
      <c r="Q50" s="52"/>
      <c r="R50" s="57"/>
      <c r="S50" s="58" t="s">
        <v>57</v>
      </c>
    </row>
    <row r="52" spans="2:23" x14ac:dyDescent="0.25">
      <c r="B52" s="84" t="s">
        <v>60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</row>
  </sheetData>
  <mergeCells count="49">
    <mergeCell ref="K2:AB2"/>
    <mergeCell ref="K3:AA3"/>
    <mergeCell ref="K4:AA4"/>
    <mergeCell ref="K5:AA5"/>
    <mergeCell ref="A7:A10"/>
    <mergeCell ref="B7:M8"/>
    <mergeCell ref="N7:W7"/>
    <mergeCell ref="X7:X10"/>
    <mergeCell ref="Y7:Y10"/>
    <mergeCell ref="Z7:Z10"/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V9:V10"/>
    <mergeCell ref="W9:W10"/>
    <mergeCell ref="S9:S10"/>
    <mergeCell ref="T9:T10"/>
    <mergeCell ref="H9:H10"/>
    <mergeCell ref="S42:S43"/>
    <mergeCell ref="T42:T43"/>
    <mergeCell ref="A42:H42"/>
    <mergeCell ref="I42:J42"/>
    <mergeCell ref="L42:M42"/>
    <mergeCell ref="O42:O43"/>
    <mergeCell ref="P42:P43"/>
    <mergeCell ref="H43:N43"/>
    <mergeCell ref="B52:M52"/>
    <mergeCell ref="K49:M49"/>
    <mergeCell ref="Z42:AA42"/>
    <mergeCell ref="AB42:AC42"/>
    <mergeCell ref="U9:U10"/>
    <mergeCell ref="I9:I10"/>
    <mergeCell ref="J9:J10"/>
    <mergeCell ref="K9:K10"/>
    <mergeCell ref="L9:L10"/>
    <mergeCell ref="M9:M10"/>
    <mergeCell ref="Q42:Q43"/>
    <mergeCell ref="R42:R43"/>
    <mergeCell ref="O9:O10"/>
    <mergeCell ref="P9:P10"/>
    <mergeCell ref="Q9:Q10"/>
    <mergeCell ref="R9:R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11-39</vt:lpstr>
      <vt:lpstr>'11-39'!Область_печати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2017-01-16T09:43:53Z</dcterms:modified>
</cp:coreProperties>
</file>