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1" sheetId="1" r:id="rId1"/>
    <sheet name="11-29" sheetId="4" r:id="rId2"/>
    <sheet name="11-30" sheetId="5" r:id="rId3"/>
    <sheet name="11-31" sheetId="6" r:id="rId4"/>
    <sheet name="11-32" sheetId="8" r:id="rId5"/>
    <sheet name="11-33" sheetId="9" r:id="rId6"/>
    <sheet name="11-34" sheetId="10" r:id="rId7"/>
    <sheet name="11-35" sheetId="13" r:id="rId8"/>
    <sheet name="11-36" sheetId="15" r:id="rId9"/>
    <sheet name="11-37" sheetId="16" r:id="rId10"/>
    <sheet name="11-38" sheetId="17" r:id="rId11"/>
    <sheet name="11-39" sheetId="18" r:id="rId12"/>
    <sheet name="11-40" sheetId="12" r:id="rId13"/>
    <sheet name="11-41" sheetId="14" r:id="rId14"/>
  </sheets>
  <definedNames>
    <definedName name="_xlnm.Print_Area" localSheetId="0">'11-1'!$A$1:$AC$53</definedName>
    <definedName name="_xlnm.Print_Area" localSheetId="1">'11-29'!$A$1:$AC$53</definedName>
    <definedName name="_xlnm.Print_Area" localSheetId="2">'11-30'!$A$1:$AC$53</definedName>
    <definedName name="_xlnm.Print_Area" localSheetId="3">'11-31'!$A$1:$AC$53</definedName>
    <definedName name="_xlnm.Print_Area" localSheetId="4">'11-32'!$A$1:$AC$53</definedName>
    <definedName name="_xlnm.Print_Area" localSheetId="5">'11-33'!$A$1:$AC$53</definedName>
    <definedName name="_xlnm.Print_Area" localSheetId="6">'11-34'!$A$1:$AC$53</definedName>
    <definedName name="_xlnm.Print_Area" localSheetId="7">'11-35'!$A$1:$AC$53</definedName>
    <definedName name="_xlnm.Print_Area" localSheetId="8">'11-36'!$A$1:$AC$53</definedName>
    <definedName name="_xlnm.Print_Area" localSheetId="9">'11-37'!$A$1:$AC$55</definedName>
    <definedName name="_xlnm.Print_Area" localSheetId="10">'11-38'!$A$1:$AC$53</definedName>
    <definedName name="_xlnm.Print_Area" localSheetId="11">'11-39'!$A$1:$AC$53</definedName>
    <definedName name="_xlnm.Print_Area" localSheetId="12">'11-40'!$A$1:$AC$53</definedName>
    <definedName name="_xlnm.Print_Area" localSheetId="13">'11-41'!$A$1:$AC$53</definedName>
  </definedNames>
  <calcPr calcId="152511"/>
</workbook>
</file>

<file path=xl/calcChain.xml><?xml version="1.0" encoding="utf-8"?>
<calcChain xmlns="http://schemas.openxmlformats.org/spreadsheetml/2006/main">
  <c r="T13" i="1" l="1"/>
  <c r="W13" i="1"/>
  <c r="AD13" i="1"/>
  <c r="AE13" i="1" s="1"/>
  <c r="Q24" i="5" l="1"/>
  <c r="Q11" i="4"/>
  <c r="W41" i="1"/>
  <c r="T41" i="1"/>
  <c r="Q41" i="1"/>
  <c r="AC42" i="14" l="1"/>
  <c r="AC42" i="12"/>
  <c r="Q12" i="12"/>
  <c r="AC42" i="16"/>
  <c r="AC42" i="15" l="1"/>
  <c r="AC42" i="13"/>
  <c r="W12" i="14" l="1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11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11" i="14"/>
  <c r="W4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11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11" i="12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11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11" i="16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11" i="15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11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11" i="13"/>
  <c r="AB42" i="18" l="1"/>
  <c r="S42" i="18"/>
  <c r="R42" i="18"/>
  <c r="P42" i="18"/>
  <c r="O42" i="18"/>
  <c r="AD41" i="18"/>
  <c r="AE41" i="18" s="1"/>
  <c r="W41" i="18"/>
  <c r="T41" i="18"/>
  <c r="Q41" i="18"/>
  <c r="AD40" i="18"/>
  <c r="AE40" i="18" s="1"/>
  <c r="W40" i="18"/>
  <c r="T40" i="18"/>
  <c r="Q40" i="18"/>
  <c r="AD39" i="18"/>
  <c r="AE39" i="18" s="1"/>
  <c r="W39" i="18"/>
  <c r="T39" i="18"/>
  <c r="Q39" i="18"/>
  <c r="AD38" i="18"/>
  <c r="AE38" i="18" s="1"/>
  <c r="W38" i="18"/>
  <c r="T38" i="18"/>
  <c r="Q38" i="18"/>
  <c r="AD37" i="18"/>
  <c r="AE37" i="18" s="1"/>
  <c r="W37" i="18"/>
  <c r="T37" i="18"/>
  <c r="Q37" i="18"/>
  <c r="AD36" i="18"/>
  <c r="AE36" i="18" s="1"/>
  <c r="W36" i="18"/>
  <c r="T36" i="18"/>
  <c r="Q36" i="18"/>
  <c r="AD35" i="18"/>
  <c r="AE35" i="18" s="1"/>
  <c r="W35" i="18"/>
  <c r="T35" i="18"/>
  <c r="Q35" i="18"/>
  <c r="AD34" i="18"/>
  <c r="AE34" i="18" s="1"/>
  <c r="W34" i="18"/>
  <c r="T34" i="18"/>
  <c r="Q34" i="18"/>
  <c r="AD33" i="18"/>
  <c r="AE33" i="18" s="1"/>
  <c r="W33" i="18"/>
  <c r="T33" i="18"/>
  <c r="Q33" i="18"/>
  <c r="AD32" i="18"/>
  <c r="AE32" i="18" s="1"/>
  <c r="W32" i="18"/>
  <c r="T32" i="18"/>
  <c r="Q32" i="18"/>
  <c r="AD31" i="18"/>
  <c r="AE31" i="18" s="1"/>
  <c r="W31" i="18"/>
  <c r="T31" i="18"/>
  <c r="Q31" i="18"/>
  <c r="AD30" i="18"/>
  <c r="AE30" i="18" s="1"/>
  <c r="W30" i="18"/>
  <c r="T30" i="18"/>
  <c r="Q30" i="18"/>
  <c r="AD29" i="18"/>
  <c r="AE29" i="18" s="1"/>
  <c r="W29" i="18"/>
  <c r="T29" i="18"/>
  <c r="Q29" i="18"/>
  <c r="AE28" i="18"/>
  <c r="AD28" i="18"/>
  <c r="W28" i="18"/>
  <c r="T28" i="18"/>
  <c r="Q28" i="18"/>
  <c r="AD27" i="18"/>
  <c r="AE27" i="18" s="1"/>
  <c r="W27" i="18"/>
  <c r="T27" i="18"/>
  <c r="Q27" i="18"/>
  <c r="AD26" i="18"/>
  <c r="AE26" i="18" s="1"/>
  <c r="W26" i="18"/>
  <c r="T26" i="18"/>
  <c r="Q26" i="18"/>
  <c r="AD25" i="18"/>
  <c r="AE25" i="18" s="1"/>
  <c r="W25" i="18"/>
  <c r="T25" i="18"/>
  <c r="Q25" i="18"/>
  <c r="AD24" i="18"/>
  <c r="AE24" i="18" s="1"/>
  <c r="W24" i="18"/>
  <c r="T24" i="18"/>
  <c r="Q24" i="18"/>
  <c r="AD23" i="18"/>
  <c r="AE23" i="18" s="1"/>
  <c r="W23" i="18"/>
  <c r="T23" i="18"/>
  <c r="Q23" i="18"/>
  <c r="AD22" i="18"/>
  <c r="AE22" i="18" s="1"/>
  <c r="W22" i="18"/>
  <c r="T22" i="18"/>
  <c r="Q22" i="18"/>
  <c r="AD21" i="18"/>
  <c r="AE21" i="18" s="1"/>
  <c r="W21" i="18"/>
  <c r="T21" i="18"/>
  <c r="Q21" i="18"/>
  <c r="AD20" i="18"/>
  <c r="AE20" i="18" s="1"/>
  <c r="W20" i="18"/>
  <c r="T20" i="18"/>
  <c r="Q20" i="18"/>
  <c r="AD19" i="18"/>
  <c r="AE19" i="18" s="1"/>
  <c r="W19" i="18"/>
  <c r="T19" i="18"/>
  <c r="Q19" i="18"/>
  <c r="AD18" i="18"/>
  <c r="AE18" i="18" s="1"/>
  <c r="W18" i="18"/>
  <c r="T18" i="18"/>
  <c r="Q18" i="18"/>
  <c r="AD17" i="18"/>
  <c r="AE17" i="18" s="1"/>
  <c r="W17" i="18"/>
  <c r="T17" i="18"/>
  <c r="Q17" i="18"/>
  <c r="AD16" i="18"/>
  <c r="AE16" i="18" s="1"/>
  <c r="W16" i="18"/>
  <c r="T16" i="18"/>
  <c r="Q16" i="18"/>
  <c r="AD15" i="18"/>
  <c r="AE15" i="18" s="1"/>
  <c r="W15" i="18"/>
  <c r="T15" i="18"/>
  <c r="Q15" i="18"/>
  <c r="AD14" i="18"/>
  <c r="AE14" i="18" s="1"/>
  <c r="W14" i="18"/>
  <c r="T14" i="18"/>
  <c r="Q14" i="18"/>
  <c r="AD13" i="18"/>
  <c r="AE13" i="18" s="1"/>
  <c r="W13" i="18"/>
  <c r="T13" i="18"/>
  <c r="Q13" i="18"/>
  <c r="AD12" i="18"/>
  <c r="AE12" i="18" s="1"/>
  <c r="W12" i="18"/>
  <c r="T12" i="18"/>
  <c r="Q12" i="18"/>
  <c r="AD11" i="18"/>
  <c r="AE11" i="18" s="1"/>
  <c r="W11" i="18"/>
  <c r="T11" i="18"/>
  <c r="Q11" i="18"/>
  <c r="AB42" i="17"/>
  <c r="S42" i="17"/>
  <c r="R42" i="17"/>
  <c r="P42" i="17"/>
  <c r="O42" i="17"/>
  <c r="AD41" i="17"/>
  <c r="AE41" i="17" s="1"/>
  <c r="W41" i="17"/>
  <c r="T41" i="17"/>
  <c r="Q41" i="17"/>
  <c r="AD40" i="17"/>
  <c r="AE40" i="17" s="1"/>
  <c r="W40" i="17"/>
  <c r="T40" i="17"/>
  <c r="Q40" i="17"/>
  <c r="AD39" i="17"/>
  <c r="AE39" i="17" s="1"/>
  <c r="W39" i="17"/>
  <c r="T39" i="17"/>
  <c r="Q39" i="17"/>
  <c r="AD38" i="17"/>
  <c r="AE38" i="17" s="1"/>
  <c r="W38" i="17"/>
  <c r="T38" i="17"/>
  <c r="Q38" i="17"/>
  <c r="AD37" i="17"/>
  <c r="AE37" i="17" s="1"/>
  <c r="W37" i="17"/>
  <c r="T37" i="17"/>
  <c r="Q37" i="17"/>
  <c r="AD36" i="17"/>
  <c r="AE36" i="17" s="1"/>
  <c r="W36" i="17"/>
  <c r="T36" i="17"/>
  <c r="Q36" i="17"/>
  <c r="AD35" i="17"/>
  <c r="AE35" i="17" s="1"/>
  <c r="W35" i="17"/>
  <c r="T35" i="17"/>
  <c r="Q35" i="17"/>
  <c r="AD34" i="17"/>
  <c r="AE34" i="17" s="1"/>
  <c r="W34" i="17"/>
  <c r="T34" i="17"/>
  <c r="Q34" i="17"/>
  <c r="AD33" i="17"/>
  <c r="AE33" i="17" s="1"/>
  <c r="W33" i="17"/>
  <c r="T33" i="17"/>
  <c r="Q33" i="17"/>
  <c r="AD32" i="17"/>
  <c r="AE32" i="17" s="1"/>
  <c r="W32" i="17"/>
  <c r="T32" i="17"/>
  <c r="Q32" i="17"/>
  <c r="AD31" i="17"/>
  <c r="AE31" i="17" s="1"/>
  <c r="W31" i="17"/>
  <c r="T31" i="17"/>
  <c r="Q31" i="17"/>
  <c r="AD30" i="17"/>
  <c r="AE30" i="17" s="1"/>
  <c r="W30" i="17"/>
  <c r="T30" i="17"/>
  <c r="Q30" i="17"/>
  <c r="AD29" i="17"/>
  <c r="AE29" i="17" s="1"/>
  <c r="W29" i="17"/>
  <c r="T29" i="17"/>
  <c r="Q29" i="17"/>
  <c r="AD28" i="17"/>
  <c r="AE28" i="17" s="1"/>
  <c r="W28" i="17"/>
  <c r="T28" i="17"/>
  <c r="Q28" i="17"/>
  <c r="AD27" i="17"/>
  <c r="AE27" i="17" s="1"/>
  <c r="W27" i="17"/>
  <c r="T27" i="17"/>
  <c r="Q27" i="17"/>
  <c r="AD26" i="17"/>
  <c r="AE26" i="17" s="1"/>
  <c r="W26" i="17"/>
  <c r="T26" i="17"/>
  <c r="Q26" i="17"/>
  <c r="AD25" i="17"/>
  <c r="AE25" i="17" s="1"/>
  <c r="W25" i="17"/>
  <c r="T25" i="17"/>
  <c r="Q25" i="17"/>
  <c r="AD24" i="17"/>
  <c r="AE24" i="17" s="1"/>
  <c r="W24" i="17"/>
  <c r="T24" i="17"/>
  <c r="Q24" i="17"/>
  <c r="AE23" i="17"/>
  <c r="AD23" i="17"/>
  <c r="W23" i="17"/>
  <c r="T23" i="17"/>
  <c r="Q23" i="17"/>
  <c r="AD22" i="17"/>
  <c r="AE22" i="17" s="1"/>
  <c r="W22" i="17"/>
  <c r="T22" i="17"/>
  <c r="Q22" i="17"/>
  <c r="AD21" i="17"/>
  <c r="AE21" i="17" s="1"/>
  <c r="W21" i="17"/>
  <c r="T21" i="17"/>
  <c r="Q21" i="17"/>
  <c r="AD20" i="17"/>
  <c r="AE20" i="17" s="1"/>
  <c r="W20" i="17"/>
  <c r="T20" i="17"/>
  <c r="Q20" i="17"/>
  <c r="AD19" i="17"/>
  <c r="AE19" i="17" s="1"/>
  <c r="W19" i="17"/>
  <c r="T19" i="17"/>
  <c r="Q19" i="17"/>
  <c r="AD18" i="17"/>
  <c r="AE18" i="17" s="1"/>
  <c r="W18" i="17"/>
  <c r="T18" i="17"/>
  <c r="Q18" i="17"/>
  <c r="AD17" i="17"/>
  <c r="AE17" i="17" s="1"/>
  <c r="W17" i="17"/>
  <c r="T17" i="17"/>
  <c r="Q17" i="17"/>
  <c r="AD16" i="17"/>
  <c r="AE16" i="17" s="1"/>
  <c r="W16" i="17"/>
  <c r="T16" i="17"/>
  <c r="Q16" i="17"/>
  <c r="AD15" i="17"/>
  <c r="AE15" i="17" s="1"/>
  <c r="W15" i="17"/>
  <c r="T15" i="17"/>
  <c r="Q15" i="17"/>
  <c r="AD14" i="17"/>
  <c r="AE14" i="17" s="1"/>
  <c r="W14" i="17"/>
  <c r="T14" i="17"/>
  <c r="Q14" i="17"/>
  <c r="AD13" i="17"/>
  <c r="AE13" i="17" s="1"/>
  <c r="W13" i="17"/>
  <c r="T13" i="17"/>
  <c r="Q13" i="17"/>
  <c r="AD12" i="17"/>
  <c r="AE12" i="17" s="1"/>
  <c r="W12" i="17"/>
  <c r="T12" i="17"/>
  <c r="Q12" i="17"/>
  <c r="AD11" i="17"/>
  <c r="AE11" i="17" s="1"/>
  <c r="W11" i="17"/>
  <c r="T11" i="17"/>
  <c r="Q11" i="17"/>
  <c r="Q42" i="18" l="1"/>
  <c r="Q42" i="17"/>
  <c r="T42" i="18"/>
  <c r="T42" i="17"/>
  <c r="AB42" i="10"/>
  <c r="S42" i="10"/>
  <c r="R42" i="10"/>
  <c r="P42" i="10"/>
  <c r="O42" i="10"/>
  <c r="W41" i="10"/>
  <c r="T41" i="10"/>
  <c r="Q41" i="10"/>
  <c r="W40" i="10"/>
  <c r="T40" i="10"/>
  <c r="Q40" i="10"/>
  <c r="W39" i="10"/>
  <c r="T39" i="10"/>
  <c r="Q39" i="10"/>
  <c r="W38" i="10"/>
  <c r="T38" i="10"/>
  <c r="Q38" i="10"/>
  <c r="W37" i="10"/>
  <c r="T37" i="10"/>
  <c r="Q37" i="10"/>
  <c r="W36" i="10"/>
  <c r="T36" i="10"/>
  <c r="Q36" i="10"/>
  <c r="W35" i="10"/>
  <c r="T35" i="10"/>
  <c r="Q35" i="10"/>
  <c r="W34" i="10"/>
  <c r="T34" i="10"/>
  <c r="Q34" i="10"/>
  <c r="W33" i="10"/>
  <c r="T33" i="10"/>
  <c r="Q33" i="10"/>
  <c r="W32" i="10"/>
  <c r="T32" i="10"/>
  <c r="Q32" i="10"/>
  <c r="W31" i="10"/>
  <c r="T31" i="10"/>
  <c r="Q31" i="10"/>
  <c r="W30" i="10"/>
  <c r="T30" i="10"/>
  <c r="Q30" i="10"/>
  <c r="W29" i="10"/>
  <c r="T29" i="10"/>
  <c r="Q29" i="10"/>
  <c r="W28" i="10"/>
  <c r="T28" i="10"/>
  <c r="Q28" i="10"/>
  <c r="W27" i="10"/>
  <c r="T27" i="10"/>
  <c r="Q27" i="10"/>
  <c r="W26" i="10"/>
  <c r="T26" i="10"/>
  <c r="Q26" i="10"/>
  <c r="W25" i="10"/>
  <c r="T25" i="10"/>
  <c r="Q25" i="10"/>
  <c r="W24" i="10"/>
  <c r="T24" i="10"/>
  <c r="Q24" i="10"/>
  <c r="W23" i="10"/>
  <c r="T23" i="10"/>
  <c r="Q23" i="10"/>
  <c r="W22" i="10"/>
  <c r="T22" i="10"/>
  <c r="Q22" i="10"/>
  <c r="W21" i="10"/>
  <c r="T21" i="10"/>
  <c r="Q21" i="10"/>
  <c r="W20" i="10"/>
  <c r="T20" i="10"/>
  <c r="Q20" i="10"/>
  <c r="W19" i="10"/>
  <c r="T19" i="10"/>
  <c r="Q19" i="10"/>
  <c r="W18" i="10"/>
  <c r="T18" i="10"/>
  <c r="Q18" i="10"/>
  <c r="W17" i="10"/>
  <c r="T17" i="10"/>
  <c r="Q17" i="10"/>
  <c r="W16" i="10"/>
  <c r="T16" i="10"/>
  <c r="Q16" i="10"/>
  <c r="W15" i="10"/>
  <c r="T15" i="10"/>
  <c r="Q15" i="10"/>
  <c r="W14" i="10"/>
  <c r="T14" i="10"/>
  <c r="Q14" i="10"/>
  <c r="W13" i="10"/>
  <c r="T13" i="10"/>
  <c r="Q13" i="10"/>
  <c r="W12" i="10"/>
  <c r="T12" i="10"/>
  <c r="Q12" i="10"/>
  <c r="W11" i="10"/>
  <c r="T11" i="10"/>
  <c r="Q11" i="10"/>
  <c r="AB42" i="9"/>
  <c r="S42" i="9"/>
  <c r="R42" i="9"/>
  <c r="P42" i="9"/>
  <c r="O42" i="9"/>
  <c r="W41" i="9"/>
  <c r="T41" i="9"/>
  <c r="Q41" i="9"/>
  <c r="W40" i="9"/>
  <c r="T40" i="9"/>
  <c r="Q40" i="9"/>
  <c r="W39" i="9"/>
  <c r="T39" i="9"/>
  <c r="Q39" i="9"/>
  <c r="W38" i="9"/>
  <c r="T38" i="9"/>
  <c r="Q38" i="9"/>
  <c r="W37" i="9"/>
  <c r="T37" i="9"/>
  <c r="Q37" i="9"/>
  <c r="W36" i="9"/>
  <c r="T36" i="9"/>
  <c r="Q36" i="9"/>
  <c r="W35" i="9"/>
  <c r="T35" i="9"/>
  <c r="Q35" i="9"/>
  <c r="W34" i="9"/>
  <c r="T34" i="9"/>
  <c r="Q34" i="9"/>
  <c r="W33" i="9"/>
  <c r="T33" i="9"/>
  <c r="Q33" i="9"/>
  <c r="W32" i="9"/>
  <c r="T32" i="9"/>
  <c r="Q32" i="9"/>
  <c r="W31" i="9"/>
  <c r="T31" i="9"/>
  <c r="Q31" i="9"/>
  <c r="W30" i="9"/>
  <c r="T30" i="9"/>
  <c r="Q30" i="9"/>
  <c r="W29" i="9"/>
  <c r="T29" i="9"/>
  <c r="Q29" i="9"/>
  <c r="W28" i="9"/>
  <c r="T28" i="9"/>
  <c r="Q28" i="9"/>
  <c r="W27" i="9"/>
  <c r="T27" i="9"/>
  <c r="Q27" i="9"/>
  <c r="W26" i="9"/>
  <c r="T26" i="9"/>
  <c r="Q26" i="9"/>
  <c r="W25" i="9"/>
  <c r="T25" i="9"/>
  <c r="Q25" i="9"/>
  <c r="W24" i="9"/>
  <c r="T24" i="9"/>
  <c r="Q24" i="9"/>
  <c r="W23" i="9"/>
  <c r="T23" i="9"/>
  <c r="Q23" i="9"/>
  <c r="W22" i="9"/>
  <c r="T22" i="9"/>
  <c r="Q22" i="9"/>
  <c r="W21" i="9"/>
  <c r="T21" i="9"/>
  <c r="Q21" i="9"/>
  <c r="W20" i="9"/>
  <c r="T20" i="9"/>
  <c r="Q20" i="9"/>
  <c r="W19" i="9"/>
  <c r="T19" i="9"/>
  <c r="Q19" i="9"/>
  <c r="W18" i="9"/>
  <c r="T18" i="9"/>
  <c r="Q18" i="9"/>
  <c r="W17" i="9"/>
  <c r="T17" i="9"/>
  <c r="Q17" i="9"/>
  <c r="W16" i="9"/>
  <c r="T16" i="9"/>
  <c r="Q16" i="9"/>
  <c r="W15" i="9"/>
  <c r="T15" i="9"/>
  <c r="Q15" i="9"/>
  <c r="W14" i="9"/>
  <c r="T14" i="9"/>
  <c r="Q14" i="9"/>
  <c r="W13" i="9"/>
  <c r="T13" i="9"/>
  <c r="Q13" i="9"/>
  <c r="W12" i="9"/>
  <c r="T12" i="9"/>
  <c r="Q12" i="9"/>
  <c r="W11" i="9"/>
  <c r="T11" i="9"/>
  <c r="Q11" i="9"/>
  <c r="AB42" i="8"/>
  <c r="S42" i="8"/>
  <c r="R42" i="8"/>
  <c r="P42" i="8"/>
  <c r="O42" i="8"/>
  <c r="W41" i="8"/>
  <c r="T41" i="8"/>
  <c r="Q41" i="8"/>
  <c r="W40" i="8"/>
  <c r="T40" i="8"/>
  <c r="Q40" i="8"/>
  <c r="W39" i="8"/>
  <c r="T39" i="8"/>
  <c r="Q39" i="8"/>
  <c r="W38" i="8"/>
  <c r="T38" i="8"/>
  <c r="Q38" i="8"/>
  <c r="W37" i="8"/>
  <c r="T37" i="8"/>
  <c r="Q37" i="8"/>
  <c r="W36" i="8"/>
  <c r="T36" i="8"/>
  <c r="Q36" i="8"/>
  <c r="W35" i="8"/>
  <c r="T35" i="8"/>
  <c r="Q35" i="8"/>
  <c r="W34" i="8"/>
  <c r="T34" i="8"/>
  <c r="Q34" i="8"/>
  <c r="W33" i="8"/>
  <c r="T33" i="8"/>
  <c r="Q33" i="8"/>
  <c r="W32" i="8"/>
  <c r="T32" i="8"/>
  <c r="Q32" i="8"/>
  <c r="W31" i="8"/>
  <c r="T31" i="8"/>
  <c r="Q31" i="8"/>
  <c r="W30" i="8"/>
  <c r="T30" i="8"/>
  <c r="Q30" i="8"/>
  <c r="W29" i="8"/>
  <c r="T29" i="8"/>
  <c r="Q29" i="8"/>
  <c r="W28" i="8"/>
  <c r="T28" i="8"/>
  <c r="Q28" i="8"/>
  <c r="W27" i="8"/>
  <c r="T27" i="8"/>
  <c r="Q27" i="8"/>
  <c r="W26" i="8"/>
  <c r="T26" i="8"/>
  <c r="Q26" i="8"/>
  <c r="W25" i="8"/>
  <c r="T25" i="8"/>
  <c r="Q25" i="8"/>
  <c r="W24" i="8"/>
  <c r="T24" i="8"/>
  <c r="Q24" i="8"/>
  <c r="W23" i="8"/>
  <c r="T23" i="8"/>
  <c r="Q23" i="8"/>
  <c r="W22" i="8"/>
  <c r="T22" i="8"/>
  <c r="Q22" i="8"/>
  <c r="W21" i="8"/>
  <c r="T21" i="8"/>
  <c r="Q21" i="8"/>
  <c r="W20" i="8"/>
  <c r="T20" i="8"/>
  <c r="Q20" i="8"/>
  <c r="W19" i="8"/>
  <c r="T19" i="8"/>
  <c r="Q19" i="8"/>
  <c r="W18" i="8"/>
  <c r="T18" i="8"/>
  <c r="Q18" i="8"/>
  <c r="W17" i="8"/>
  <c r="T17" i="8"/>
  <c r="Q17" i="8"/>
  <c r="W16" i="8"/>
  <c r="T16" i="8"/>
  <c r="Q16" i="8"/>
  <c r="W15" i="8"/>
  <c r="T15" i="8"/>
  <c r="Q15" i="8"/>
  <c r="W14" i="8"/>
  <c r="T14" i="8"/>
  <c r="Q14" i="8"/>
  <c r="W13" i="8"/>
  <c r="T13" i="8"/>
  <c r="Q13" i="8"/>
  <c r="W12" i="8"/>
  <c r="T12" i="8"/>
  <c r="Q12" i="8"/>
  <c r="W11" i="8"/>
  <c r="T11" i="8"/>
  <c r="Q11" i="8"/>
  <c r="AB42" i="6"/>
  <c r="S42" i="6"/>
  <c r="R42" i="6"/>
  <c r="P42" i="6"/>
  <c r="O42" i="6"/>
  <c r="W41" i="6"/>
  <c r="T41" i="6"/>
  <c r="Q41" i="6"/>
  <c r="W40" i="6"/>
  <c r="T40" i="6"/>
  <c r="Q40" i="6"/>
  <c r="W39" i="6"/>
  <c r="T39" i="6"/>
  <c r="Q39" i="6"/>
  <c r="W38" i="6"/>
  <c r="T38" i="6"/>
  <c r="Q38" i="6"/>
  <c r="W37" i="6"/>
  <c r="T37" i="6"/>
  <c r="Q37" i="6"/>
  <c r="W36" i="6"/>
  <c r="T36" i="6"/>
  <c r="Q36" i="6"/>
  <c r="W35" i="6"/>
  <c r="T35" i="6"/>
  <c r="Q35" i="6"/>
  <c r="W34" i="6"/>
  <c r="T34" i="6"/>
  <c r="Q34" i="6"/>
  <c r="W33" i="6"/>
  <c r="T33" i="6"/>
  <c r="Q33" i="6"/>
  <c r="W32" i="6"/>
  <c r="T32" i="6"/>
  <c r="Q32" i="6"/>
  <c r="W31" i="6"/>
  <c r="T31" i="6"/>
  <c r="Q31" i="6"/>
  <c r="W30" i="6"/>
  <c r="T30" i="6"/>
  <c r="Q30" i="6"/>
  <c r="W29" i="6"/>
  <c r="T29" i="6"/>
  <c r="Q29" i="6"/>
  <c r="W28" i="6"/>
  <c r="T28" i="6"/>
  <c r="Q28" i="6"/>
  <c r="W27" i="6"/>
  <c r="T27" i="6"/>
  <c r="Q27" i="6"/>
  <c r="W26" i="6"/>
  <c r="T26" i="6"/>
  <c r="Q26" i="6"/>
  <c r="W25" i="6"/>
  <c r="T25" i="6"/>
  <c r="Q25" i="6"/>
  <c r="W24" i="6"/>
  <c r="T24" i="6"/>
  <c r="Q24" i="6"/>
  <c r="W23" i="6"/>
  <c r="T23" i="6"/>
  <c r="Q23" i="6"/>
  <c r="W22" i="6"/>
  <c r="T22" i="6"/>
  <c r="Q22" i="6"/>
  <c r="W21" i="6"/>
  <c r="T21" i="6"/>
  <c r="Q21" i="6"/>
  <c r="W20" i="6"/>
  <c r="T20" i="6"/>
  <c r="Q20" i="6"/>
  <c r="W19" i="6"/>
  <c r="T19" i="6"/>
  <c r="Q19" i="6"/>
  <c r="W18" i="6"/>
  <c r="T18" i="6"/>
  <c r="Q18" i="6"/>
  <c r="W17" i="6"/>
  <c r="T17" i="6"/>
  <c r="Q17" i="6"/>
  <c r="W16" i="6"/>
  <c r="T16" i="6"/>
  <c r="Q16" i="6"/>
  <c r="W15" i="6"/>
  <c r="T15" i="6"/>
  <c r="Q15" i="6"/>
  <c r="W14" i="6"/>
  <c r="T14" i="6"/>
  <c r="Q14" i="6"/>
  <c r="W13" i="6"/>
  <c r="T13" i="6"/>
  <c r="Q13" i="6"/>
  <c r="W12" i="6"/>
  <c r="T12" i="6"/>
  <c r="Q12" i="6"/>
  <c r="W11" i="6"/>
  <c r="T11" i="6"/>
  <c r="Q11" i="6"/>
  <c r="AB42" i="5"/>
  <c r="S42" i="5"/>
  <c r="R42" i="5"/>
  <c r="P42" i="5"/>
  <c r="O42" i="5"/>
  <c r="W41" i="5"/>
  <c r="T41" i="5"/>
  <c r="Q41" i="5"/>
  <c r="W40" i="5"/>
  <c r="T40" i="5"/>
  <c r="Q40" i="5"/>
  <c r="W39" i="5"/>
  <c r="T39" i="5"/>
  <c r="Q39" i="5"/>
  <c r="W38" i="5"/>
  <c r="T38" i="5"/>
  <c r="Q38" i="5"/>
  <c r="W37" i="5"/>
  <c r="T37" i="5"/>
  <c r="Q37" i="5"/>
  <c r="W36" i="5"/>
  <c r="T36" i="5"/>
  <c r="Q36" i="5"/>
  <c r="W35" i="5"/>
  <c r="T35" i="5"/>
  <c r="Q35" i="5"/>
  <c r="W34" i="5"/>
  <c r="T34" i="5"/>
  <c r="Q34" i="5"/>
  <c r="W33" i="5"/>
  <c r="T33" i="5"/>
  <c r="Q33" i="5"/>
  <c r="W32" i="5"/>
  <c r="T32" i="5"/>
  <c r="Q32" i="5"/>
  <c r="W31" i="5"/>
  <c r="T31" i="5"/>
  <c r="Q31" i="5"/>
  <c r="W30" i="5"/>
  <c r="T30" i="5"/>
  <c r="Q30" i="5"/>
  <c r="W29" i="5"/>
  <c r="T29" i="5"/>
  <c r="Q29" i="5"/>
  <c r="W28" i="5"/>
  <c r="T28" i="5"/>
  <c r="Q28" i="5"/>
  <c r="W27" i="5"/>
  <c r="T27" i="5"/>
  <c r="Q27" i="5"/>
  <c r="W26" i="5"/>
  <c r="T26" i="5"/>
  <c r="Q26" i="5"/>
  <c r="W25" i="5"/>
  <c r="T25" i="5"/>
  <c r="Q25" i="5"/>
  <c r="W24" i="5"/>
  <c r="T24" i="5"/>
  <c r="W23" i="5"/>
  <c r="T23" i="5"/>
  <c r="Q23" i="5"/>
  <c r="W22" i="5"/>
  <c r="T22" i="5"/>
  <c r="Q22" i="5"/>
  <c r="W21" i="5"/>
  <c r="T21" i="5"/>
  <c r="Q21" i="5"/>
  <c r="W20" i="5"/>
  <c r="T20" i="5"/>
  <c r="Q20" i="5"/>
  <c r="W19" i="5"/>
  <c r="T19" i="5"/>
  <c r="Q19" i="5"/>
  <c r="W18" i="5"/>
  <c r="T18" i="5"/>
  <c r="Q18" i="5"/>
  <c r="W17" i="5"/>
  <c r="T17" i="5"/>
  <c r="Q17" i="5"/>
  <c r="W16" i="5"/>
  <c r="T16" i="5"/>
  <c r="Q16" i="5"/>
  <c r="W15" i="5"/>
  <c r="T15" i="5"/>
  <c r="Q15" i="5"/>
  <c r="W14" i="5"/>
  <c r="T14" i="5"/>
  <c r="Q14" i="5"/>
  <c r="W13" i="5"/>
  <c r="T13" i="5"/>
  <c r="Q13" i="5"/>
  <c r="W12" i="5"/>
  <c r="T12" i="5"/>
  <c r="Q12" i="5"/>
  <c r="W11" i="5"/>
  <c r="T11" i="5"/>
  <c r="Q11" i="5"/>
  <c r="T42" i="10" l="1"/>
  <c r="Q42" i="10"/>
  <c r="T42" i="9"/>
  <c r="Q42" i="9"/>
  <c r="T42" i="8"/>
  <c r="Q42" i="8"/>
  <c r="Q42" i="6"/>
  <c r="T42" i="6"/>
  <c r="T42" i="5"/>
  <c r="Q42" i="5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11" i="4"/>
  <c r="Q41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12" i="4"/>
  <c r="Q13" i="4"/>
  <c r="Q14" i="4"/>
  <c r="Q15" i="4"/>
  <c r="Q16" i="4"/>
  <c r="Q17" i="4"/>
  <c r="AB42" i="4"/>
  <c r="S42" i="4"/>
  <c r="R42" i="4"/>
  <c r="P42" i="4"/>
  <c r="O42" i="4"/>
  <c r="T42" i="4" l="1"/>
  <c r="Q42" i="4"/>
  <c r="W17" i="1"/>
  <c r="AB42" i="1"/>
  <c r="W12" i="1"/>
  <c r="W14" i="1"/>
  <c r="W15" i="1"/>
  <c r="W16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1" i="1"/>
  <c r="Q39" i="1" l="1"/>
  <c r="Q40" i="1"/>
  <c r="Q38" i="1"/>
  <c r="Q37" i="1"/>
  <c r="Q35" i="1"/>
  <c r="Q36" i="1"/>
  <c r="Q32" i="1"/>
  <c r="Q33" i="1"/>
  <c r="Q34" i="1"/>
  <c r="Q11" i="1"/>
  <c r="Q12" i="1"/>
  <c r="Q28" i="1"/>
  <c r="Q29" i="1"/>
  <c r="Q30" i="1"/>
  <c r="Q31" i="1"/>
  <c r="Q24" i="1"/>
  <c r="Q25" i="1"/>
  <c r="Q26" i="1"/>
  <c r="Q27" i="1"/>
  <c r="Q18" i="1"/>
  <c r="Q19" i="1"/>
  <c r="Q20" i="1"/>
  <c r="Q21" i="1"/>
  <c r="Q22" i="1"/>
  <c r="Q23" i="1"/>
  <c r="Q14" i="1"/>
  <c r="Q15" i="1"/>
  <c r="Q16" i="1"/>
  <c r="Q17" i="1"/>
  <c r="Q13" i="1"/>
  <c r="Q42" i="1" l="1"/>
  <c r="T42" i="16"/>
  <c r="S42" i="16"/>
  <c r="R42" i="16"/>
  <c r="P42" i="16"/>
  <c r="O42" i="16"/>
  <c r="AD41" i="16"/>
  <c r="AE41" i="16" s="1"/>
  <c r="AD40" i="16"/>
  <c r="AE40" i="16" s="1"/>
  <c r="AD39" i="16"/>
  <c r="AE39" i="16" s="1"/>
  <c r="AD38" i="16"/>
  <c r="AE38" i="16" s="1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E16" i="16" s="1"/>
  <c r="AD15" i="16"/>
  <c r="AE15" i="16" s="1"/>
  <c r="AD14" i="16"/>
  <c r="AE14" i="16" s="1"/>
  <c r="AD13" i="16"/>
  <c r="AE13" i="16" s="1"/>
  <c r="AD12" i="16"/>
  <c r="AE12" i="16" s="1"/>
  <c r="Q12" i="16"/>
  <c r="AD11" i="16"/>
  <c r="AE11" i="16" s="1"/>
  <c r="Q42" i="16"/>
  <c r="T42" i="15"/>
  <c r="S42" i="15"/>
  <c r="R42" i="15"/>
  <c r="P42" i="15"/>
  <c r="O42" i="15"/>
  <c r="AD41" i="15"/>
  <c r="AE41" i="15" s="1"/>
  <c r="AD40" i="15"/>
  <c r="AE40" i="15" s="1"/>
  <c r="AD39" i="15"/>
  <c r="AE39" i="15" s="1"/>
  <c r="AD38" i="15"/>
  <c r="AE38" i="15" s="1"/>
  <c r="AD37" i="15"/>
  <c r="AE37" i="15" s="1"/>
  <c r="AD36" i="15"/>
  <c r="AE36" i="15" s="1"/>
  <c r="AD35" i="15"/>
  <c r="AE35" i="15" s="1"/>
  <c r="AD34" i="15"/>
  <c r="AE34" i="15" s="1"/>
  <c r="AD33" i="15"/>
  <c r="AE33" i="15" s="1"/>
  <c r="AD32" i="15"/>
  <c r="AE32" i="15" s="1"/>
  <c r="AD31" i="15"/>
  <c r="AE31" i="15" s="1"/>
  <c r="AD30" i="15"/>
  <c r="AE30" i="15" s="1"/>
  <c r="AD29" i="15"/>
  <c r="AE29" i="15" s="1"/>
  <c r="AD28" i="15"/>
  <c r="AE28" i="15" s="1"/>
  <c r="AD27" i="15"/>
  <c r="AE27" i="15" s="1"/>
  <c r="AD26" i="15"/>
  <c r="AE26" i="15" s="1"/>
  <c r="AD25" i="15"/>
  <c r="AE25" i="15" s="1"/>
  <c r="AD24" i="15"/>
  <c r="AE24" i="15" s="1"/>
  <c r="AD23" i="15"/>
  <c r="AE23" i="15" s="1"/>
  <c r="AD22" i="15"/>
  <c r="AE22" i="15" s="1"/>
  <c r="AD21" i="15"/>
  <c r="AE21" i="15" s="1"/>
  <c r="AD20" i="15"/>
  <c r="AE20" i="15" s="1"/>
  <c r="AD19" i="15"/>
  <c r="AE19" i="15" s="1"/>
  <c r="AD18" i="15"/>
  <c r="AE18" i="15" s="1"/>
  <c r="AD17" i="15"/>
  <c r="AE17" i="15" s="1"/>
  <c r="AD16" i="15"/>
  <c r="AE16" i="15" s="1"/>
  <c r="AD15" i="15"/>
  <c r="AE15" i="15" s="1"/>
  <c r="AD14" i="15"/>
  <c r="AE14" i="15" s="1"/>
  <c r="AD13" i="15"/>
  <c r="AE13" i="15" s="1"/>
  <c r="AD12" i="15"/>
  <c r="AE12" i="15" s="1"/>
  <c r="Q12" i="15"/>
  <c r="AD11" i="15"/>
  <c r="AE11" i="15" s="1"/>
  <c r="Q42" i="15"/>
  <c r="T42" i="14"/>
  <c r="S42" i="14"/>
  <c r="R42" i="14"/>
  <c r="P42" i="14"/>
  <c r="O42" i="14"/>
  <c r="AD41" i="14"/>
  <c r="AE41" i="14" s="1"/>
  <c r="AD40" i="14"/>
  <c r="AE40" i="14" s="1"/>
  <c r="AD39" i="14"/>
  <c r="AE39" i="14" s="1"/>
  <c r="AD38" i="14"/>
  <c r="AE38" i="14" s="1"/>
  <c r="AD37" i="14"/>
  <c r="AE37" i="14" s="1"/>
  <c r="AD36" i="14"/>
  <c r="AE36" i="14" s="1"/>
  <c r="AD35" i="14"/>
  <c r="AE35" i="14" s="1"/>
  <c r="AD34" i="14"/>
  <c r="AE34" i="14" s="1"/>
  <c r="AD33" i="14"/>
  <c r="AE33" i="14" s="1"/>
  <c r="AD32" i="14"/>
  <c r="AE32" i="14" s="1"/>
  <c r="AD31" i="14"/>
  <c r="AE31" i="14" s="1"/>
  <c r="AD30" i="14"/>
  <c r="AE30" i="14" s="1"/>
  <c r="AD29" i="14"/>
  <c r="AE29" i="14" s="1"/>
  <c r="AD28" i="14"/>
  <c r="AE28" i="14" s="1"/>
  <c r="AD27" i="14"/>
  <c r="AE27" i="14" s="1"/>
  <c r="AD26" i="14"/>
  <c r="AE26" i="14" s="1"/>
  <c r="AD25" i="14"/>
  <c r="AE25" i="14" s="1"/>
  <c r="AD24" i="14"/>
  <c r="AE24" i="14" s="1"/>
  <c r="AD23" i="14"/>
  <c r="AE23" i="14" s="1"/>
  <c r="AD22" i="14"/>
  <c r="AE22" i="14" s="1"/>
  <c r="AD21" i="14"/>
  <c r="AE21" i="14" s="1"/>
  <c r="AD20" i="14"/>
  <c r="AE20" i="14" s="1"/>
  <c r="AD19" i="14"/>
  <c r="AE19" i="14" s="1"/>
  <c r="AD18" i="14"/>
  <c r="AE18" i="14" s="1"/>
  <c r="AD17" i="14"/>
  <c r="AE17" i="14" s="1"/>
  <c r="AD16" i="14"/>
  <c r="AE16" i="14" s="1"/>
  <c r="AD15" i="14"/>
  <c r="AE15" i="14" s="1"/>
  <c r="AD14" i="14"/>
  <c r="AE14" i="14" s="1"/>
  <c r="AD13" i="14"/>
  <c r="AE13" i="14" s="1"/>
  <c r="AD12" i="14"/>
  <c r="AE12" i="14" s="1"/>
  <c r="Q12" i="14"/>
  <c r="AD11" i="14"/>
  <c r="AE11" i="14" s="1"/>
  <c r="T42" i="13"/>
  <c r="S42" i="13"/>
  <c r="R42" i="13"/>
  <c r="P42" i="13"/>
  <c r="O42" i="13"/>
  <c r="AD41" i="13"/>
  <c r="AE41" i="13" s="1"/>
  <c r="AD40" i="13"/>
  <c r="AE40" i="13" s="1"/>
  <c r="AD39" i="13"/>
  <c r="AE39" i="13" s="1"/>
  <c r="AD38" i="13"/>
  <c r="AE38" i="13" s="1"/>
  <c r="AD37" i="13"/>
  <c r="AE37" i="13" s="1"/>
  <c r="AD36" i="13"/>
  <c r="AE36" i="13" s="1"/>
  <c r="AD35" i="13"/>
  <c r="AE35" i="13" s="1"/>
  <c r="AD34" i="13"/>
  <c r="AE34" i="13" s="1"/>
  <c r="AD33" i="13"/>
  <c r="AE33" i="13" s="1"/>
  <c r="AD32" i="13"/>
  <c r="AE32" i="13" s="1"/>
  <c r="AD31" i="13"/>
  <c r="AE31" i="13" s="1"/>
  <c r="AD30" i="13"/>
  <c r="AE30" i="13" s="1"/>
  <c r="AD29" i="13"/>
  <c r="AE29" i="13" s="1"/>
  <c r="AD28" i="13"/>
  <c r="AE28" i="13" s="1"/>
  <c r="AD27" i="13"/>
  <c r="AE27" i="13" s="1"/>
  <c r="AD26" i="13"/>
  <c r="AE26" i="13" s="1"/>
  <c r="AD25" i="13"/>
  <c r="AE25" i="13" s="1"/>
  <c r="AD24" i="13"/>
  <c r="AE24" i="13" s="1"/>
  <c r="AD23" i="13"/>
  <c r="AE23" i="13" s="1"/>
  <c r="AD22" i="13"/>
  <c r="AE22" i="13" s="1"/>
  <c r="AD21" i="13"/>
  <c r="AE21" i="13" s="1"/>
  <c r="AD20" i="13"/>
  <c r="AE20" i="13" s="1"/>
  <c r="AD19" i="13"/>
  <c r="AE19" i="13" s="1"/>
  <c r="AD18" i="13"/>
  <c r="AE18" i="13" s="1"/>
  <c r="AD17" i="13"/>
  <c r="AE17" i="13" s="1"/>
  <c r="AD16" i="13"/>
  <c r="AE16" i="13" s="1"/>
  <c r="AD15" i="13"/>
  <c r="AE15" i="13" s="1"/>
  <c r="AD14" i="13"/>
  <c r="AE14" i="13" s="1"/>
  <c r="AD13" i="13"/>
  <c r="AE13" i="13" s="1"/>
  <c r="AD12" i="13"/>
  <c r="AE12" i="13" s="1"/>
  <c r="Q12" i="13"/>
  <c r="AD11" i="13"/>
  <c r="AE11" i="13" s="1"/>
  <c r="T42" i="12"/>
  <c r="S42" i="12"/>
  <c r="R42" i="12"/>
  <c r="P42" i="12"/>
  <c r="O42" i="12"/>
  <c r="AD41" i="12"/>
  <c r="AE41" i="12" s="1"/>
  <c r="AD40" i="12"/>
  <c r="AE40" i="12" s="1"/>
  <c r="AD39" i="12"/>
  <c r="AE39" i="12" s="1"/>
  <c r="AD38" i="12"/>
  <c r="AE38" i="12" s="1"/>
  <c r="AD37" i="12"/>
  <c r="AE37" i="12" s="1"/>
  <c r="AD36" i="12"/>
  <c r="AE36" i="12" s="1"/>
  <c r="AD35" i="12"/>
  <c r="AE35" i="12" s="1"/>
  <c r="AD34" i="12"/>
  <c r="AE34" i="12" s="1"/>
  <c r="AD33" i="12"/>
  <c r="AE33" i="12" s="1"/>
  <c r="AD32" i="12"/>
  <c r="AE32" i="12" s="1"/>
  <c r="AD31" i="12"/>
  <c r="AE31" i="12" s="1"/>
  <c r="AD30" i="12"/>
  <c r="AE30" i="12" s="1"/>
  <c r="AD29" i="12"/>
  <c r="AE29" i="12" s="1"/>
  <c r="AD28" i="12"/>
  <c r="AE28" i="12" s="1"/>
  <c r="AD27" i="12"/>
  <c r="AE27" i="12" s="1"/>
  <c r="AD26" i="12"/>
  <c r="AE26" i="12" s="1"/>
  <c r="AD25" i="12"/>
  <c r="AE25" i="12" s="1"/>
  <c r="AD24" i="12"/>
  <c r="AE24" i="12" s="1"/>
  <c r="AD23" i="12"/>
  <c r="AE23" i="12" s="1"/>
  <c r="AD22" i="12"/>
  <c r="AE22" i="12" s="1"/>
  <c r="AD21" i="12"/>
  <c r="AE21" i="12" s="1"/>
  <c r="AD20" i="12"/>
  <c r="AE20" i="12" s="1"/>
  <c r="AD19" i="12"/>
  <c r="AE19" i="12" s="1"/>
  <c r="AD18" i="12"/>
  <c r="AE18" i="12" s="1"/>
  <c r="AD17" i="12"/>
  <c r="AE17" i="12" s="1"/>
  <c r="AD16" i="12"/>
  <c r="AE16" i="12" s="1"/>
  <c r="AD15" i="12"/>
  <c r="AE15" i="12" s="1"/>
  <c r="AD14" i="12"/>
  <c r="AE14" i="12" s="1"/>
  <c r="AD13" i="12"/>
  <c r="AE13" i="12" s="1"/>
  <c r="AD12" i="12"/>
  <c r="AE12" i="12" s="1"/>
  <c r="AD11" i="12"/>
  <c r="AE11" i="12" s="1"/>
  <c r="AD41" i="10"/>
  <c r="AE41" i="10" s="1"/>
  <c r="AD40" i="10"/>
  <c r="AE40" i="10" s="1"/>
  <c r="AD39" i="10"/>
  <c r="AE39" i="10" s="1"/>
  <c r="AD38" i="10"/>
  <c r="AE38" i="10" s="1"/>
  <c r="AD37" i="10"/>
  <c r="AE37" i="10" s="1"/>
  <c r="AD36" i="10"/>
  <c r="AE36" i="10" s="1"/>
  <c r="AD35" i="10"/>
  <c r="AE35" i="10" s="1"/>
  <c r="AD34" i="10"/>
  <c r="AE34" i="10" s="1"/>
  <c r="AD33" i="10"/>
  <c r="AE33" i="10" s="1"/>
  <c r="AD32" i="10"/>
  <c r="AE32" i="10" s="1"/>
  <c r="AD31" i="10"/>
  <c r="AE31" i="10" s="1"/>
  <c r="AD30" i="10"/>
  <c r="AE30" i="10" s="1"/>
  <c r="AD29" i="10"/>
  <c r="AE29" i="10" s="1"/>
  <c r="AD28" i="10"/>
  <c r="AE28" i="10" s="1"/>
  <c r="AD27" i="10"/>
  <c r="AE27" i="10" s="1"/>
  <c r="AD26" i="10"/>
  <c r="AE26" i="10" s="1"/>
  <c r="AD25" i="10"/>
  <c r="AE25" i="10" s="1"/>
  <c r="AD24" i="10"/>
  <c r="AE24" i="10" s="1"/>
  <c r="AD23" i="10"/>
  <c r="AE23" i="10" s="1"/>
  <c r="AD22" i="10"/>
  <c r="AE22" i="10" s="1"/>
  <c r="AD21" i="10"/>
  <c r="AE21" i="10" s="1"/>
  <c r="AD20" i="10"/>
  <c r="AE20" i="10" s="1"/>
  <c r="AD19" i="10"/>
  <c r="AE19" i="10" s="1"/>
  <c r="AD18" i="10"/>
  <c r="AE18" i="10" s="1"/>
  <c r="AD17" i="10"/>
  <c r="AE17" i="10" s="1"/>
  <c r="AD16" i="10"/>
  <c r="AE16" i="10" s="1"/>
  <c r="AD15" i="10"/>
  <c r="AE15" i="10" s="1"/>
  <c r="AD14" i="10"/>
  <c r="AE14" i="10" s="1"/>
  <c r="AD13" i="10"/>
  <c r="AE13" i="10" s="1"/>
  <c r="AD12" i="10"/>
  <c r="AE12" i="10" s="1"/>
  <c r="AD11" i="10"/>
  <c r="AE11" i="10" s="1"/>
  <c r="AD41" i="9"/>
  <c r="AE41" i="9" s="1"/>
  <c r="AD40" i="9"/>
  <c r="AE40" i="9" s="1"/>
  <c r="AD39" i="9"/>
  <c r="AE39" i="9" s="1"/>
  <c r="AD38" i="9"/>
  <c r="AE38" i="9" s="1"/>
  <c r="AD37" i="9"/>
  <c r="AE37" i="9" s="1"/>
  <c r="AD36" i="9"/>
  <c r="AE36" i="9" s="1"/>
  <c r="AD35" i="9"/>
  <c r="AE35" i="9" s="1"/>
  <c r="AD34" i="9"/>
  <c r="AE34" i="9" s="1"/>
  <c r="AD33" i="9"/>
  <c r="AE33" i="9" s="1"/>
  <c r="AD32" i="9"/>
  <c r="AE32" i="9" s="1"/>
  <c r="AD31" i="9"/>
  <c r="AE31" i="9" s="1"/>
  <c r="AD30" i="9"/>
  <c r="AE30" i="9" s="1"/>
  <c r="AD29" i="9"/>
  <c r="AE29" i="9" s="1"/>
  <c r="AD28" i="9"/>
  <c r="AE28" i="9" s="1"/>
  <c r="AD27" i="9"/>
  <c r="AE27" i="9" s="1"/>
  <c r="AD26" i="9"/>
  <c r="AE26" i="9" s="1"/>
  <c r="AD25" i="9"/>
  <c r="AE25" i="9" s="1"/>
  <c r="AD24" i="9"/>
  <c r="AE24" i="9" s="1"/>
  <c r="AD23" i="9"/>
  <c r="AE23" i="9" s="1"/>
  <c r="AD22" i="9"/>
  <c r="AE22" i="9" s="1"/>
  <c r="AD21" i="9"/>
  <c r="AE21" i="9" s="1"/>
  <c r="AD20" i="9"/>
  <c r="AE20" i="9" s="1"/>
  <c r="AD19" i="9"/>
  <c r="AE19" i="9" s="1"/>
  <c r="AD18" i="9"/>
  <c r="AE18" i="9" s="1"/>
  <c r="AD17" i="9"/>
  <c r="AE17" i="9" s="1"/>
  <c r="AD16" i="9"/>
  <c r="AE16" i="9" s="1"/>
  <c r="AD15" i="9"/>
  <c r="AE15" i="9" s="1"/>
  <c r="AD14" i="9"/>
  <c r="AE14" i="9" s="1"/>
  <c r="AD13" i="9"/>
  <c r="AE13" i="9" s="1"/>
  <c r="AD12" i="9"/>
  <c r="AE12" i="9" s="1"/>
  <c r="AD11" i="9"/>
  <c r="AE11" i="9" s="1"/>
  <c r="AD41" i="8"/>
  <c r="AE41" i="8" s="1"/>
  <c r="AD40" i="8"/>
  <c r="AE40" i="8" s="1"/>
  <c r="AD39" i="8"/>
  <c r="AE39" i="8" s="1"/>
  <c r="AD38" i="8"/>
  <c r="AE38" i="8" s="1"/>
  <c r="AD37" i="8"/>
  <c r="AE37" i="8" s="1"/>
  <c r="AD36" i="8"/>
  <c r="AE36" i="8" s="1"/>
  <c r="AD35" i="8"/>
  <c r="AE35" i="8" s="1"/>
  <c r="AD34" i="8"/>
  <c r="AE34" i="8" s="1"/>
  <c r="AD33" i="8"/>
  <c r="AE33" i="8" s="1"/>
  <c r="AD32" i="8"/>
  <c r="AE32" i="8" s="1"/>
  <c r="AD31" i="8"/>
  <c r="AE31" i="8" s="1"/>
  <c r="AD30" i="8"/>
  <c r="AE30" i="8" s="1"/>
  <c r="AD29" i="8"/>
  <c r="AE29" i="8" s="1"/>
  <c r="AD28" i="8"/>
  <c r="AE28" i="8" s="1"/>
  <c r="AD27" i="8"/>
  <c r="AE27" i="8" s="1"/>
  <c r="AD26" i="8"/>
  <c r="AE26" i="8" s="1"/>
  <c r="AD25" i="8"/>
  <c r="AE25" i="8" s="1"/>
  <c r="AD24" i="8"/>
  <c r="AE24" i="8" s="1"/>
  <c r="AD23" i="8"/>
  <c r="AE23" i="8" s="1"/>
  <c r="AD22" i="8"/>
  <c r="AE22" i="8" s="1"/>
  <c r="AD21" i="8"/>
  <c r="AE21" i="8" s="1"/>
  <c r="AD20" i="8"/>
  <c r="AE20" i="8" s="1"/>
  <c r="AD19" i="8"/>
  <c r="AE19" i="8" s="1"/>
  <c r="AD18" i="8"/>
  <c r="AE18" i="8" s="1"/>
  <c r="AD17" i="8"/>
  <c r="AE17" i="8" s="1"/>
  <c r="AD16" i="8"/>
  <c r="AE16" i="8" s="1"/>
  <c r="AD15" i="8"/>
  <c r="AE15" i="8" s="1"/>
  <c r="AD14" i="8"/>
  <c r="AE14" i="8" s="1"/>
  <c r="AD13" i="8"/>
  <c r="AE13" i="8" s="1"/>
  <c r="AD12" i="8"/>
  <c r="AE12" i="8" s="1"/>
  <c r="AD11" i="8"/>
  <c r="AE11" i="8" s="1"/>
  <c r="AD41" i="6"/>
  <c r="AE41" i="6" s="1"/>
  <c r="AD40" i="6"/>
  <c r="AE40" i="6" s="1"/>
  <c r="AD39" i="6"/>
  <c r="AE39" i="6" s="1"/>
  <c r="AD38" i="6"/>
  <c r="AE38" i="6" s="1"/>
  <c r="AD37" i="6"/>
  <c r="AE37" i="6" s="1"/>
  <c r="AD36" i="6"/>
  <c r="AE36" i="6" s="1"/>
  <c r="AD35" i="6"/>
  <c r="AE35" i="6" s="1"/>
  <c r="AD34" i="6"/>
  <c r="AE34" i="6" s="1"/>
  <c r="AD33" i="6"/>
  <c r="AE33" i="6" s="1"/>
  <c r="AD32" i="6"/>
  <c r="AE32" i="6" s="1"/>
  <c r="AD31" i="6"/>
  <c r="AE31" i="6" s="1"/>
  <c r="AD30" i="6"/>
  <c r="AE30" i="6" s="1"/>
  <c r="AD29" i="6"/>
  <c r="AE29" i="6" s="1"/>
  <c r="AD28" i="6"/>
  <c r="AE28" i="6" s="1"/>
  <c r="AD27" i="6"/>
  <c r="AE27" i="6" s="1"/>
  <c r="AD26" i="6"/>
  <c r="AE26" i="6" s="1"/>
  <c r="AD25" i="6"/>
  <c r="AE25" i="6" s="1"/>
  <c r="AD24" i="6"/>
  <c r="AE24" i="6" s="1"/>
  <c r="AD23" i="6"/>
  <c r="AE23" i="6" s="1"/>
  <c r="AD22" i="6"/>
  <c r="AE22" i="6" s="1"/>
  <c r="AD21" i="6"/>
  <c r="AE21" i="6" s="1"/>
  <c r="AD20" i="6"/>
  <c r="AE20" i="6" s="1"/>
  <c r="AD19" i="6"/>
  <c r="AE19" i="6" s="1"/>
  <c r="AD18" i="6"/>
  <c r="AE18" i="6" s="1"/>
  <c r="AD17" i="6"/>
  <c r="AE17" i="6" s="1"/>
  <c r="AD16" i="6"/>
  <c r="AE16" i="6" s="1"/>
  <c r="AD15" i="6"/>
  <c r="AE15" i="6" s="1"/>
  <c r="AD14" i="6"/>
  <c r="AE14" i="6" s="1"/>
  <c r="AD13" i="6"/>
  <c r="AE13" i="6" s="1"/>
  <c r="AD12" i="6"/>
  <c r="AE12" i="6" s="1"/>
  <c r="AD11" i="6"/>
  <c r="AE11" i="6" s="1"/>
  <c r="AD41" i="5"/>
  <c r="AE41" i="5" s="1"/>
  <c r="AD40" i="5"/>
  <c r="AE40" i="5" s="1"/>
  <c r="AD39" i="5"/>
  <c r="AE39" i="5" s="1"/>
  <c r="AD38" i="5"/>
  <c r="AE38" i="5" s="1"/>
  <c r="AD37" i="5"/>
  <c r="AE37" i="5" s="1"/>
  <c r="AD36" i="5"/>
  <c r="AE36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14" l="1"/>
  <c r="Q42" i="12"/>
  <c r="Q42" i="13"/>
  <c r="AD33" i="1"/>
  <c r="AE33" i="1" s="1"/>
  <c r="AD12" i="1"/>
  <c r="AE12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15" i="1"/>
  <c r="S42" i="1"/>
  <c r="R42" i="1"/>
  <c r="T42" i="1"/>
  <c r="P42" i="1"/>
  <c r="O42" i="1"/>
</calcChain>
</file>

<file path=xl/sharedStrings.xml><?xml version="1.0" encoding="utf-8"?>
<sst xmlns="http://schemas.openxmlformats.org/spreadsheetml/2006/main" count="1019" uniqueCount="116">
  <si>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</si>
  <si>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</si>
  <si>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</si>
  <si>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</si>
  <si>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</si>
  <si>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</si>
  <si>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</si>
  <si>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</si>
  <si>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</si>
  <si>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</si>
  <si>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</si>
  <si>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</si>
  <si>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</si>
  <si>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</si>
  <si>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</si>
  <si>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</si>
  <si>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</si>
  <si>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</si>
  <si>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</si>
  <si>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</si>
  <si>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</si>
  <si>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</si>
  <si>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</si>
  <si>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</si>
  <si>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</si>
  <si>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</si>
  <si>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</si>
  <si>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</si>
  <si>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</si>
  <si>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</si>
  <si>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</si>
  <si>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</si>
  <si>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</si>
  <si>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</si>
  <si>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</si>
  <si>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</si>
  <si>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</si>
  <si>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</si>
  <si>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</si>
  <si>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</si>
  <si>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</si>
  <si>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</si>
  <si>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</si>
  <si>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</si>
  <si>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</si>
  <si>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</si>
  <si>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</si>
  <si>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</si>
  <si>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</si>
  <si>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</si>
  <si>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</si>
  <si>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</si>
  <si>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</si>
  <si>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</si>
  <si>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</si>
  <si>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</si>
  <si>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</si>
  <si>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переданого   Новопсковським промисловим майданчиком Сєвєродонецького ЛВУМГ   </t>
  </si>
  <si>
    <t xml:space="preserve">переданого   Новопсковським промисловим майданчиком Сєвєродонецького ЛВУМГ  </t>
  </si>
  <si>
    <t xml:space="preserve">переданого   Острогожським ЛВУМГ  через ПВВГ "Лозне"  та </t>
  </si>
  <si>
    <t>*- дані щодо компонентного складу , фізико - хімічних показників природного газу  , температури точки роси вологи, вмісту механічних домішок, меркаптанової сірки і сірководню надані представниками Острогожського ЛВУМГ  (Росія)</t>
  </si>
  <si>
    <t xml:space="preserve">ПАСПОРТ ФІЗИКО-ХІМІЧНИХ ПОКАЗНИКІВ ПРИРОДНОГО ГАЗУ* 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</si>
  <si>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</si>
  <si>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</si>
  <si>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</si>
  <si>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</si>
  <si>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</si>
  <si>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</si>
  <si>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</si>
  <si>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</si>
  <si>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</si>
  <si>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</si>
  <si>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</si>
  <si>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</si>
  <si>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 xml:space="preserve">Умовно постійні компоненти, мол. % від </t>
    </r>
    <r>
      <rPr>
        <sz val="9"/>
        <color theme="1"/>
        <rFont val="Times New Roman"/>
        <family val="1"/>
        <charset val="204"/>
      </rPr>
      <t>01.01.2016</t>
    </r>
    <r>
      <rPr>
        <sz val="11"/>
        <color theme="1"/>
        <rFont val="Times New Roman"/>
        <family val="1"/>
        <charset val="204"/>
      </rPr>
      <t xml:space="preserve"> р.</t>
    </r>
  </si>
  <si>
    <t>&lt;10,0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</si>
  <si>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</si>
  <si>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rPr>
        <sz val="11"/>
        <color theme="1"/>
        <rFont val="Times New Roman"/>
        <family val="1"/>
        <charset val="204"/>
      </rPr>
      <t>переданого</t>
    </r>
    <r>
      <rPr>
        <u/>
        <sz val="11"/>
        <color theme="1"/>
        <rFont val="Times New Roman"/>
        <family val="1"/>
        <charset val="204"/>
      </rPr>
      <t xml:space="preserve">   Новопсковським промисловим майданчиком Сєвєродонецького ЛВУМГ </t>
    </r>
  </si>
  <si>
    <r>
      <t xml:space="preserve"> та   прийнятого </t>
    </r>
    <r>
      <rPr>
        <u/>
        <sz val="11"/>
        <color theme="1"/>
        <rFont val="Times New Roman"/>
        <family val="1"/>
        <charset val="204"/>
      </rPr>
      <t xml:space="preserve">ПАТ "Луганськгаз" </t>
    </r>
    <r>
      <rPr>
        <sz val="11"/>
        <color theme="1"/>
        <rFont val="Times New Roman"/>
        <family val="1"/>
        <charset val="204"/>
      </rPr>
      <t xml:space="preserve">по  </t>
    </r>
    <r>
      <rPr>
        <u/>
        <sz val="11"/>
        <color theme="1"/>
        <rFont val="Times New Roman"/>
        <family val="1"/>
        <charset val="204"/>
      </rPr>
      <t xml:space="preserve">ГРС смт Марківка, ГРС с. Лісна Поляна  </t>
    </r>
    <r>
      <rPr>
        <sz val="11"/>
        <color theme="1"/>
        <rFont val="Times New Roman"/>
        <family val="1"/>
        <charset val="204"/>
      </rPr>
      <t>маршрут №</t>
    </r>
    <r>
      <rPr>
        <u/>
        <sz val="11"/>
        <color theme="1"/>
        <rFont val="Times New Roman"/>
        <family val="1"/>
        <charset val="204"/>
      </rPr>
      <t xml:space="preserve"> 630 </t>
    </r>
    <r>
      <rPr>
        <sz val="11"/>
        <color theme="1"/>
        <rFont val="Times New Roman"/>
        <family val="1"/>
        <charset val="204"/>
      </rPr>
      <t>з газопроводів</t>
    </r>
  </si>
  <si>
    <r>
      <t>прийнятого ПАТ "Луганськгаз" по ГРС с. Воєводське маршрут №</t>
    </r>
    <r>
      <rPr>
        <u/>
        <sz val="11"/>
        <color theme="1"/>
        <rFont val="Times New Roman"/>
        <family val="1"/>
        <charset val="204"/>
      </rPr>
      <t>639</t>
    </r>
    <r>
      <rPr>
        <sz val="11"/>
        <color theme="1"/>
        <rFont val="Times New Roman"/>
        <family val="1"/>
        <charset val="204"/>
      </rPr>
      <t xml:space="preserve"> газопроводу </t>
    </r>
  </si>
  <si>
    <r>
      <t>прийнятого ПАТ "Луганськгаз"по  ГРС с.Бондарево маршрут №</t>
    </r>
    <r>
      <rPr>
        <u/>
        <sz val="11"/>
        <color theme="1"/>
        <rFont val="Times New Roman"/>
        <family val="1"/>
        <charset val="204"/>
      </rPr>
      <t>625</t>
    </r>
  </si>
  <si>
    <r>
      <t xml:space="preserve">прийнятого ПАТ "Луганськгаз"  по ГРС р.-п. Мирний маршрут № </t>
    </r>
    <r>
      <rPr>
        <u/>
        <sz val="11"/>
        <color theme="1"/>
        <rFont val="Times New Roman"/>
        <family val="1"/>
        <charset val="204"/>
      </rPr>
      <t>631</t>
    </r>
  </si>
  <si>
    <t xml:space="preserve"> та  прийнятого ПАТ "Луганськгаз" по  ГРС с. Тецьке , ГРС с. Євсуг маршрут №626</t>
  </si>
  <si>
    <r>
      <t>та  прийнятого ПАТ "Луганськгаз" по ГРС с. Колядівка  маршрут №</t>
    </r>
    <r>
      <rPr>
        <u/>
        <sz val="11"/>
        <color theme="1"/>
        <rFont val="Times New Roman"/>
        <family val="1"/>
        <charset val="204"/>
      </rPr>
      <t>628</t>
    </r>
  </si>
  <si>
    <r>
      <t xml:space="preserve">та   прийнятого ПАТ "Луганськгаз" по  ГРС смт Біловодськ маршрут № </t>
    </r>
    <r>
      <rPr>
        <u/>
        <sz val="11"/>
        <color theme="1"/>
        <rFont val="Times New Roman"/>
        <family val="1"/>
        <charset val="204"/>
      </rPr>
      <t>623</t>
    </r>
  </si>
  <si>
    <r>
      <t xml:space="preserve">прийнятого ПАТ "Луганськгаз" по  ГРС м. Старобільськ, ГРС р.-п. Технікум  маршрут № </t>
    </r>
    <r>
      <rPr>
        <u/>
        <sz val="11"/>
        <color theme="1"/>
        <rFont val="Times New Roman"/>
        <family val="1"/>
        <charset val="204"/>
      </rPr>
      <t>641</t>
    </r>
  </si>
  <si>
    <r>
      <t xml:space="preserve">прийнятого ПАТ "Луганськгаз"по ГРС смт Білолуцьк маршрут № </t>
    </r>
    <r>
      <rPr>
        <u/>
        <sz val="11"/>
        <color theme="1"/>
        <rFont val="Times New Roman"/>
        <family val="1"/>
        <charset val="204"/>
      </rPr>
      <t>624</t>
    </r>
  </si>
  <si>
    <r>
      <t xml:space="preserve">прийнятого ПАТ "Луганськгаз"по  ГРС смт Новопсков маршрут № </t>
    </r>
    <r>
      <rPr>
        <u/>
        <sz val="11"/>
        <color theme="1"/>
        <rFont val="Times New Roman"/>
        <family val="1"/>
        <charset val="204"/>
      </rPr>
      <t>632</t>
    </r>
  </si>
  <si>
    <r>
      <t xml:space="preserve">прийнятого ПАТ "Луганськгаз" по  ГРС с.Камянка  маршрут № </t>
    </r>
    <r>
      <rPr>
        <u/>
        <sz val="11"/>
        <color theme="1"/>
        <rFont val="Times New Roman"/>
        <family val="1"/>
        <charset val="204"/>
      </rPr>
      <t>627</t>
    </r>
  </si>
  <si>
    <r>
      <t xml:space="preserve">прийнятого ПАТ "Луганськгаз" по  ГРС с.Писарівка, ГРС смт Білокуракине маршрут № </t>
    </r>
    <r>
      <rPr>
        <u/>
        <sz val="11"/>
        <color theme="1"/>
        <rFont val="Times New Roman"/>
        <family val="1"/>
        <charset val="204"/>
      </rPr>
      <t>633</t>
    </r>
  </si>
  <si>
    <r>
      <t xml:space="preserve">прийнятого ПАТ "Луганськгаз" по  ГРС Піски маршрут № </t>
    </r>
    <r>
      <rPr>
        <u/>
        <sz val="11"/>
        <color theme="1"/>
        <rFont val="Times New Roman"/>
        <family val="1"/>
        <charset val="204"/>
      </rPr>
      <t>637</t>
    </r>
  </si>
  <si>
    <r>
      <t xml:space="preserve">прийнятого ПАТ "Луганськгаз" по ГРС смт Мілове, ГРС с. Просяне, ГРС с. Шелестівка  маршрут № </t>
    </r>
    <r>
      <rPr>
        <u/>
        <sz val="11"/>
        <color theme="1"/>
        <rFont val="Times New Roman"/>
        <family val="1"/>
        <charset val="204"/>
      </rPr>
      <t>638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</si>
  <si>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</si>
  <si>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Всього*:</t>
  </si>
  <si>
    <t>*Обсяг природного газу за місяць з урахуванням ВТВ</t>
  </si>
  <si>
    <t>** 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</si>
  <si>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</si>
  <si>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Осяггазу,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</si>
  <si>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Осяг 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</si>
  <si>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 з газопроводу Оренбург - Новопсков     за період з 01.12.2016 р. по 31.12.2016 р.</t>
  </si>
  <si>
    <t>03.01.2017р.</t>
  </si>
  <si>
    <t xml:space="preserve">   газопроводу Новопсков  - Рубіжне  за період з 01.12.2016 р. по 31.12.2016 р.</t>
  </si>
  <si>
    <t xml:space="preserve">   газопроводу Новопсков  - Шебелинка за період з 01.12.2016 р. по 31.12.2016 р.</t>
  </si>
  <si>
    <t xml:space="preserve">   газопроводу Петровськ - Новопсков   за період з 01.12.2016 р. по 31.12.2016 р.</t>
  </si>
  <si>
    <t xml:space="preserve">   газопроводів  Кр.Край - Серпухов 1 н. та Ставрополь - Москва 2 нитка за період з 01.12.2016 р. по 31.12.2016 р.</t>
  </si>
  <si>
    <t xml:space="preserve">   газопроводів Кр.Край - Серпухов 1 н. та 2 н. за період з 01.12.2016 р. по 31.12.2016 р.</t>
  </si>
  <si>
    <t xml:space="preserve">   газопроводів  Кр.Край - Серпухів 1 н. та 2 н.   за період з 01.12.2016 р. по 31.12.2016 р.</t>
  </si>
  <si>
    <t xml:space="preserve">   газопроводу     Новопсков - Аксай - Моздок   за період з 01.12.2016 р. по 31.12.2016 р.</t>
  </si>
  <si>
    <r>
      <rPr>
        <u/>
        <sz val="11"/>
        <color theme="1"/>
        <rFont val="Times New Roman"/>
        <family val="1"/>
        <charset val="204"/>
      </rPr>
      <t xml:space="preserve"> Краснодарський Край -Серпухов  2 н.   та  Ставрополь - Москва 2 н.</t>
    </r>
    <r>
      <rPr>
        <sz val="11"/>
        <color theme="1"/>
        <rFont val="Times New Roman"/>
        <family val="1"/>
        <charset val="204"/>
      </rPr>
      <t xml:space="preserve"> за період з</t>
    </r>
    <r>
      <rPr>
        <u/>
        <sz val="11"/>
        <color theme="1"/>
        <rFont val="Times New Roman"/>
        <family val="1"/>
        <charset val="204"/>
      </rPr>
      <t xml:space="preserve"> 01.12.2016 р. по 31.12.2016 р.</t>
    </r>
  </si>
  <si>
    <t xml:space="preserve"> Ставрополь - Москва 2н.   за період з 01.12.2016 р. по 31.12.2016 р.</t>
  </si>
  <si>
    <t xml:space="preserve">   газопроводів  Кр.Край - Серпухов 1 н. та Ставрополь - Москва 2н. за період з 01.12.2016 р. по 31.12.2016 р.</t>
  </si>
  <si>
    <t xml:space="preserve">  газопроводу Кр.Край - Серпухов 2 н.  за період з 01.12.2016 р. по 31.12.2016 р.</t>
  </si>
  <si>
    <t xml:space="preserve">  газопроводу Ставрополь - Москва 1 н.  за період з 01.12.2016 р. по 31.12.2016 р.</t>
  </si>
  <si>
    <t xml:space="preserve">   газопроводу Ставрополь - Москва  2 н.  за період з 01.12.2016 р. по 31.12.2016 р.</t>
  </si>
  <si>
    <t>відс.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</si>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</sst>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2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166" fontId="2" fillId="0" borderId="29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Protection="1">
      <protection locked="0"/>
    </xf>
    <xf numFmtId="2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6" fontId="2" fillId="0" borderId="48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166" fontId="18" fillId="0" borderId="48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165" fontId="3" fillId="0" borderId="29" xfId="1" applyNumberFormat="1" applyFont="1" applyBorder="1" applyAlignment="1" applyProtection="1">
      <alignment horizontal="center" vertical="center" wrapText="1"/>
      <protection locked="0"/>
    </xf>
    <xf numFmtId="165" fontId="3" fillId="0" borderId="3" xfId="1" applyNumberFormat="1" applyFont="1" applyBorder="1" applyAlignment="1" applyProtection="1">
      <alignment horizontal="center" vertical="center" wrapText="1"/>
      <protection locked="0"/>
    </xf>
    <xf numFmtId="165" fontId="3" fillId="0" borderId="12" xfId="1" applyNumberFormat="1" applyFont="1" applyBorder="1" applyAlignment="1" applyProtection="1">
      <alignment horizontal="center" vertical="center" wrapText="1"/>
      <protection locked="0"/>
    </xf>
    <xf numFmtId="165" fontId="3" fillId="0" borderId="17" xfId="1" applyNumberFormat="1" applyFont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Border="1" applyAlignment="1" applyProtection="1">
      <alignment horizontal="center" vertical="center" wrapText="1"/>
      <protection locked="0"/>
    </xf>
    <xf numFmtId="165" fontId="3" fillId="0" borderId="15" xfId="1" applyNumberFormat="1" applyFont="1" applyBorder="1" applyAlignment="1" applyProtection="1">
      <alignment horizontal="center" vertical="center" wrapText="1"/>
      <protection locked="0"/>
    </xf>
    <xf numFmtId="165" fontId="3" fillId="0" borderId="30" xfId="1" applyNumberFormat="1" applyFont="1" applyBorder="1" applyAlignment="1" applyProtection="1">
      <alignment horizontal="center" vertical="center" wrapText="1"/>
      <protection locked="0"/>
    </xf>
    <xf numFmtId="166" fontId="2" fillId="0" borderId="29" xfId="0" applyNumberFormat="1" applyFont="1" applyBorder="1" applyAlignment="1" applyProtection="1">
      <alignment horizontal="right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166" fontId="2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166" fontId="21" fillId="0" borderId="5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5" fontId="18" fillId="0" borderId="44" xfId="0" applyNumberFormat="1" applyFont="1" applyBorder="1" applyAlignment="1" applyProtection="1">
      <alignment horizontal="center" vertical="center" wrapText="1"/>
      <protection locked="0"/>
    </xf>
    <xf numFmtId="166" fontId="18" fillId="0" borderId="28" xfId="0" applyNumberFormat="1" applyFont="1" applyBorder="1" applyAlignment="1" applyProtection="1">
      <alignment horizontal="center" vertical="center" wrapText="1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2" fontId="26" fillId="0" borderId="1" xfId="0" applyNumberFormat="1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2" fontId="26" fillId="0" borderId="1" xfId="0" applyNumberFormat="1" applyFont="1" applyBorder="1" applyAlignment="1" applyProtection="1">
      <alignment horizontal="center" vertical="center" wrapText="1"/>
      <protection locked="0"/>
    </xf>
    <xf numFmtId="1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165" fontId="3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2" fontId="15" fillId="0" borderId="1" xfId="1" applyNumberFormat="1" applyFont="1" applyBorder="1" applyAlignment="1" applyProtection="1">
      <alignment horizontal="center" vertical="center"/>
      <protection locked="0"/>
    </xf>
    <xf numFmtId="1" fontId="15" fillId="0" borderId="3" xfId="1" applyNumberFormat="1" applyFont="1" applyBorder="1" applyAlignment="1" applyProtection="1">
      <alignment horizontal="center" vertical="center" wrapText="1"/>
      <protection locked="0"/>
    </xf>
    <xf numFmtId="2" fontId="15" fillId="0" borderId="1" xfId="1" applyNumberFormat="1" applyFont="1" applyBorder="1" applyAlignment="1" applyProtection="1">
      <alignment horizontal="center" vertical="center" wrapText="1"/>
      <protection locked="0"/>
    </xf>
    <xf numFmtId="165" fontId="3" fillId="0" borderId="44" xfId="1" applyNumberFormat="1" applyFont="1" applyBorder="1" applyAlignment="1" applyProtection="1">
      <alignment horizontal="center" vertical="center" wrapText="1"/>
      <protection locked="0"/>
    </xf>
    <xf numFmtId="1" fontId="25" fillId="0" borderId="3" xfId="0" applyNumberFormat="1" applyFont="1" applyBorder="1" applyAlignment="1" applyProtection="1">
      <alignment horizontal="center" vertical="center"/>
      <protection locked="0"/>
    </xf>
    <xf numFmtId="1" fontId="25" fillId="0" borderId="3" xfId="1" applyNumberFormat="1" applyFont="1" applyBorder="1" applyAlignment="1" applyProtection="1">
      <alignment horizontal="center" vertical="center" wrapText="1"/>
      <protection locked="0"/>
    </xf>
    <xf numFmtId="2" fontId="25" fillId="0" borderId="1" xfId="1" applyNumberFormat="1" applyFont="1" applyBorder="1" applyAlignment="1" applyProtection="1">
      <alignment horizontal="center" vertical="center"/>
      <protection locked="0"/>
    </xf>
    <xf numFmtId="2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Protection="1"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Protection="1">
      <protection locked="0"/>
    </xf>
    <xf numFmtId="2" fontId="25" fillId="0" borderId="1" xfId="0" applyNumberFormat="1" applyFont="1" applyBorder="1" applyProtection="1"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2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2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9" xfId="0" applyNumberFormat="1" applyFont="1" applyBorder="1" applyAlignment="1" applyProtection="1">
      <alignment horizontal="center" vertical="center" wrapText="1"/>
    </xf>
    <xf numFmtId="166" fontId="2" fillId="0" borderId="50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/>
    <xf numFmtId="165" fontId="3" fillId="0" borderId="44" xfId="0" applyNumberFormat="1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8" fillId="0" borderId="0" xfId="0" applyFont="1" applyAlignment="1" applyProtection="1">
      <protection locked="0"/>
    </xf>
    <xf numFmtId="0" fontId="1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AE38" sqref="AE38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8" width="6.7109375" style="1" customWidth="1"/>
    <col min="29" max="29" width="9" style="1" customWidth="1"/>
    <col min="30" max="30" width="10.570312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"/>
      <c r="F3" s="2"/>
      <c r="G3" s="2"/>
      <c r="H3" s="2"/>
      <c r="I3" s="2"/>
      <c r="J3" s="2"/>
      <c r="K3" s="202" t="s">
        <v>91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99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92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thickBot="1" x14ac:dyDescent="0.3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4"/>
    </row>
    <row r="11" spans="1:34" x14ac:dyDescent="0.25">
      <c r="A11" s="28">
        <v>1</v>
      </c>
      <c r="B11" s="38">
        <v>91.358599999999996</v>
      </c>
      <c r="C11" s="38">
        <v>3.9759000000000002</v>
      </c>
      <c r="D11" s="38">
        <v>1.0548</v>
      </c>
      <c r="E11" s="38">
        <v>0.122</v>
      </c>
      <c r="F11" s="38">
        <v>0.19359999999999999</v>
      </c>
      <c r="G11" s="38">
        <v>2.0000000000000001E-4</v>
      </c>
      <c r="H11" s="38">
        <v>1.4999999999999999E-2</v>
      </c>
      <c r="I11" s="38">
        <v>1.0800000000000001E-2</v>
      </c>
      <c r="J11" s="38">
        <v>9.2999999999999992E-3</v>
      </c>
      <c r="K11" s="38">
        <v>1.35E-2</v>
      </c>
      <c r="L11" s="38">
        <v>2.9729000000000001</v>
      </c>
      <c r="M11" s="38">
        <v>0.27339999999999998</v>
      </c>
      <c r="N11" s="75">
        <v>0.72840000000000005</v>
      </c>
      <c r="O11" s="114">
        <v>8171</v>
      </c>
      <c r="P11" s="128">
        <v>34.21</v>
      </c>
      <c r="Q11" s="34">
        <f t="shared" ref="Q11:Q12" si="0">P11/3.6</f>
        <v>9.5027777777777782</v>
      </c>
      <c r="R11" s="105">
        <v>9052</v>
      </c>
      <c r="S11" s="74">
        <v>37.9</v>
      </c>
      <c r="T11" s="22">
        <f>S11/3.6</f>
        <v>10.527777777777777</v>
      </c>
      <c r="U11" s="73">
        <v>11637</v>
      </c>
      <c r="V11" s="104">
        <v>48.72</v>
      </c>
      <c r="W11" s="22">
        <f>V11/3.6</f>
        <v>13.533333333333333</v>
      </c>
      <c r="X11" s="53">
        <v>-23.1</v>
      </c>
      <c r="Y11" s="18"/>
      <c r="Z11" s="18"/>
      <c r="AA11" s="18"/>
      <c r="AB11" s="23"/>
      <c r="AC11" s="117">
        <v>56.9726</v>
      </c>
      <c r="AD11" s="15">
        <f>SUM(B11:M11)+$K$42+$N$42</f>
        <v>99.999999999999986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8">
        <v>2</v>
      </c>
      <c r="B12" s="38">
        <v>91.408699999999996</v>
      </c>
      <c r="C12" s="38">
        <v>4.1006999999999998</v>
      </c>
      <c r="D12" s="38">
        <v>1.0891</v>
      </c>
      <c r="E12" s="38">
        <v>0.12640000000000001</v>
      </c>
      <c r="F12" s="38">
        <v>0.187</v>
      </c>
      <c r="G12" s="38">
        <v>2.9999999999999997E-4</v>
      </c>
      <c r="H12" s="38">
        <v>1.47E-2</v>
      </c>
      <c r="I12" s="38">
        <v>1.0200000000000001E-2</v>
      </c>
      <c r="J12" s="38">
        <v>7.6E-3</v>
      </c>
      <c r="K12" s="38">
        <v>1.24E-2</v>
      </c>
      <c r="L12" s="38">
        <v>2.8371</v>
      </c>
      <c r="M12" s="38">
        <v>0.20580000000000001</v>
      </c>
      <c r="N12" s="75">
        <v>0.72799999999999998</v>
      </c>
      <c r="O12" s="105">
        <v>8197</v>
      </c>
      <c r="P12" s="128">
        <v>34.32</v>
      </c>
      <c r="Q12" s="103">
        <f t="shared" si="0"/>
        <v>9.5333333333333332</v>
      </c>
      <c r="R12" s="105">
        <v>9079</v>
      </c>
      <c r="S12" s="74">
        <v>38.01</v>
      </c>
      <c r="T12" s="108">
        <f t="shared" ref="T12:T41" si="1">S12/3.6</f>
        <v>10.558333333333332</v>
      </c>
      <c r="U12" s="107">
        <v>11680</v>
      </c>
      <c r="V12" s="104">
        <v>48.9</v>
      </c>
      <c r="W12" s="108">
        <f t="shared" ref="W12:W41" si="2">V12/3.6</f>
        <v>13.583333333333332</v>
      </c>
      <c r="X12" s="51">
        <v>-20.399999999999999</v>
      </c>
      <c r="Y12" s="18"/>
      <c r="Z12" s="18"/>
      <c r="AA12" s="18"/>
      <c r="AB12" s="23"/>
      <c r="AC12" s="57">
        <v>55.695999999999998</v>
      </c>
      <c r="AD12" s="15">
        <f t="shared" ref="AD12:AD41" si="3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75"/>
      <c r="O13" s="123">
        <v>8197</v>
      </c>
      <c r="P13" s="129">
        <v>34.32</v>
      </c>
      <c r="Q13" s="103">
        <f>P13/3.6</f>
        <v>9.5333333333333332</v>
      </c>
      <c r="R13" s="123">
        <v>9079</v>
      </c>
      <c r="S13" s="130">
        <v>38.01</v>
      </c>
      <c r="T13" s="108">
        <f t="shared" si="1"/>
        <v>10.558333333333332</v>
      </c>
      <c r="U13" s="127">
        <v>11680</v>
      </c>
      <c r="V13" s="132">
        <v>48.9</v>
      </c>
      <c r="W13" s="108">
        <f t="shared" si="2"/>
        <v>13.583333333333332</v>
      </c>
      <c r="X13" s="51"/>
      <c r="Y13" s="18"/>
      <c r="Z13" s="18"/>
      <c r="AA13" s="18"/>
      <c r="AB13" s="23"/>
      <c r="AC13" s="57">
        <v>56.419699999999999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3">
        <v>8197</v>
      </c>
      <c r="P14" s="129">
        <v>34.32</v>
      </c>
      <c r="Q14" s="103">
        <f t="shared" ref="Q14:Q41" si="4">P14/3.6</f>
        <v>9.5333333333333332</v>
      </c>
      <c r="R14" s="123">
        <v>9079</v>
      </c>
      <c r="S14" s="130">
        <v>38.01</v>
      </c>
      <c r="T14" s="108">
        <f t="shared" si="1"/>
        <v>10.558333333333332</v>
      </c>
      <c r="U14" s="127">
        <v>11680</v>
      </c>
      <c r="V14" s="132">
        <v>48.9</v>
      </c>
      <c r="W14" s="108">
        <f t="shared" si="2"/>
        <v>13.583333333333332</v>
      </c>
      <c r="X14" s="51"/>
      <c r="Y14" s="18"/>
      <c r="Z14" s="18"/>
      <c r="AA14" s="18"/>
      <c r="AB14" s="23"/>
      <c r="AC14" s="57">
        <v>58.744799999999998</v>
      </c>
      <c r="AD14" s="15">
        <f t="shared" si="3"/>
        <v>0</v>
      </c>
      <c r="AE14" s="16" t="str">
        <f t="shared" ref="AE14:AE41" si="5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>
        <v>91.744900000000001</v>
      </c>
      <c r="C15" s="38">
        <v>4.0347</v>
      </c>
      <c r="D15" s="38">
        <v>0.9173</v>
      </c>
      <c r="E15" s="38">
        <v>7.6799999999999993E-2</v>
      </c>
      <c r="F15" s="38">
        <v>0.11119999999999999</v>
      </c>
      <c r="G15" s="38">
        <v>1.1999999999999999E-3</v>
      </c>
      <c r="H15" s="38">
        <v>1.47E-2</v>
      </c>
      <c r="I15" s="38">
        <v>1.0800000000000001E-2</v>
      </c>
      <c r="J15" s="38">
        <v>4.4999999999999997E-3</v>
      </c>
      <c r="K15" s="38">
        <v>1.3899999999999999E-2</v>
      </c>
      <c r="L15" s="38">
        <v>2.8144999999999998</v>
      </c>
      <c r="M15" s="38">
        <v>0.2555</v>
      </c>
      <c r="N15" s="44">
        <v>0.7238</v>
      </c>
      <c r="O15" s="105">
        <v>8147</v>
      </c>
      <c r="P15" s="104">
        <v>34.11</v>
      </c>
      <c r="Q15" s="103">
        <f t="shared" si="4"/>
        <v>9.4749999999999996</v>
      </c>
      <c r="R15" s="105">
        <v>9024</v>
      </c>
      <c r="S15" s="74">
        <v>37.78</v>
      </c>
      <c r="T15" s="108">
        <f t="shared" si="1"/>
        <v>10.494444444444445</v>
      </c>
      <c r="U15" s="107">
        <v>11641</v>
      </c>
      <c r="V15" s="104">
        <v>48.74</v>
      </c>
      <c r="W15" s="108">
        <f t="shared" si="2"/>
        <v>13.53888888888889</v>
      </c>
      <c r="X15" s="51">
        <v>-18.2</v>
      </c>
      <c r="Y15" s="18"/>
      <c r="Z15" s="18"/>
      <c r="AA15" s="18"/>
      <c r="AB15" s="23"/>
      <c r="AC15" s="57">
        <v>62.422800000000002</v>
      </c>
      <c r="AD15" s="15">
        <f t="shared" si="3"/>
        <v>100</v>
      </c>
      <c r="AE15" s="16" t="str">
        <f t="shared" si="5"/>
        <v>ОК</v>
      </c>
      <c r="AF15" s="8"/>
      <c r="AG15" s="8"/>
      <c r="AH15" s="8"/>
    </row>
    <row r="16" spans="1:34" x14ac:dyDescent="0.25">
      <c r="A16" s="28">
        <v>6</v>
      </c>
      <c r="B16" s="38">
        <v>91.480699999999999</v>
      </c>
      <c r="C16" s="38">
        <v>3.9855</v>
      </c>
      <c r="D16" s="38">
        <v>0.8256</v>
      </c>
      <c r="E16" s="38">
        <v>5.2699999999999997E-2</v>
      </c>
      <c r="F16" s="38">
        <v>7.1800000000000003E-2</v>
      </c>
      <c r="G16" s="38">
        <v>2.0000000000000001E-4</v>
      </c>
      <c r="H16" s="38">
        <v>1.4200000000000001E-2</v>
      </c>
      <c r="I16" s="38">
        <v>1.0500000000000001E-2</v>
      </c>
      <c r="J16" s="38">
        <v>8.0000000000000002E-3</v>
      </c>
      <c r="K16" s="38">
        <v>1.1599999999999999E-2</v>
      </c>
      <c r="L16" s="38">
        <v>3.2347000000000001</v>
      </c>
      <c r="M16" s="38">
        <v>0.30449999999999999</v>
      </c>
      <c r="N16" s="75">
        <v>0.72399999999999998</v>
      </c>
      <c r="O16" s="105">
        <v>8083</v>
      </c>
      <c r="P16" s="104">
        <v>33.840000000000003</v>
      </c>
      <c r="Q16" s="103">
        <f t="shared" si="4"/>
        <v>9.4</v>
      </c>
      <c r="R16" s="105">
        <v>8954</v>
      </c>
      <c r="S16" s="74">
        <v>37.49</v>
      </c>
      <c r="T16" s="108">
        <f t="shared" si="1"/>
        <v>10.41388888888889</v>
      </c>
      <c r="U16" s="107">
        <v>11551</v>
      </c>
      <c r="V16" s="104">
        <v>48.36</v>
      </c>
      <c r="W16" s="108">
        <f t="shared" si="2"/>
        <v>13.433333333333334</v>
      </c>
      <c r="X16" s="51"/>
      <c r="Y16" s="18"/>
      <c r="Z16" s="18"/>
      <c r="AA16" s="18"/>
      <c r="AB16" s="23"/>
      <c r="AC16" s="57">
        <v>63.506599999999999</v>
      </c>
      <c r="AD16" s="15">
        <f t="shared" si="3"/>
        <v>100</v>
      </c>
      <c r="AE16" s="16" t="str">
        <f t="shared" si="5"/>
        <v>ОК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4"/>
      <c r="O17" s="123">
        <v>8083</v>
      </c>
      <c r="P17" s="132">
        <v>33.840000000000003</v>
      </c>
      <c r="Q17" s="103">
        <f t="shared" si="4"/>
        <v>9.4</v>
      </c>
      <c r="R17" s="123">
        <v>8954</v>
      </c>
      <c r="S17" s="130">
        <v>37.49</v>
      </c>
      <c r="T17" s="108">
        <f t="shared" si="1"/>
        <v>10.41388888888889</v>
      </c>
      <c r="U17" s="127">
        <v>11551</v>
      </c>
      <c r="V17" s="130">
        <v>48.36</v>
      </c>
      <c r="W17" s="108">
        <f t="shared" si="2"/>
        <v>13.433333333333334</v>
      </c>
      <c r="X17" s="53"/>
      <c r="Y17" s="18"/>
      <c r="Z17" s="18"/>
      <c r="AA17" s="18"/>
      <c r="AB17" s="23"/>
      <c r="AC17" s="57">
        <v>67.722099999999998</v>
      </c>
      <c r="AD17" s="15">
        <f t="shared" si="3"/>
        <v>0</v>
      </c>
      <c r="AE17" s="16" t="str">
        <f t="shared" si="5"/>
        <v xml:space="preserve"> 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23">
        <v>8083</v>
      </c>
      <c r="P18" s="132">
        <v>33.840000000000003</v>
      </c>
      <c r="Q18" s="103">
        <f t="shared" si="4"/>
        <v>9.4</v>
      </c>
      <c r="R18" s="123">
        <v>8954</v>
      </c>
      <c r="S18" s="130">
        <v>37.49</v>
      </c>
      <c r="T18" s="108">
        <f t="shared" si="1"/>
        <v>10.41388888888889</v>
      </c>
      <c r="U18" s="127">
        <v>11551</v>
      </c>
      <c r="V18" s="130">
        <v>48.36</v>
      </c>
      <c r="W18" s="108">
        <f t="shared" si="2"/>
        <v>13.433333333333334</v>
      </c>
      <c r="X18" s="51"/>
      <c r="Y18" s="18"/>
      <c r="Z18" s="18"/>
      <c r="AA18" s="18"/>
      <c r="AB18" s="23"/>
      <c r="AC18" s="57">
        <v>67.514200000000002</v>
      </c>
      <c r="AD18" s="15">
        <f t="shared" si="3"/>
        <v>0</v>
      </c>
      <c r="AE18" s="16" t="str">
        <f t="shared" si="5"/>
        <v xml:space="preserve"> </v>
      </c>
      <c r="AF18" s="8"/>
      <c r="AG18" s="8"/>
      <c r="AH18" s="8"/>
    </row>
    <row r="19" spans="1:34" x14ac:dyDescent="0.25">
      <c r="A19" s="28">
        <v>9</v>
      </c>
      <c r="B19" s="38">
        <v>91.964799999999997</v>
      </c>
      <c r="C19" s="38">
        <v>3.7391000000000001</v>
      </c>
      <c r="D19" s="38">
        <v>0.75780000000000003</v>
      </c>
      <c r="E19" s="38">
        <v>5.5500000000000001E-2</v>
      </c>
      <c r="F19" s="38">
        <v>6.4299999999999996E-2</v>
      </c>
      <c r="G19" s="38">
        <v>5.9999999999999995E-4</v>
      </c>
      <c r="H19" s="38">
        <v>1.4500000000000001E-2</v>
      </c>
      <c r="I19" s="38">
        <v>1.09E-2</v>
      </c>
      <c r="J19" s="38">
        <v>1.01E-2</v>
      </c>
      <c r="K19" s="38">
        <v>1.2E-2</v>
      </c>
      <c r="L19" s="38">
        <v>3.0840999999999998</v>
      </c>
      <c r="M19" s="38">
        <v>0.2863</v>
      </c>
      <c r="N19" s="44">
        <v>0.7208</v>
      </c>
      <c r="O19" s="105">
        <v>8073</v>
      </c>
      <c r="P19" s="74">
        <v>33.799999999999997</v>
      </c>
      <c r="Q19" s="103">
        <f t="shared" si="4"/>
        <v>9.3888888888888875</v>
      </c>
      <c r="R19" s="105">
        <v>8945</v>
      </c>
      <c r="S19" s="74">
        <v>37.450000000000003</v>
      </c>
      <c r="T19" s="108">
        <f t="shared" si="1"/>
        <v>10.402777777777779</v>
      </c>
      <c r="U19" s="107">
        <v>11563</v>
      </c>
      <c r="V19" s="74">
        <v>48.41</v>
      </c>
      <c r="W19" s="108">
        <f t="shared" si="2"/>
        <v>13.447222222222221</v>
      </c>
      <c r="X19" s="53">
        <v>-16</v>
      </c>
      <c r="Y19" s="18"/>
      <c r="Z19" s="18"/>
      <c r="AA19" s="18"/>
      <c r="AB19" s="23"/>
      <c r="AC19" s="57">
        <v>55.948900000000002</v>
      </c>
      <c r="AD19" s="15">
        <f t="shared" si="3"/>
        <v>100</v>
      </c>
      <c r="AE19" s="16" t="str">
        <f t="shared" si="5"/>
        <v>ОК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23">
        <v>8073</v>
      </c>
      <c r="P20" s="130">
        <v>33.799999999999997</v>
      </c>
      <c r="Q20" s="103">
        <f t="shared" si="4"/>
        <v>9.3888888888888875</v>
      </c>
      <c r="R20" s="123">
        <v>8945</v>
      </c>
      <c r="S20" s="130">
        <v>37.450000000000003</v>
      </c>
      <c r="T20" s="108">
        <f t="shared" si="1"/>
        <v>10.402777777777779</v>
      </c>
      <c r="U20" s="127">
        <v>11563</v>
      </c>
      <c r="V20" s="130">
        <v>48.41</v>
      </c>
      <c r="W20" s="108">
        <f t="shared" si="2"/>
        <v>13.447222222222221</v>
      </c>
      <c r="X20" s="51"/>
      <c r="Y20" s="18"/>
      <c r="Z20" s="18"/>
      <c r="AA20" s="18"/>
      <c r="AB20" s="23"/>
      <c r="AC20" s="57">
        <v>52.236199999999997</v>
      </c>
      <c r="AD20" s="15">
        <f t="shared" si="3"/>
        <v>0</v>
      </c>
      <c r="AE20" s="16" t="str">
        <f t="shared" si="5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23">
        <v>8073</v>
      </c>
      <c r="P21" s="130">
        <v>33.799999999999997</v>
      </c>
      <c r="Q21" s="103">
        <f t="shared" si="4"/>
        <v>9.3888888888888875</v>
      </c>
      <c r="R21" s="123">
        <v>8945</v>
      </c>
      <c r="S21" s="130">
        <v>37.450000000000003</v>
      </c>
      <c r="T21" s="108">
        <f t="shared" si="1"/>
        <v>10.402777777777779</v>
      </c>
      <c r="U21" s="127">
        <v>11563</v>
      </c>
      <c r="V21" s="130">
        <v>48.41</v>
      </c>
      <c r="W21" s="108">
        <f t="shared" si="2"/>
        <v>13.447222222222221</v>
      </c>
      <c r="X21" s="51"/>
      <c r="Y21" s="18"/>
      <c r="Z21" s="18"/>
      <c r="AA21" s="18"/>
      <c r="AB21" s="23"/>
      <c r="AC21" s="57">
        <v>55.705100000000002</v>
      </c>
      <c r="AD21" s="15">
        <f t="shared" si="3"/>
        <v>0</v>
      </c>
      <c r="AE21" s="16" t="str">
        <f t="shared" si="5"/>
        <v xml:space="preserve"> </v>
      </c>
      <c r="AF21" s="8"/>
      <c r="AG21" s="8"/>
      <c r="AH21" s="8"/>
    </row>
    <row r="22" spans="1:34" x14ac:dyDescent="0.25">
      <c r="A22" s="28">
        <v>12</v>
      </c>
      <c r="B22" s="38">
        <v>92.189899999999994</v>
      </c>
      <c r="C22" s="38">
        <v>3.6349</v>
      </c>
      <c r="D22" s="38">
        <v>0.74860000000000004</v>
      </c>
      <c r="E22" s="38">
        <v>5.45E-2</v>
      </c>
      <c r="F22" s="38">
        <v>6.6900000000000001E-2</v>
      </c>
      <c r="G22" s="38">
        <v>6.9999999999999999E-4</v>
      </c>
      <c r="H22" s="38">
        <v>1.78E-2</v>
      </c>
      <c r="I22" s="38">
        <v>1.35E-2</v>
      </c>
      <c r="J22" s="38">
        <v>5.7999999999999996E-3</v>
      </c>
      <c r="K22" s="38">
        <v>1.0999999999999999E-2</v>
      </c>
      <c r="L22" s="38">
        <v>3.1089000000000002</v>
      </c>
      <c r="M22" s="38">
        <v>0.14749999999999999</v>
      </c>
      <c r="N22" s="44">
        <v>0.71860000000000002</v>
      </c>
      <c r="O22" s="105">
        <v>8075</v>
      </c>
      <c r="P22" s="104">
        <v>33.81</v>
      </c>
      <c r="Q22" s="103">
        <f t="shared" si="4"/>
        <v>9.3916666666666675</v>
      </c>
      <c r="R22" s="105">
        <v>8947</v>
      </c>
      <c r="S22" s="74">
        <v>37.46</v>
      </c>
      <c r="T22" s="108">
        <f t="shared" si="1"/>
        <v>10.405555555555555</v>
      </c>
      <c r="U22" s="107">
        <v>11584</v>
      </c>
      <c r="V22" s="74">
        <v>48.5</v>
      </c>
      <c r="W22" s="108">
        <f t="shared" si="2"/>
        <v>13.472222222222221</v>
      </c>
      <c r="X22" s="51">
        <v>-15.5</v>
      </c>
      <c r="Y22" s="18"/>
      <c r="Z22" s="18"/>
      <c r="AA22" s="18"/>
      <c r="AB22" s="23"/>
      <c r="AC22" s="57">
        <v>58.830199999999998</v>
      </c>
      <c r="AD22" s="15">
        <f t="shared" si="3"/>
        <v>99.999999999999972</v>
      </c>
      <c r="AE22" s="16" t="str">
        <f t="shared" si="5"/>
        <v>ОК</v>
      </c>
      <c r="AF22" s="8"/>
      <c r="AG22" s="8"/>
      <c r="AH22" s="8"/>
    </row>
    <row r="23" spans="1:34" x14ac:dyDescent="0.25">
      <c r="A23" s="28">
        <v>13</v>
      </c>
      <c r="B23" s="38">
        <v>93.332800000000006</v>
      </c>
      <c r="C23" s="38">
        <v>3.4561000000000002</v>
      </c>
      <c r="D23" s="38">
        <v>0.79310000000000003</v>
      </c>
      <c r="E23" s="38">
        <v>8.1199999999999994E-2</v>
      </c>
      <c r="F23" s="38">
        <v>0.1007</v>
      </c>
      <c r="G23" s="38">
        <v>5.9999999999999995E-4</v>
      </c>
      <c r="H23" s="38">
        <v>2.0899999999999998E-2</v>
      </c>
      <c r="I23" s="38">
        <v>1.5699999999999999E-2</v>
      </c>
      <c r="J23" s="38">
        <v>2.12E-2</v>
      </c>
      <c r="K23" s="38">
        <v>1.01E-2</v>
      </c>
      <c r="L23" s="38">
        <v>2.1181000000000001</v>
      </c>
      <c r="M23" s="38">
        <v>4.9500000000000002E-2</v>
      </c>
      <c r="N23" s="44">
        <v>0.7137</v>
      </c>
      <c r="O23" s="105">
        <v>8173</v>
      </c>
      <c r="P23" s="104">
        <v>34.22</v>
      </c>
      <c r="Q23" s="103">
        <f t="shared" si="4"/>
        <v>9.5055555555555546</v>
      </c>
      <c r="R23" s="105">
        <v>9057</v>
      </c>
      <c r="S23" s="74">
        <v>37.92</v>
      </c>
      <c r="T23" s="108">
        <f t="shared" si="1"/>
        <v>10.533333333333333</v>
      </c>
      <c r="U23" s="107">
        <v>11766</v>
      </c>
      <c r="V23" s="74">
        <v>49.26</v>
      </c>
      <c r="W23" s="108">
        <f t="shared" si="2"/>
        <v>13.683333333333332</v>
      </c>
      <c r="X23" s="53">
        <v>-16</v>
      </c>
      <c r="Y23" s="18"/>
      <c r="Z23" s="18"/>
      <c r="AA23" s="18"/>
      <c r="AB23" s="23"/>
      <c r="AC23" s="57">
        <v>69.748900000000006</v>
      </c>
      <c r="AD23" s="15">
        <f t="shared" si="3"/>
        <v>99.999999999999986</v>
      </c>
      <c r="AE23" s="16" t="str">
        <f t="shared" si="5"/>
        <v>ОК</v>
      </c>
      <c r="AF23" s="8"/>
      <c r="AG23" s="8"/>
      <c r="AH23" s="8"/>
    </row>
    <row r="24" spans="1:34" x14ac:dyDescent="0.25">
      <c r="A24" s="28">
        <v>14</v>
      </c>
      <c r="B24" s="38">
        <v>93.796700000000001</v>
      </c>
      <c r="C24" s="38">
        <v>3.1991000000000001</v>
      </c>
      <c r="D24" s="38">
        <v>0.75470000000000004</v>
      </c>
      <c r="E24" s="38">
        <v>8.6099999999999996E-2</v>
      </c>
      <c r="F24" s="38">
        <v>9.9900000000000003E-2</v>
      </c>
      <c r="G24" s="38">
        <v>6.9999999999999999E-4</v>
      </c>
      <c r="H24" s="38">
        <v>2.0799999999999999E-2</v>
      </c>
      <c r="I24" s="38">
        <v>1.4999999999999999E-2</v>
      </c>
      <c r="J24" s="38">
        <v>1.15E-2</v>
      </c>
      <c r="K24" s="38">
        <v>1.24E-2</v>
      </c>
      <c r="L24" s="38">
        <v>1.9540999999999999</v>
      </c>
      <c r="M24" s="38">
        <v>4.9000000000000002E-2</v>
      </c>
      <c r="N24" s="44">
        <v>0.7107</v>
      </c>
      <c r="O24" s="105">
        <v>8164</v>
      </c>
      <c r="P24" s="104">
        <v>34.18</v>
      </c>
      <c r="Q24" s="103">
        <f t="shared" si="4"/>
        <v>9.4944444444444436</v>
      </c>
      <c r="R24" s="105">
        <v>9045</v>
      </c>
      <c r="S24" s="74">
        <v>37.869999999999997</v>
      </c>
      <c r="T24" s="108">
        <f t="shared" si="1"/>
        <v>10.519444444444444</v>
      </c>
      <c r="U24" s="107">
        <v>11778</v>
      </c>
      <c r="V24" s="104">
        <v>49.31</v>
      </c>
      <c r="W24" s="108">
        <f t="shared" si="2"/>
        <v>13.697222222222223</v>
      </c>
      <c r="X24" s="51">
        <v>-14.1</v>
      </c>
      <c r="Y24" s="18"/>
      <c r="Z24" s="18"/>
      <c r="AA24" s="18"/>
      <c r="AB24" s="23"/>
      <c r="AC24" s="57">
        <v>73.321200000000005</v>
      </c>
      <c r="AD24" s="15">
        <f t="shared" si="3"/>
        <v>100</v>
      </c>
      <c r="AE24" s="16" t="str">
        <f t="shared" si="5"/>
        <v>ОК</v>
      </c>
      <c r="AF24" s="8"/>
      <c r="AG24" s="8"/>
      <c r="AH24" s="8"/>
    </row>
    <row r="25" spans="1:34" x14ac:dyDescent="0.25">
      <c r="A25" s="28">
        <v>15</v>
      </c>
      <c r="B25" s="38">
        <v>93.534300000000002</v>
      </c>
      <c r="C25" s="38">
        <v>3.4253</v>
      </c>
      <c r="D25" s="38">
        <v>0.80030000000000001</v>
      </c>
      <c r="E25" s="38">
        <v>8.5900000000000004E-2</v>
      </c>
      <c r="F25" s="38">
        <v>0.1002</v>
      </c>
      <c r="G25" s="38">
        <v>8.9999999999999998E-4</v>
      </c>
      <c r="H25" s="38">
        <v>2.0299999999999999E-2</v>
      </c>
      <c r="I25" s="38">
        <v>1.4999999999999999E-2</v>
      </c>
      <c r="J25" s="38">
        <v>1.43E-2</v>
      </c>
      <c r="K25" s="38">
        <v>1.0699999999999999E-2</v>
      </c>
      <c r="L25" s="38">
        <v>1.9377</v>
      </c>
      <c r="M25" s="38">
        <v>5.5100000000000003E-2</v>
      </c>
      <c r="N25" s="44">
        <v>0.71260000000000001</v>
      </c>
      <c r="O25" s="105">
        <v>8185</v>
      </c>
      <c r="P25" s="104">
        <v>34.270000000000003</v>
      </c>
      <c r="Q25" s="103">
        <f t="shared" si="4"/>
        <v>9.5194444444444457</v>
      </c>
      <c r="R25" s="105">
        <v>9069</v>
      </c>
      <c r="S25" s="74">
        <v>37.97</v>
      </c>
      <c r="T25" s="108">
        <f t="shared" si="1"/>
        <v>10.547222222222222</v>
      </c>
      <c r="U25" s="107">
        <v>11792</v>
      </c>
      <c r="V25" s="104">
        <v>49.37</v>
      </c>
      <c r="W25" s="108">
        <f t="shared" si="2"/>
        <v>13.713888888888889</v>
      </c>
      <c r="X25" s="53">
        <v>-12</v>
      </c>
      <c r="Y25" s="18"/>
      <c r="Z25" s="18"/>
      <c r="AA25" s="18"/>
      <c r="AB25" s="23"/>
      <c r="AC25" s="57">
        <v>67.474599999999995</v>
      </c>
      <c r="AD25" s="15">
        <f t="shared" si="3"/>
        <v>100</v>
      </c>
      <c r="AE25" s="16" t="str">
        <f t="shared" si="5"/>
        <v>ОК</v>
      </c>
      <c r="AF25" s="8"/>
      <c r="AG25" s="8"/>
      <c r="AH25" s="8"/>
    </row>
    <row r="26" spans="1:34" x14ac:dyDescent="0.25">
      <c r="A26" s="28">
        <v>16</v>
      </c>
      <c r="B26" s="38">
        <v>91.861999999999995</v>
      </c>
      <c r="C26" s="38">
        <v>4.7035999999999998</v>
      </c>
      <c r="D26" s="38">
        <v>1.0229999999999999</v>
      </c>
      <c r="E26" s="38">
        <v>9.3799999999999994E-2</v>
      </c>
      <c r="F26" s="38">
        <v>0.1082</v>
      </c>
      <c r="G26" s="38">
        <v>6.9999999999999999E-4</v>
      </c>
      <c r="H26" s="38">
        <v>1.84E-2</v>
      </c>
      <c r="I26" s="38">
        <v>1.3299999999999999E-2</v>
      </c>
      <c r="J26" s="38">
        <v>1.7999999999999999E-2</v>
      </c>
      <c r="K26" s="38">
        <v>1.0699999999999999E-2</v>
      </c>
      <c r="L26" s="38">
        <v>2.1091000000000002</v>
      </c>
      <c r="M26" s="38">
        <v>3.9199999999999999E-2</v>
      </c>
      <c r="N26" s="44">
        <v>0.72370000000000001</v>
      </c>
      <c r="O26" s="105">
        <v>8283</v>
      </c>
      <c r="P26" s="104">
        <v>34.68</v>
      </c>
      <c r="Q26" s="103">
        <f t="shared" si="4"/>
        <v>9.6333333333333329</v>
      </c>
      <c r="R26" s="105">
        <v>9174</v>
      </c>
      <c r="S26" s="74">
        <v>38.409999999999997</v>
      </c>
      <c r="T26" s="108">
        <f t="shared" si="1"/>
        <v>10.669444444444443</v>
      </c>
      <c r="U26" s="107">
        <v>11835</v>
      </c>
      <c r="V26" s="104">
        <v>49.55</v>
      </c>
      <c r="W26" s="108">
        <f t="shared" si="2"/>
        <v>13.763888888888888</v>
      </c>
      <c r="X26" s="51"/>
      <c r="Y26" s="18"/>
      <c r="Z26" s="18"/>
      <c r="AA26" s="18"/>
      <c r="AB26" s="23"/>
      <c r="AC26" s="57">
        <v>72.667100000000005</v>
      </c>
      <c r="AD26" s="15">
        <f t="shared" si="3"/>
        <v>99.999999999999972</v>
      </c>
      <c r="AE26" s="16" t="str">
        <f t="shared" si="5"/>
        <v>ОК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8283</v>
      </c>
      <c r="P27" s="132">
        <v>34.68</v>
      </c>
      <c r="Q27" s="103">
        <f t="shared" si="4"/>
        <v>9.6333333333333329</v>
      </c>
      <c r="R27" s="123">
        <v>9174</v>
      </c>
      <c r="S27" s="130">
        <v>38.409999999999997</v>
      </c>
      <c r="T27" s="108">
        <f t="shared" si="1"/>
        <v>10.669444444444443</v>
      </c>
      <c r="U27" s="127">
        <v>11835</v>
      </c>
      <c r="V27" s="132">
        <v>49.55</v>
      </c>
      <c r="W27" s="108">
        <f t="shared" si="2"/>
        <v>13.763888888888888</v>
      </c>
      <c r="X27" s="51"/>
      <c r="Y27" s="18"/>
      <c r="Z27" s="18"/>
      <c r="AA27" s="18"/>
      <c r="AB27" s="23"/>
      <c r="AC27" s="57">
        <v>76.857500000000002</v>
      </c>
      <c r="AD27" s="15">
        <f t="shared" si="3"/>
        <v>0</v>
      </c>
      <c r="AE27" s="16" t="str">
        <f t="shared" si="5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4"/>
      <c r="O28" s="123">
        <v>8283</v>
      </c>
      <c r="P28" s="132">
        <v>34.68</v>
      </c>
      <c r="Q28" s="103">
        <f t="shared" si="4"/>
        <v>9.6333333333333329</v>
      </c>
      <c r="R28" s="123">
        <v>9174</v>
      </c>
      <c r="S28" s="130">
        <v>38.409999999999997</v>
      </c>
      <c r="T28" s="108">
        <f t="shared" si="1"/>
        <v>10.669444444444443</v>
      </c>
      <c r="U28" s="127">
        <v>11835</v>
      </c>
      <c r="V28" s="132">
        <v>49.55</v>
      </c>
      <c r="W28" s="108">
        <f t="shared" si="2"/>
        <v>13.763888888888888</v>
      </c>
      <c r="X28" s="51"/>
      <c r="Y28" s="18"/>
      <c r="Z28" s="18"/>
      <c r="AA28" s="18"/>
      <c r="AB28" s="23"/>
      <c r="AC28" s="57">
        <v>68.444900000000004</v>
      </c>
      <c r="AD28" s="15">
        <f t="shared" si="3"/>
        <v>0</v>
      </c>
      <c r="AE28" s="16" t="str">
        <f t="shared" si="5"/>
        <v xml:space="preserve"> </v>
      </c>
      <c r="AF28" s="8"/>
      <c r="AG28" s="8"/>
      <c r="AH28" s="8"/>
    </row>
    <row r="29" spans="1:34" x14ac:dyDescent="0.25">
      <c r="A29" s="28">
        <v>19</v>
      </c>
      <c r="B29" s="38">
        <v>91.681299999999993</v>
      </c>
      <c r="C29" s="38">
        <v>4.8673999999999999</v>
      </c>
      <c r="D29" s="38">
        <v>1.0466</v>
      </c>
      <c r="E29" s="38">
        <v>9.2600000000000002E-2</v>
      </c>
      <c r="F29" s="38">
        <v>0.1056</v>
      </c>
      <c r="G29" s="38">
        <v>5.9999999999999995E-4</v>
      </c>
      <c r="H29" s="38">
        <v>1.8599999999999998E-2</v>
      </c>
      <c r="I29" s="38">
        <v>1.34E-2</v>
      </c>
      <c r="J29" s="38">
        <v>1.3100000000000001E-2</v>
      </c>
      <c r="K29" s="38">
        <v>1.18E-2</v>
      </c>
      <c r="L29" s="38">
        <v>2.1071</v>
      </c>
      <c r="M29" s="38">
        <v>4.19E-2</v>
      </c>
      <c r="N29" s="44">
        <v>0.72470000000000001</v>
      </c>
      <c r="O29" s="105">
        <v>8295</v>
      </c>
      <c r="P29" s="104">
        <v>34.729999999999997</v>
      </c>
      <c r="Q29" s="103">
        <f t="shared" si="4"/>
        <v>9.6472222222222204</v>
      </c>
      <c r="R29" s="105">
        <v>9186</v>
      </c>
      <c r="S29" s="74">
        <v>38.46</v>
      </c>
      <c r="T29" s="108">
        <f t="shared" si="1"/>
        <v>10.683333333333334</v>
      </c>
      <c r="U29" s="107">
        <v>11603</v>
      </c>
      <c r="V29" s="104">
        <v>49.58</v>
      </c>
      <c r="W29" s="108">
        <f t="shared" si="2"/>
        <v>13.772222222222222</v>
      </c>
      <c r="X29" s="51"/>
      <c r="Y29" s="18"/>
      <c r="Z29" s="18"/>
      <c r="AA29" s="18"/>
      <c r="AB29" s="23"/>
      <c r="AC29" s="57">
        <v>63.198099999999997</v>
      </c>
      <c r="AD29" s="15">
        <f t="shared" si="3"/>
        <v>100</v>
      </c>
      <c r="AE29" s="16" t="str">
        <f t="shared" si="5"/>
        <v>ОК</v>
      </c>
      <c r="AF29" s="8"/>
      <c r="AG29" s="8"/>
      <c r="AH29" s="8"/>
    </row>
    <row r="30" spans="1:34" x14ac:dyDescent="0.25">
      <c r="A30" s="28">
        <v>20</v>
      </c>
      <c r="B30" s="38">
        <v>91.754300000000001</v>
      </c>
      <c r="C30" s="38">
        <v>4.2561</v>
      </c>
      <c r="D30" s="38">
        <v>0.91320000000000001</v>
      </c>
      <c r="E30" s="38">
        <v>8.3199999999999996E-2</v>
      </c>
      <c r="F30" s="38">
        <v>0.1101</v>
      </c>
      <c r="G30" s="38">
        <v>5.0000000000000001E-4</v>
      </c>
      <c r="H30" s="38">
        <v>1.95E-2</v>
      </c>
      <c r="I30" s="38">
        <v>1.4999999999999999E-2</v>
      </c>
      <c r="J30" s="38">
        <v>1.6500000000000001E-2</v>
      </c>
      <c r="K30" s="38">
        <v>1.14E-2</v>
      </c>
      <c r="L30" s="38">
        <v>2.7871999999999999</v>
      </c>
      <c r="M30" s="38">
        <v>3.3000000000000002E-2</v>
      </c>
      <c r="N30" s="44">
        <v>0.72289999999999999</v>
      </c>
      <c r="O30" s="105">
        <v>8188</v>
      </c>
      <c r="P30" s="104">
        <v>34.28</v>
      </c>
      <c r="Q30" s="103">
        <f t="shared" si="4"/>
        <v>9.5222222222222221</v>
      </c>
      <c r="R30" s="105">
        <v>9069</v>
      </c>
      <c r="S30" s="74">
        <v>37.97</v>
      </c>
      <c r="T30" s="108">
        <f t="shared" si="1"/>
        <v>10.547222222222222</v>
      </c>
      <c r="U30" s="107">
        <v>11706</v>
      </c>
      <c r="V30" s="104">
        <v>49.01</v>
      </c>
      <c r="W30" s="108">
        <f t="shared" si="2"/>
        <v>13.613888888888887</v>
      </c>
      <c r="X30" s="51"/>
      <c r="Y30" s="18"/>
      <c r="Z30" s="18"/>
      <c r="AA30" s="18"/>
      <c r="AB30" s="55"/>
      <c r="AC30" s="57">
        <v>68.311499999999995</v>
      </c>
      <c r="AD30" s="15">
        <f t="shared" si="3"/>
        <v>100</v>
      </c>
      <c r="AE30" s="16" t="str">
        <f t="shared" ref="AE30" si="6">IF(AD30=100,"ОК"," ")</f>
        <v>ОК</v>
      </c>
      <c r="AF30" s="8"/>
      <c r="AG30" s="8"/>
      <c r="AH30" s="8"/>
    </row>
    <row r="31" spans="1:34" x14ac:dyDescent="0.25">
      <c r="A31" s="28">
        <v>21</v>
      </c>
      <c r="B31" s="38">
        <v>92.208399999999997</v>
      </c>
      <c r="C31" s="38">
        <v>3.4887000000000001</v>
      </c>
      <c r="D31" s="38">
        <v>0.69159999999999999</v>
      </c>
      <c r="E31" s="38">
        <v>6.1100000000000002E-2</v>
      </c>
      <c r="F31" s="38">
        <v>9.6199999999999994E-2</v>
      </c>
      <c r="G31" s="38">
        <v>5.9999999999999995E-4</v>
      </c>
      <c r="H31" s="38">
        <v>2.1000000000000001E-2</v>
      </c>
      <c r="I31" s="38">
        <v>1.7100000000000001E-2</v>
      </c>
      <c r="J31" s="38">
        <v>2.46E-2</v>
      </c>
      <c r="K31" s="38">
        <v>1.0500000000000001E-2</v>
      </c>
      <c r="L31" s="38">
        <v>3.3673000000000002</v>
      </c>
      <c r="M31" s="38">
        <v>1.29E-2</v>
      </c>
      <c r="N31" s="44">
        <v>0.71809999999999996</v>
      </c>
      <c r="O31" s="105">
        <v>8064</v>
      </c>
      <c r="P31" s="104">
        <v>33.76</v>
      </c>
      <c r="Q31" s="103">
        <f t="shared" si="4"/>
        <v>9.3777777777777764</v>
      </c>
      <c r="R31" s="105">
        <v>8935</v>
      </c>
      <c r="S31" s="74">
        <v>37.409999999999997</v>
      </c>
      <c r="T31" s="108">
        <f t="shared" si="1"/>
        <v>10.391666666666666</v>
      </c>
      <c r="U31" s="107">
        <v>11570</v>
      </c>
      <c r="V31" s="104">
        <v>48.44</v>
      </c>
      <c r="W31" s="108">
        <f t="shared" si="2"/>
        <v>13.455555555555554</v>
      </c>
      <c r="X31" s="51"/>
      <c r="Y31" s="18"/>
      <c r="Z31" s="18"/>
      <c r="AA31" s="18"/>
      <c r="AB31" s="23"/>
      <c r="AC31" s="57">
        <v>73.4011</v>
      </c>
      <c r="AD31" s="15">
        <f t="shared" si="3"/>
        <v>99.999999999999986</v>
      </c>
      <c r="AE31" s="16" t="str">
        <f t="shared" si="5"/>
        <v>ОК</v>
      </c>
      <c r="AF31" s="8"/>
      <c r="AG31" s="8"/>
      <c r="AH31" s="8"/>
    </row>
    <row r="32" spans="1:34" x14ac:dyDescent="0.25">
      <c r="A32" s="28">
        <v>22</v>
      </c>
      <c r="B32" s="38">
        <v>92.113399999999999</v>
      </c>
      <c r="C32" s="38">
        <v>3.589</v>
      </c>
      <c r="D32" s="38">
        <v>0.70779999999999998</v>
      </c>
      <c r="E32" s="38">
        <v>6.2799999999999995E-2</v>
      </c>
      <c r="F32" s="38">
        <v>9.4500000000000001E-2</v>
      </c>
      <c r="G32" s="38">
        <v>2.9999999999999997E-4</v>
      </c>
      <c r="H32" s="38">
        <v>2.1600000000000001E-2</v>
      </c>
      <c r="I32" s="38">
        <v>1.78E-2</v>
      </c>
      <c r="J32" s="38">
        <v>2.9100000000000001E-2</v>
      </c>
      <c r="K32" s="38">
        <v>9.2999999999999992E-3</v>
      </c>
      <c r="L32" s="38">
        <v>3.3391000000000002</v>
      </c>
      <c r="M32" s="38">
        <v>1.5299999999999999E-2</v>
      </c>
      <c r="N32" s="75">
        <v>0.71899999999999997</v>
      </c>
      <c r="O32" s="105">
        <v>8075</v>
      </c>
      <c r="P32" s="104">
        <v>33.81</v>
      </c>
      <c r="Q32" s="103">
        <f t="shared" si="4"/>
        <v>9.3916666666666675</v>
      </c>
      <c r="R32" s="105">
        <v>8947</v>
      </c>
      <c r="S32" s="74">
        <v>37.46</v>
      </c>
      <c r="T32" s="108">
        <f t="shared" si="1"/>
        <v>10.405555555555555</v>
      </c>
      <c r="U32" s="107">
        <v>11579</v>
      </c>
      <c r="V32" s="104">
        <v>48.48</v>
      </c>
      <c r="W32" s="108">
        <f t="shared" si="2"/>
        <v>13.466666666666665</v>
      </c>
      <c r="X32" s="51"/>
      <c r="Y32" s="18"/>
      <c r="Z32" s="18"/>
      <c r="AA32" s="18"/>
      <c r="AB32" s="23"/>
      <c r="AC32" s="57">
        <v>65.814999999999998</v>
      </c>
      <c r="AD32" s="15">
        <f t="shared" si="3"/>
        <v>99.999999999999986</v>
      </c>
      <c r="AE32" s="16" t="str">
        <f t="shared" si="5"/>
        <v>ОК</v>
      </c>
      <c r="AF32" s="8"/>
      <c r="AG32" s="8"/>
      <c r="AH32" s="8"/>
    </row>
    <row r="33" spans="1:34" x14ac:dyDescent="0.25">
      <c r="A33" s="28">
        <v>23</v>
      </c>
      <c r="B33" s="38">
        <v>92.198700000000002</v>
      </c>
      <c r="C33" s="38">
        <v>3.5032000000000001</v>
      </c>
      <c r="D33" s="38">
        <v>0.70009999999999994</v>
      </c>
      <c r="E33" s="38">
        <v>6.25E-2</v>
      </c>
      <c r="F33" s="38">
        <v>9.35E-2</v>
      </c>
      <c r="G33" s="38">
        <v>2.9999999999999997E-4</v>
      </c>
      <c r="H33" s="38">
        <v>2.1600000000000001E-2</v>
      </c>
      <c r="I33" s="38">
        <v>1.7600000000000001E-2</v>
      </c>
      <c r="J33" s="38">
        <v>2.8000000000000001E-2</v>
      </c>
      <c r="K33" s="38">
        <v>1.0699999999999999E-2</v>
      </c>
      <c r="L33" s="38">
        <v>3.3504</v>
      </c>
      <c r="M33" s="38">
        <v>1.35E-2</v>
      </c>
      <c r="N33" s="44">
        <v>0.71840000000000004</v>
      </c>
      <c r="O33" s="105">
        <v>8068</v>
      </c>
      <c r="P33" s="104">
        <v>33.78</v>
      </c>
      <c r="Q33" s="103">
        <f t="shared" si="4"/>
        <v>9.3833333333333329</v>
      </c>
      <c r="R33" s="105">
        <v>8938</v>
      </c>
      <c r="S33" s="74">
        <v>37.42</v>
      </c>
      <c r="T33" s="108">
        <f t="shared" si="1"/>
        <v>10.394444444444444</v>
      </c>
      <c r="U33" s="107">
        <v>11575</v>
      </c>
      <c r="V33" s="104">
        <v>48.46</v>
      </c>
      <c r="W33" s="108">
        <f t="shared" si="2"/>
        <v>13.46111111111111</v>
      </c>
      <c r="X33" s="51"/>
      <c r="Y33" s="18"/>
      <c r="Z33" s="18"/>
      <c r="AA33" s="18"/>
      <c r="AB33" s="23"/>
      <c r="AC33" s="57">
        <v>63.417000000000002</v>
      </c>
      <c r="AD33" s="15">
        <f>SUM(B33:M33)+$K$42+$N$42</f>
        <v>100.00010000000002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75"/>
      <c r="O34" s="123">
        <v>8068</v>
      </c>
      <c r="P34" s="132">
        <v>33.78</v>
      </c>
      <c r="Q34" s="103">
        <f t="shared" si="4"/>
        <v>9.3833333333333329</v>
      </c>
      <c r="R34" s="123">
        <v>8938</v>
      </c>
      <c r="S34" s="130">
        <v>37.42</v>
      </c>
      <c r="T34" s="108">
        <f t="shared" si="1"/>
        <v>10.394444444444444</v>
      </c>
      <c r="U34" s="127">
        <v>11575</v>
      </c>
      <c r="V34" s="132">
        <v>48.46</v>
      </c>
      <c r="W34" s="108">
        <f t="shared" si="2"/>
        <v>13.46111111111111</v>
      </c>
      <c r="X34" s="51"/>
      <c r="Y34" s="18"/>
      <c r="Z34" s="18"/>
      <c r="AA34" s="18"/>
      <c r="AB34" s="23"/>
      <c r="AC34" s="57">
        <v>60.101100000000002</v>
      </c>
      <c r="AD34" s="15">
        <f t="shared" si="3"/>
        <v>0</v>
      </c>
      <c r="AE34" s="16" t="str">
        <f t="shared" si="5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8068</v>
      </c>
      <c r="P35" s="132">
        <v>33.78</v>
      </c>
      <c r="Q35" s="103">
        <f t="shared" si="4"/>
        <v>9.3833333333333329</v>
      </c>
      <c r="R35" s="123">
        <v>8938</v>
      </c>
      <c r="S35" s="130">
        <v>37.42</v>
      </c>
      <c r="T35" s="108">
        <f t="shared" si="1"/>
        <v>10.394444444444444</v>
      </c>
      <c r="U35" s="127">
        <v>11575</v>
      </c>
      <c r="V35" s="132">
        <v>48.46</v>
      </c>
      <c r="W35" s="108">
        <f t="shared" si="2"/>
        <v>13.46111111111111</v>
      </c>
      <c r="X35" s="53"/>
      <c r="Y35" s="18"/>
      <c r="Z35" s="18"/>
      <c r="AA35" s="18"/>
      <c r="AB35" s="23"/>
      <c r="AC35" s="57">
        <v>58.349200000000003</v>
      </c>
      <c r="AD35" s="15">
        <f t="shared" si="3"/>
        <v>0</v>
      </c>
      <c r="AE35" s="16" t="str">
        <f t="shared" si="5"/>
        <v xml:space="preserve"> </v>
      </c>
      <c r="AF35" s="8"/>
      <c r="AG35" s="8"/>
      <c r="AH35" s="8"/>
    </row>
    <row r="36" spans="1:34" x14ac:dyDescent="0.25">
      <c r="A36" s="28">
        <v>26</v>
      </c>
      <c r="B36" s="38">
        <v>91.931299999999993</v>
      </c>
      <c r="C36" s="38">
        <v>3.7086999999999999</v>
      </c>
      <c r="D36" s="38">
        <v>0.94210000000000005</v>
      </c>
      <c r="E36" s="38">
        <v>0.10970000000000001</v>
      </c>
      <c r="F36" s="38">
        <v>0.17519999999999999</v>
      </c>
      <c r="G36" s="38">
        <v>4.0000000000000002E-4</v>
      </c>
      <c r="H36" s="38">
        <v>1.7600000000000001E-2</v>
      </c>
      <c r="I36" s="38">
        <v>1.35E-2</v>
      </c>
      <c r="J36" s="38">
        <v>2.35E-2</v>
      </c>
      <c r="K36" s="38">
        <v>1.01E-2</v>
      </c>
      <c r="L36" s="38">
        <v>2.8862999999999999</v>
      </c>
      <c r="M36" s="38">
        <v>0.18160000000000001</v>
      </c>
      <c r="N36" s="44">
        <v>0.72399999999999998</v>
      </c>
      <c r="O36" s="105">
        <v>8154</v>
      </c>
      <c r="P36" s="74">
        <v>34.14</v>
      </c>
      <c r="Q36" s="103">
        <f t="shared" si="4"/>
        <v>9.4833333333333325</v>
      </c>
      <c r="R36" s="105">
        <v>9033</v>
      </c>
      <c r="S36" s="74">
        <v>37.82</v>
      </c>
      <c r="T36" s="108">
        <f t="shared" si="1"/>
        <v>10.505555555555555</v>
      </c>
      <c r="U36" s="107">
        <v>11651</v>
      </c>
      <c r="V36" s="104">
        <v>48.78</v>
      </c>
      <c r="W36" s="108">
        <f t="shared" si="2"/>
        <v>13.55</v>
      </c>
      <c r="X36" s="53"/>
      <c r="Y36" s="18"/>
      <c r="Z36" s="18"/>
      <c r="AA36" s="18"/>
      <c r="AB36" s="23"/>
      <c r="AC36" s="57">
        <v>56.644599999999997</v>
      </c>
      <c r="AD36" s="15">
        <f t="shared" si="3"/>
        <v>99.999999999999986</v>
      </c>
      <c r="AE36" s="16" t="str">
        <f t="shared" si="5"/>
        <v>ОК</v>
      </c>
      <c r="AF36" s="8"/>
      <c r="AG36" s="8"/>
      <c r="AH36" s="8"/>
    </row>
    <row r="37" spans="1:34" x14ac:dyDescent="0.25">
      <c r="A37" s="28">
        <v>27</v>
      </c>
      <c r="B37" s="38">
        <v>92.250299999999996</v>
      </c>
      <c r="C37" s="38">
        <v>4.2687999999999997</v>
      </c>
      <c r="D37" s="38">
        <v>0.98880000000000001</v>
      </c>
      <c r="E37" s="38">
        <v>9.06E-2</v>
      </c>
      <c r="F37" s="38">
        <v>0.1118</v>
      </c>
      <c r="G37" s="38">
        <v>2.9999999999999997E-4</v>
      </c>
      <c r="H37" s="38">
        <v>1.9400000000000001E-2</v>
      </c>
      <c r="I37" s="38">
        <v>1.4500000000000001E-2</v>
      </c>
      <c r="J37" s="38">
        <v>8.8999999999999999E-3</v>
      </c>
      <c r="K37" s="38">
        <v>9.5999999999999992E-3</v>
      </c>
      <c r="L37" s="38">
        <v>2.1214</v>
      </c>
      <c r="M37" s="38">
        <v>0.11559999999999999</v>
      </c>
      <c r="N37" s="44">
        <v>0.72140000000000004</v>
      </c>
      <c r="O37" s="105">
        <v>8243</v>
      </c>
      <c r="P37" s="74">
        <v>34.51</v>
      </c>
      <c r="Q37" s="103">
        <f t="shared" si="4"/>
        <v>9.5861111111111104</v>
      </c>
      <c r="R37" s="105">
        <v>9131</v>
      </c>
      <c r="S37" s="74">
        <v>38.229999999999997</v>
      </c>
      <c r="T37" s="108">
        <f t="shared" si="1"/>
        <v>10.619444444444444</v>
      </c>
      <c r="U37" s="107">
        <v>11797</v>
      </c>
      <c r="V37" s="104">
        <v>49.39</v>
      </c>
      <c r="W37" s="108">
        <f t="shared" si="2"/>
        <v>13.719444444444445</v>
      </c>
      <c r="X37" s="51">
        <v>-12.8</v>
      </c>
      <c r="Y37" s="18"/>
      <c r="Z37" s="18"/>
      <c r="AA37" s="18"/>
      <c r="AB37" s="23"/>
      <c r="AC37" s="57">
        <v>57.730899999999998</v>
      </c>
      <c r="AD37" s="15">
        <f t="shared" si="3"/>
        <v>99.999999999999986</v>
      </c>
      <c r="AE37" s="16" t="str">
        <f t="shared" si="5"/>
        <v>ОК</v>
      </c>
      <c r="AF37" s="8"/>
      <c r="AG37" s="8"/>
      <c r="AH37" s="8"/>
    </row>
    <row r="38" spans="1:34" x14ac:dyDescent="0.25">
      <c r="A38" s="28">
        <v>28</v>
      </c>
      <c r="B38" s="38">
        <v>92.865399999999994</v>
      </c>
      <c r="C38" s="38">
        <v>3.8967000000000001</v>
      </c>
      <c r="D38" s="38">
        <v>0.92279999999999995</v>
      </c>
      <c r="E38" s="38">
        <v>8.8800000000000004E-2</v>
      </c>
      <c r="F38" s="38">
        <v>0.10730000000000001</v>
      </c>
      <c r="G38" s="38">
        <v>5.0000000000000001E-4</v>
      </c>
      <c r="H38" s="38">
        <v>1.95E-2</v>
      </c>
      <c r="I38" s="38">
        <v>1.46E-2</v>
      </c>
      <c r="J38" s="38">
        <v>1.4999999999999999E-2</v>
      </c>
      <c r="K38" s="38">
        <v>9.5999999999999992E-3</v>
      </c>
      <c r="L38" s="38">
        <v>1.9462999999999999</v>
      </c>
      <c r="M38" s="38">
        <v>0.1135</v>
      </c>
      <c r="N38" s="44">
        <v>0.7177</v>
      </c>
      <c r="O38" s="105">
        <v>8226</v>
      </c>
      <c r="P38" s="74">
        <v>34.44</v>
      </c>
      <c r="Q38" s="103">
        <f t="shared" si="4"/>
        <v>9.5666666666666664</v>
      </c>
      <c r="R38" s="105">
        <v>9112</v>
      </c>
      <c r="S38" s="74">
        <v>38.15</v>
      </c>
      <c r="T38" s="108">
        <f t="shared" si="1"/>
        <v>10.597222222222221</v>
      </c>
      <c r="U38" s="107">
        <v>11806</v>
      </c>
      <c r="V38" s="104">
        <v>49.43</v>
      </c>
      <c r="W38" s="108">
        <f t="shared" si="2"/>
        <v>13.730555555555554</v>
      </c>
      <c r="X38" s="51">
        <v>-13.2</v>
      </c>
      <c r="Y38" s="18"/>
      <c r="Z38" s="18"/>
      <c r="AA38" s="18"/>
      <c r="AB38" s="23"/>
      <c r="AC38" s="57">
        <v>54.510599999999997</v>
      </c>
      <c r="AD38" s="15">
        <f t="shared" si="3"/>
        <v>99.999999999999986</v>
      </c>
      <c r="AE38" s="16" t="str">
        <f t="shared" si="5"/>
        <v>ОК</v>
      </c>
      <c r="AF38" s="8"/>
      <c r="AG38" s="8"/>
      <c r="AH38" s="8"/>
    </row>
    <row r="39" spans="1:34" x14ac:dyDescent="0.25">
      <c r="A39" s="28">
        <v>29</v>
      </c>
      <c r="B39" s="38">
        <v>93.310900000000004</v>
      </c>
      <c r="C39" s="38">
        <v>3.6415999999999999</v>
      </c>
      <c r="D39" s="38">
        <v>0.89080000000000004</v>
      </c>
      <c r="E39" s="38">
        <v>9.06E-2</v>
      </c>
      <c r="F39" s="38">
        <v>0.10680000000000001</v>
      </c>
      <c r="G39" s="38">
        <v>2.9999999999999997E-4</v>
      </c>
      <c r="H39" s="38">
        <v>0.02</v>
      </c>
      <c r="I39" s="38">
        <v>1.47E-2</v>
      </c>
      <c r="J39" s="38">
        <v>1.5699999999999999E-2</v>
      </c>
      <c r="K39" s="38">
        <v>1.0800000000000001E-2</v>
      </c>
      <c r="L39" s="38">
        <v>1.7688999999999999</v>
      </c>
      <c r="M39" s="38">
        <v>0.12889999999999999</v>
      </c>
      <c r="N39" s="44">
        <v>0.71519999999999995</v>
      </c>
      <c r="O39" s="105">
        <v>8221</v>
      </c>
      <c r="P39" s="74">
        <v>34.42</v>
      </c>
      <c r="Q39" s="103">
        <f t="shared" si="4"/>
        <v>9.5611111111111118</v>
      </c>
      <c r="R39" s="105">
        <v>9107</v>
      </c>
      <c r="S39" s="74">
        <v>38.130000000000003</v>
      </c>
      <c r="T39" s="108">
        <f t="shared" si="1"/>
        <v>10.591666666666667</v>
      </c>
      <c r="U39" s="107">
        <v>11818</v>
      </c>
      <c r="V39" s="104">
        <v>49.48</v>
      </c>
      <c r="W39" s="108">
        <f t="shared" si="2"/>
        <v>13.744444444444444</v>
      </c>
      <c r="X39" s="51">
        <v>-14.1</v>
      </c>
      <c r="Y39" s="18"/>
      <c r="Z39" s="18"/>
      <c r="AA39" s="18"/>
      <c r="AB39" s="23"/>
      <c r="AC39" s="57">
        <v>54.321599999999997</v>
      </c>
      <c r="AD39" s="15">
        <f t="shared" si="3"/>
        <v>100</v>
      </c>
      <c r="AE39" s="16" t="str">
        <f t="shared" si="5"/>
        <v>ОК</v>
      </c>
      <c r="AF39" s="8"/>
      <c r="AG39" s="8"/>
      <c r="AH39" s="8"/>
    </row>
    <row r="40" spans="1:34" x14ac:dyDescent="0.25">
      <c r="A40" s="28">
        <v>30</v>
      </c>
      <c r="B40" s="39">
        <v>94.003500000000003</v>
      </c>
      <c r="C40" s="38">
        <v>3.2040999999999999</v>
      </c>
      <c r="D40" s="38">
        <v>0.80159999999999998</v>
      </c>
      <c r="E40" s="38">
        <v>8.8300000000000003E-2</v>
      </c>
      <c r="F40" s="38">
        <v>0.1028</v>
      </c>
      <c r="G40" s="38">
        <v>5.9999999999999995E-4</v>
      </c>
      <c r="H40" s="38">
        <v>2.0400000000000001E-2</v>
      </c>
      <c r="I40" s="38">
        <v>1.49E-2</v>
      </c>
      <c r="J40" s="38">
        <v>7.1999999999999998E-3</v>
      </c>
      <c r="K40" s="38">
        <v>1.06E-2</v>
      </c>
      <c r="L40" s="38">
        <v>1.6226</v>
      </c>
      <c r="M40" s="40">
        <v>0.1234</v>
      </c>
      <c r="N40" s="44">
        <v>0.71040000000000003</v>
      </c>
      <c r="O40" s="105">
        <v>8190</v>
      </c>
      <c r="P40" s="104">
        <v>34.29</v>
      </c>
      <c r="Q40" s="103">
        <f t="shared" si="4"/>
        <v>9.5250000000000004</v>
      </c>
      <c r="R40" s="105">
        <v>9076</v>
      </c>
      <c r="S40" s="74">
        <v>38</v>
      </c>
      <c r="T40" s="108">
        <f t="shared" si="1"/>
        <v>10.555555555555555</v>
      </c>
      <c r="U40" s="107">
        <v>11816</v>
      </c>
      <c r="V40" s="104">
        <v>49.47</v>
      </c>
      <c r="W40" s="108">
        <f t="shared" si="2"/>
        <v>13.741666666666665</v>
      </c>
      <c r="X40" s="51"/>
      <c r="Y40" s="18"/>
      <c r="Z40" s="18"/>
      <c r="AA40" s="18"/>
      <c r="AB40" s="23"/>
      <c r="AC40" s="57">
        <v>58.0505</v>
      </c>
      <c r="AD40" s="15">
        <f t="shared" si="3"/>
        <v>100</v>
      </c>
      <c r="AE40" s="16" t="str">
        <f t="shared" si="5"/>
        <v>ОК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8190</v>
      </c>
      <c r="P41" s="132">
        <v>34.29</v>
      </c>
      <c r="Q41" s="103">
        <f t="shared" si="4"/>
        <v>9.5250000000000004</v>
      </c>
      <c r="R41" s="123">
        <v>9076</v>
      </c>
      <c r="S41" s="130">
        <v>38</v>
      </c>
      <c r="T41" s="108">
        <f t="shared" si="1"/>
        <v>10.555555555555555</v>
      </c>
      <c r="U41" s="148">
        <v>11816</v>
      </c>
      <c r="V41" s="150">
        <v>49.47</v>
      </c>
      <c r="W41" s="112">
        <f t="shared" si="2"/>
        <v>13.741666666666665</v>
      </c>
      <c r="X41" s="52"/>
      <c r="Y41" s="24"/>
      <c r="Z41" s="63"/>
      <c r="AA41" s="63"/>
      <c r="AB41" s="25"/>
      <c r="AC41" s="58">
        <v>62.953299999999999</v>
      </c>
      <c r="AD41" s="15">
        <f t="shared" si="3"/>
        <v>0</v>
      </c>
      <c r="AE41" s="16" t="str">
        <f t="shared" si="5"/>
        <v xml:space="preserve"> </v>
      </c>
      <c r="AF41" s="8"/>
      <c r="AG41" s="8"/>
      <c r="AH41" s="8"/>
    </row>
    <row r="42" spans="1:34" ht="15" customHeight="1" thickBot="1" x14ac:dyDescent="0.3">
      <c r="A42" s="159" t="s">
        <v>74</v>
      </c>
      <c r="B42" s="159"/>
      <c r="C42" s="159"/>
      <c r="D42" s="159"/>
      <c r="E42" s="159"/>
      <c r="F42" s="159"/>
      <c r="G42" s="159"/>
      <c r="H42" s="160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8158.6252610751681</v>
      </c>
      <c r="P42" s="203">
        <f>SUMPRODUCT(P11:P41,AC11:AC41)/SUM(AC11:AC41)</f>
        <v>34.158554048942463</v>
      </c>
      <c r="Q42" s="203">
        <f>SUMPRODUCT(Q11:Q41,AC11:AC41)/SUM(AC11:AC41)</f>
        <v>9.4884872358173507</v>
      </c>
      <c r="R42" s="203">
        <f>SUMPRODUCT(R11:R41,AC11:AC41)/SUM(AC11:AC41)</f>
        <v>9038.2136851839587</v>
      </c>
      <c r="S42" s="209">
        <f>SUMPRODUCT(S11:S41,AC11:AC41)/SUM(AC11:AC41)</f>
        <v>37.841126286687512</v>
      </c>
      <c r="T42" s="211">
        <f>SUMPRODUCT(T11:T41,AC11:AC41)/SUM(AC11:AC41)</f>
        <v>10.511423968524307</v>
      </c>
      <c r="U42" s="19"/>
      <c r="V42" s="9"/>
      <c r="W42" s="93"/>
      <c r="X42" s="93"/>
      <c r="Y42" s="93"/>
      <c r="Z42" s="196" t="s">
        <v>93</v>
      </c>
      <c r="AA42" s="197"/>
      <c r="AB42" s="207">
        <f>SUM(AC11:AC41)</f>
        <v>1937.0379000000005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04"/>
      <c r="Q43" s="204"/>
      <c r="R43" s="204"/>
      <c r="S43" s="210"/>
      <c r="T43" s="212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K49:M49"/>
    <mergeCell ref="Z42:AA42"/>
    <mergeCell ref="B52:M52"/>
    <mergeCell ref="K2:AB2"/>
    <mergeCell ref="K3:AA3"/>
    <mergeCell ref="K5:AA5"/>
    <mergeCell ref="K4:AA4"/>
    <mergeCell ref="P42:P43"/>
    <mergeCell ref="Q42:Q43"/>
    <mergeCell ref="R42:R43"/>
    <mergeCell ref="L42:M42"/>
    <mergeCell ref="AB42:AC42"/>
    <mergeCell ref="S42:S43"/>
    <mergeCell ref="T42:T43"/>
    <mergeCell ref="W9:W10"/>
    <mergeCell ref="AC7:AC10"/>
    <mergeCell ref="B7:M8"/>
    <mergeCell ref="N8:N10"/>
    <mergeCell ref="U9:U10"/>
    <mergeCell ref="I9:I10"/>
    <mergeCell ref="J9:J10"/>
    <mergeCell ref="K9:K10"/>
    <mergeCell ref="L9:L10"/>
    <mergeCell ref="O9:O10"/>
    <mergeCell ref="P9:P10"/>
    <mergeCell ref="Q9:Q10"/>
    <mergeCell ref="R9:R10"/>
    <mergeCell ref="S9:S10"/>
    <mergeCell ref="Z7:Z10"/>
    <mergeCell ref="AA7:AA10"/>
    <mergeCell ref="AB7:AB10"/>
    <mergeCell ref="Y7:Y10"/>
    <mergeCell ref="X7:X10"/>
    <mergeCell ref="O42:O43"/>
    <mergeCell ref="H43:N43"/>
    <mergeCell ref="I42:J42"/>
    <mergeCell ref="A42:H42"/>
    <mergeCell ref="A7:A10"/>
    <mergeCell ref="B9:B10"/>
    <mergeCell ref="C9:C10"/>
    <mergeCell ref="D9:D10"/>
    <mergeCell ref="E9:E10"/>
    <mergeCell ref="F9:F10"/>
    <mergeCell ref="G9:G10"/>
    <mergeCell ref="H9:H10"/>
    <mergeCell ref="M9:M10"/>
    <mergeCell ref="N7:W7"/>
    <mergeCell ref="T9:T10"/>
    <mergeCell ref="V9:V10"/>
  </mergeCells>
  <printOptions verticalCentered="1"/>
  <pageMargins left="0.62992125984251968" right="0.23622047244094491" top="0.35433070866141736" bottom="0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2" width="9.5703125" style="1" customWidth="1"/>
    <col min="3" max="3" width="7.42578125" style="1" customWidth="1"/>
    <col min="4" max="4" width="7.28515625" style="1" customWidth="1"/>
    <col min="5" max="9" width="6.140625" style="1" customWidth="1"/>
    <col min="10" max="10" width="7.85546875" style="1" customWidth="1"/>
    <col min="11" max="11" width="8.140625" style="1" customWidth="1"/>
    <col min="12" max="12" width="7.140625" style="1" customWidth="1"/>
    <col min="13" max="14" width="7.28515625" style="1" customWidth="1"/>
    <col min="15" max="20" width="6.140625" style="1" customWidth="1"/>
    <col min="21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12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61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59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5"/>
      <c r="F3" s="2"/>
      <c r="G3" s="2"/>
      <c r="H3" s="2"/>
      <c r="I3" s="2"/>
      <c r="J3" s="2"/>
      <c r="K3" s="202" t="s">
        <v>79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109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29</v>
      </c>
      <c r="C9" s="165" t="s">
        <v>30</v>
      </c>
      <c r="D9" s="165" t="s">
        <v>31</v>
      </c>
      <c r="E9" s="165" t="s">
        <v>36</v>
      </c>
      <c r="F9" s="165" t="s">
        <v>37</v>
      </c>
      <c r="G9" s="165" t="s">
        <v>34</v>
      </c>
      <c r="H9" s="165" t="s">
        <v>38</v>
      </c>
      <c r="I9" s="165" t="s">
        <v>35</v>
      </c>
      <c r="J9" s="165" t="s">
        <v>33</v>
      </c>
      <c r="K9" s="165" t="s">
        <v>32</v>
      </c>
      <c r="L9" s="165" t="s">
        <v>39</v>
      </c>
      <c r="M9" s="167" t="s">
        <v>40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3"/>
    </row>
    <row r="11" spans="1:34" x14ac:dyDescent="0.25">
      <c r="A11" s="28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5"/>
      <c r="O11" s="146">
        <v>8161</v>
      </c>
      <c r="P11" s="130">
        <v>34.17</v>
      </c>
      <c r="Q11" s="103">
        <f>P11/3.6</f>
        <v>9.4916666666666671</v>
      </c>
      <c r="R11" s="105"/>
      <c r="S11" s="74"/>
      <c r="T11" s="108">
        <f>S11/3.6</f>
        <v>0</v>
      </c>
      <c r="U11" s="125">
        <v>11825</v>
      </c>
      <c r="V11" s="130">
        <v>49.51</v>
      </c>
      <c r="W11" s="108">
        <f>V11/3.6</f>
        <v>13.752777777777776</v>
      </c>
      <c r="X11" s="21"/>
      <c r="Y11" s="18"/>
      <c r="Z11" s="18"/>
      <c r="AA11" s="18"/>
      <c r="AB11" s="23"/>
      <c r="AC11" s="56">
        <v>10.468299999999999</v>
      </c>
      <c r="AD11" s="15">
        <f>SUM(B11:M11)+$K$42+$N$42</f>
        <v>0</v>
      </c>
      <c r="AE11" s="16" t="str">
        <f t="shared" ref="AE11:AE16" si="0"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77"/>
      <c r="C12" s="77"/>
      <c r="D12" s="77"/>
      <c r="E12" s="227"/>
      <c r="F12" s="228"/>
      <c r="G12" s="227"/>
      <c r="H12" s="229"/>
      <c r="I12" s="228"/>
      <c r="J12" s="77"/>
      <c r="K12" s="77"/>
      <c r="L12" s="77"/>
      <c r="M12" s="77"/>
      <c r="N12" s="44"/>
      <c r="O12" s="146">
        <v>8161</v>
      </c>
      <c r="P12" s="130">
        <v>34.17</v>
      </c>
      <c r="Q12" s="103">
        <f>P12/3.6</f>
        <v>9.4916666666666671</v>
      </c>
      <c r="R12" s="105"/>
      <c r="S12" s="104"/>
      <c r="T12" s="108">
        <f t="shared" ref="T12:T41" si="1">S12/3.6</f>
        <v>0</v>
      </c>
      <c r="U12" s="125">
        <v>11825</v>
      </c>
      <c r="V12" s="130">
        <v>49.51</v>
      </c>
      <c r="W12" s="108">
        <f t="shared" ref="W12:W41" si="2">V12/3.6</f>
        <v>13.752777777777776</v>
      </c>
      <c r="X12" s="91"/>
      <c r="Y12" s="18"/>
      <c r="Z12" s="18"/>
      <c r="AA12" s="18"/>
      <c r="AB12" s="23"/>
      <c r="AC12" s="56">
        <v>9.6936</v>
      </c>
      <c r="AD12" s="15">
        <f t="shared" ref="AD12:AD41" si="3">SUM(B12:M12)+$K$42+$N$42</f>
        <v>0</v>
      </c>
      <c r="AE12" s="16" t="str">
        <f t="shared" si="0"/>
        <v xml:space="preserve"> </v>
      </c>
      <c r="AF12" s="8"/>
      <c r="AG12" s="8"/>
      <c r="AH12" s="8"/>
    </row>
    <row r="13" spans="1:34" x14ac:dyDescent="0.25">
      <c r="A13" s="28">
        <v>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4"/>
      <c r="O13" s="146">
        <v>8161</v>
      </c>
      <c r="P13" s="130">
        <v>34.17</v>
      </c>
      <c r="Q13" s="103">
        <f t="shared" ref="Q13:Q41" si="4">P13/3.6</f>
        <v>9.4916666666666671</v>
      </c>
      <c r="R13" s="105"/>
      <c r="S13" s="104"/>
      <c r="T13" s="108">
        <f t="shared" si="1"/>
        <v>0</v>
      </c>
      <c r="U13" s="125">
        <v>11825</v>
      </c>
      <c r="V13" s="130">
        <v>49.51</v>
      </c>
      <c r="W13" s="108">
        <f t="shared" si="2"/>
        <v>13.752777777777776</v>
      </c>
      <c r="X13" s="21"/>
      <c r="Y13" s="18"/>
      <c r="Z13" s="18"/>
      <c r="AA13" s="18"/>
      <c r="AB13" s="23"/>
      <c r="AC13" s="56">
        <v>9.9749999999999996</v>
      </c>
      <c r="AD13" s="15">
        <f t="shared" si="3"/>
        <v>0</v>
      </c>
      <c r="AE13" s="16" t="str">
        <f t="shared" si="0"/>
        <v xml:space="preserve"> </v>
      </c>
      <c r="AF13" s="8"/>
      <c r="AG13" s="8"/>
      <c r="AH13" s="8"/>
    </row>
    <row r="14" spans="1:34" x14ac:dyDescent="0.25">
      <c r="A14" s="28">
        <v>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4"/>
      <c r="O14" s="146">
        <v>8161</v>
      </c>
      <c r="P14" s="130">
        <v>34.17</v>
      </c>
      <c r="Q14" s="103">
        <f t="shared" si="4"/>
        <v>9.4916666666666671</v>
      </c>
      <c r="R14" s="105"/>
      <c r="S14" s="104"/>
      <c r="T14" s="108">
        <f t="shared" si="1"/>
        <v>0</v>
      </c>
      <c r="U14" s="125">
        <v>11825</v>
      </c>
      <c r="V14" s="130">
        <v>49.51</v>
      </c>
      <c r="W14" s="108">
        <f t="shared" si="2"/>
        <v>13.752777777777776</v>
      </c>
      <c r="X14" s="21"/>
      <c r="Y14" s="18"/>
      <c r="Z14" s="18"/>
      <c r="AA14" s="18"/>
      <c r="AB14" s="23"/>
      <c r="AC14" s="56">
        <v>10.1503</v>
      </c>
      <c r="AD14" s="15">
        <f t="shared" si="3"/>
        <v>0</v>
      </c>
      <c r="AE14" s="16" t="str">
        <f t="shared" si="0"/>
        <v xml:space="preserve"> </v>
      </c>
      <c r="AF14" s="8"/>
      <c r="AG14" s="8"/>
      <c r="AH14" s="8"/>
    </row>
    <row r="15" spans="1:34" x14ac:dyDescent="0.25">
      <c r="A15" s="28">
        <v>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4"/>
      <c r="O15" s="146">
        <v>8161</v>
      </c>
      <c r="P15" s="130">
        <v>34.17</v>
      </c>
      <c r="Q15" s="103">
        <f t="shared" si="4"/>
        <v>9.4916666666666671</v>
      </c>
      <c r="R15" s="105"/>
      <c r="S15" s="104"/>
      <c r="T15" s="108">
        <f t="shared" si="1"/>
        <v>0</v>
      </c>
      <c r="U15" s="125">
        <v>11825</v>
      </c>
      <c r="V15" s="130">
        <v>49.51</v>
      </c>
      <c r="W15" s="108">
        <f t="shared" si="2"/>
        <v>13.752777777777776</v>
      </c>
      <c r="X15" s="21"/>
      <c r="Y15" s="18"/>
      <c r="Z15" s="18"/>
      <c r="AA15" s="18"/>
      <c r="AB15" s="23"/>
      <c r="AC15" s="56">
        <v>9.8498000000000001</v>
      </c>
      <c r="AD15" s="15">
        <f t="shared" si="3"/>
        <v>0</v>
      </c>
      <c r="AE15" s="16" t="str">
        <f t="shared" si="0"/>
        <v xml:space="preserve"> </v>
      </c>
      <c r="AF15" s="8"/>
      <c r="AG15" s="8"/>
      <c r="AH15" s="8"/>
    </row>
    <row r="16" spans="1:34" x14ac:dyDescent="0.25">
      <c r="A16" s="28">
        <v>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4"/>
      <c r="O16" s="146">
        <v>8161</v>
      </c>
      <c r="P16" s="130">
        <v>34.17</v>
      </c>
      <c r="Q16" s="103">
        <f t="shared" si="4"/>
        <v>9.4916666666666671</v>
      </c>
      <c r="R16" s="105"/>
      <c r="S16" s="104"/>
      <c r="T16" s="108">
        <f t="shared" si="1"/>
        <v>0</v>
      </c>
      <c r="U16" s="125">
        <v>11825</v>
      </c>
      <c r="V16" s="130">
        <v>49.51</v>
      </c>
      <c r="W16" s="108">
        <f t="shared" si="2"/>
        <v>13.752777777777776</v>
      </c>
      <c r="X16" s="21"/>
      <c r="Y16" s="18"/>
      <c r="Z16" s="18"/>
      <c r="AA16" s="18"/>
      <c r="AB16" s="23"/>
      <c r="AC16" s="56">
        <v>10.7287</v>
      </c>
      <c r="AD16" s="15">
        <f t="shared" si="3"/>
        <v>0</v>
      </c>
      <c r="AE16" s="16" t="str">
        <f t="shared" si="0"/>
        <v xml:space="preserve"> </v>
      </c>
      <c r="AF16" s="8"/>
      <c r="AG16" s="8"/>
      <c r="AH16" s="8"/>
    </row>
    <row r="17" spans="1:34" x14ac:dyDescent="0.25">
      <c r="A17" s="28">
        <v>7</v>
      </c>
      <c r="B17" s="77">
        <v>93.421000000000006</v>
      </c>
      <c r="C17" s="77">
        <v>3.38</v>
      </c>
      <c r="D17" s="77">
        <v>0.81</v>
      </c>
      <c r="E17" s="227">
        <v>0.16700000000000001</v>
      </c>
      <c r="F17" s="230"/>
      <c r="G17" s="227">
        <v>3.1699999999999999E-2</v>
      </c>
      <c r="H17" s="231"/>
      <c r="I17" s="230"/>
      <c r="J17" s="77">
        <v>1.5299999999999999E-2</v>
      </c>
      <c r="K17" s="77">
        <v>8.5000000000000006E-3</v>
      </c>
      <c r="L17" s="77">
        <v>1.93</v>
      </c>
      <c r="M17" s="77">
        <v>0.23599999999999999</v>
      </c>
      <c r="N17" s="44">
        <v>0.71399999999999997</v>
      </c>
      <c r="O17" s="104">
        <v>8164</v>
      </c>
      <c r="P17" s="144">
        <v>34.18</v>
      </c>
      <c r="Q17" s="103">
        <f t="shared" si="4"/>
        <v>9.4944444444444436</v>
      </c>
      <c r="R17" s="105"/>
      <c r="S17" s="104"/>
      <c r="T17" s="108">
        <f t="shared" si="1"/>
        <v>0</v>
      </c>
      <c r="U17" s="107">
        <v>11749</v>
      </c>
      <c r="V17" s="74">
        <v>49.19</v>
      </c>
      <c r="W17" s="108">
        <f t="shared" si="2"/>
        <v>13.663888888888888</v>
      </c>
      <c r="X17" s="91">
        <v>-21.7</v>
      </c>
      <c r="Y17" s="18"/>
      <c r="Z17" s="18" t="s">
        <v>75</v>
      </c>
      <c r="AA17" s="18" t="s">
        <v>75</v>
      </c>
      <c r="AB17" s="23"/>
      <c r="AC17" s="56">
        <v>9.5610999999999997</v>
      </c>
      <c r="AD17" s="15">
        <f t="shared" si="3"/>
        <v>99.999500000000012</v>
      </c>
      <c r="AE17" s="16" t="s">
        <v>115</v>
      </c>
      <c r="AF17" s="8"/>
      <c r="AG17" s="8"/>
      <c r="AH17" s="8"/>
    </row>
    <row r="18" spans="1:34" x14ac:dyDescent="0.25">
      <c r="A18" s="28">
        <v>8</v>
      </c>
      <c r="B18" s="77"/>
      <c r="C18" s="77"/>
      <c r="D18" s="77"/>
      <c r="E18" s="227"/>
      <c r="F18" s="228"/>
      <c r="G18" s="227"/>
      <c r="H18" s="229"/>
      <c r="I18" s="228"/>
      <c r="J18" s="77"/>
      <c r="K18" s="77"/>
      <c r="L18" s="77"/>
      <c r="M18" s="77"/>
      <c r="N18" s="44"/>
      <c r="O18" s="132">
        <v>8164</v>
      </c>
      <c r="P18" s="147">
        <v>34.18</v>
      </c>
      <c r="Q18" s="103">
        <f t="shared" si="4"/>
        <v>9.4944444444444436</v>
      </c>
      <c r="R18" s="105"/>
      <c r="S18" s="104"/>
      <c r="T18" s="108">
        <f t="shared" si="1"/>
        <v>0</v>
      </c>
      <c r="U18" s="127">
        <v>11749</v>
      </c>
      <c r="V18" s="130">
        <v>49.19</v>
      </c>
      <c r="W18" s="108">
        <f t="shared" si="2"/>
        <v>13.663888888888888</v>
      </c>
      <c r="X18" s="91"/>
      <c r="Y18" s="18"/>
      <c r="Z18" s="18"/>
      <c r="AA18" s="18"/>
      <c r="AB18" s="23"/>
      <c r="AC18" s="56">
        <v>8.6511999999999993</v>
      </c>
      <c r="AD18" s="15">
        <f t="shared" si="3"/>
        <v>0</v>
      </c>
      <c r="AE18" s="16" t="s">
        <v>115</v>
      </c>
      <c r="AF18" s="8"/>
      <c r="AG18" s="8"/>
      <c r="AH18" s="8"/>
    </row>
    <row r="19" spans="1:34" x14ac:dyDescent="0.25">
      <c r="A19" s="28">
        <v>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44"/>
      <c r="O19" s="132">
        <v>8164</v>
      </c>
      <c r="P19" s="147">
        <v>34.18</v>
      </c>
      <c r="Q19" s="103">
        <f t="shared" si="4"/>
        <v>9.4944444444444436</v>
      </c>
      <c r="R19" s="105"/>
      <c r="S19" s="104"/>
      <c r="T19" s="108">
        <f t="shared" si="1"/>
        <v>0</v>
      </c>
      <c r="U19" s="127">
        <v>11749</v>
      </c>
      <c r="V19" s="130">
        <v>49.19</v>
      </c>
      <c r="W19" s="108">
        <f t="shared" si="2"/>
        <v>13.663888888888888</v>
      </c>
      <c r="X19" s="91"/>
      <c r="Y19" s="18"/>
      <c r="Z19" s="18"/>
      <c r="AA19" s="18"/>
      <c r="AB19" s="23"/>
      <c r="AC19" s="56">
        <v>7.9096000000000002</v>
      </c>
      <c r="AD19" s="15">
        <f t="shared" si="3"/>
        <v>0</v>
      </c>
      <c r="AE19" s="16" t="s">
        <v>115</v>
      </c>
      <c r="AF19" s="8"/>
      <c r="AG19" s="8"/>
      <c r="AH19" s="8"/>
    </row>
    <row r="20" spans="1:34" x14ac:dyDescent="0.25">
      <c r="A20" s="28">
        <v>10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44"/>
      <c r="O20" s="132">
        <v>8164</v>
      </c>
      <c r="P20" s="147">
        <v>34.18</v>
      </c>
      <c r="Q20" s="103">
        <f t="shared" si="4"/>
        <v>9.4944444444444436</v>
      </c>
      <c r="R20" s="105"/>
      <c r="S20" s="104"/>
      <c r="T20" s="108">
        <f t="shared" si="1"/>
        <v>0</v>
      </c>
      <c r="U20" s="127">
        <v>11749</v>
      </c>
      <c r="V20" s="130">
        <v>49.19</v>
      </c>
      <c r="W20" s="108">
        <f t="shared" si="2"/>
        <v>13.663888888888888</v>
      </c>
      <c r="X20" s="91"/>
      <c r="Y20" s="18"/>
      <c r="Z20" s="18"/>
      <c r="AA20" s="18"/>
      <c r="AB20" s="23"/>
      <c r="AC20" s="56">
        <v>8.7317999999999998</v>
      </c>
      <c r="AD20" s="15">
        <f t="shared" si="3"/>
        <v>0</v>
      </c>
      <c r="AE20" s="16" t="s">
        <v>115</v>
      </c>
      <c r="AF20" s="8"/>
      <c r="AG20" s="8"/>
      <c r="AH20" s="8"/>
    </row>
    <row r="21" spans="1:34" x14ac:dyDescent="0.25">
      <c r="A21" s="28">
        <v>11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44"/>
      <c r="O21" s="132">
        <v>8164</v>
      </c>
      <c r="P21" s="147">
        <v>34.18</v>
      </c>
      <c r="Q21" s="103">
        <f t="shared" si="4"/>
        <v>9.4944444444444436</v>
      </c>
      <c r="R21" s="105"/>
      <c r="S21" s="104"/>
      <c r="T21" s="108">
        <f t="shared" si="1"/>
        <v>0</v>
      </c>
      <c r="U21" s="127">
        <v>11749</v>
      </c>
      <c r="V21" s="130">
        <v>49.19</v>
      </c>
      <c r="W21" s="108">
        <f t="shared" si="2"/>
        <v>13.663888888888888</v>
      </c>
      <c r="X21" s="91"/>
      <c r="Y21" s="18"/>
      <c r="Z21" s="18"/>
      <c r="AA21" s="18"/>
      <c r="AB21" s="23"/>
      <c r="AC21" s="56">
        <v>8.7152999999999992</v>
      </c>
      <c r="AD21" s="15">
        <f t="shared" si="3"/>
        <v>0</v>
      </c>
      <c r="AE21" s="16" t="s">
        <v>115</v>
      </c>
      <c r="AF21" s="8"/>
      <c r="AG21" s="8"/>
      <c r="AH21" s="8"/>
    </row>
    <row r="22" spans="1:34" x14ac:dyDescent="0.25">
      <c r="A22" s="28">
        <v>12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44"/>
      <c r="O22" s="132">
        <v>8164</v>
      </c>
      <c r="P22" s="147">
        <v>34.18</v>
      </c>
      <c r="Q22" s="103">
        <f t="shared" si="4"/>
        <v>9.4944444444444436</v>
      </c>
      <c r="R22" s="105"/>
      <c r="S22" s="104"/>
      <c r="T22" s="108">
        <f t="shared" si="1"/>
        <v>0</v>
      </c>
      <c r="U22" s="127">
        <v>11749</v>
      </c>
      <c r="V22" s="130">
        <v>49.19</v>
      </c>
      <c r="W22" s="108">
        <f t="shared" si="2"/>
        <v>13.663888888888888</v>
      </c>
      <c r="X22" s="91"/>
      <c r="Y22" s="18"/>
      <c r="Z22" s="18"/>
      <c r="AA22" s="18"/>
      <c r="AB22" s="23"/>
      <c r="AC22" s="56">
        <v>8.9420999999999999</v>
      </c>
      <c r="AD22" s="15">
        <f t="shared" si="3"/>
        <v>0</v>
      </c>
      <c r="AE22" s="16" t="s">
        <v>115</v>
      </c>
      <c r="AF22" s="8"/>
      <c r="AG22" s="8"/>
      <c r="AH22" s="8"/>
    </row>
    <row r="23" spans="1:34" x14ac:dyDescent="0.25">
      <c r="A23" s="28">
        <v>13</v>
      </c>
      <c r="B23" s="77">
        <v>95.725999999999999</v>
      </c>
      <c r="C23" s="77">
        <v>2.27</v>
      </c>
      <c r="D23" s="77">
        <v>0.64</v>
      </c>
      <c r="E23" s="227">
        <v>0.17599999999999999</v>
      </c>
      <c r="F23" s="230"/>
      <c r="G23" s="227">
        <v>3.0700000000000002E-2</v>
      </c>
      <c r="H23" s="231"/>
      <c r="I23" s="230"/>
      <c r="J23" s="77">
        <v>1.3299999999999999E-2</v>
      </c>
      <c r="K23" s="77">
        <v>9.5999999999999992E-3</v>
      </c>
      <c r="L23" s="77">
        <v>0.99</v>
      </c>
      <c r="M23" s="77">
        <v>0.14399999999999999</v>
      </c>
      <c r="N23" s="44">
        <v>0.69979999999999998</v>
      </c>
      <c r="O23" s="105">
        <v>8157</v>
      </c>
      <c r="P23" s="74">
        <v>34.15</v>
      </c>
      <c r="Q23" s="103">
        <f t="shared" si="4"/>
        <v>9.4861111111111107</v>
      </c>
      <c r="R23" s="105"/>
      <c r="S23" s="104"/>
      <c r="T23" s="108">
        <f t="shared" si="1"/>
        <v>0</v>
      </c>
      <c r="U23" s="107">
        <v>11861</v>
      </c>
      <c r="V23" s="74">
        <v>49.66</v>
      </c>
      <c r="W23" s="108">
        <f t="shared" si="2"/>
        <v>13.794444444444443</v>
      </c>
      <c r="X23" s="91">
        <v>-24.6</v>
      </c>
      <c r="Y23" s="18"/>
      <c r="Z23" s="18"/>
      <c r="AA23" s="18"/>
      <c r="AB23" s="23"/>
      <c r="AC23" s="56">
        <v>12.614800000000001</v>
      </c>
      <c r="AD23" s="15">
        <f t="shared" si="3"/>
        <v>99.999600000000001</v>
      </c>
      <c r="AE23" s="16" t="s">
        <v>115</v>
      </c>
      <c r="AF23" s="8"/>
      <c r="AG23" s="8"/>
      <c r="AH23" s="8"/>
    </row>
    <row r="24" spans="1:34" x14ac:dyDescent="0.25">
      <c r="A24" s="28">
        <v>14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44"/>
      <c r="O24" s="123">
        <v>8157</v>
      </c>
      <c r="P24" s="130">
        <v>34.15</v>
      </c>
      <c r="Q24" s="103">
        <f t="shared" si="4"/>
        <v>9.4861111111111107</v>
      </c>
      <c r="R24" s="105"/>
      <c r="S24" s="104"/>
      <c r="T24" s="108">
        <f t="shared" si="1"/>
        <v>0</v>
      </c>
      <c r="U24" s="127">
        <v>11861</v>
      </c>
      <c r="V24" s="130">
        <v>49.66</v>
      </c>
      <c r="W24" s="108">
        <f t="shared" si="2"/>
        <v>13.794444444444443</v>
      </c>
      <c r="X24" s="91"/>
      <c r="Y24" s="18"/>
      <c r="Z24" s="18"/>
      <c r="AA24" s="18"/>
      <c r="AB24" s="23"/>
      <c r="AC24" s="56">
        <v>12.2104</v>
      </c>
      <c r="AD24" s="15">
        <f t="shared" si="3"/>
        <v>0</v>
      </c>
      <c r="AE24" s="16" t="s">
        <v>115</v>
      </c>
      <c r="AF24" s="8"/>
      <c r="AG24" s="8"/>
      <c r="AH24" s="8"/>
    </row>
    <row r="25" spans="1:34" x14ac:dyDescent="0.25">
      <c r="A25" s="28">
        <v>15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44"/>
      <c r="O25" s="123">
        <v>8157</v>
      </c>
      <c r="P25" s="130">
        <v>34.15</v>
      </c>
      <c r="Q25" s="103">
        <f t="shared" si="4"/>
        <v>9.4861111111111107</v>
      </c>
      <c r="R25" s="105"/>
      <c r="S25" s="104"/>
      <c r="T25" s="108">
        <f t="shared" si="1"/>
        <v>0</v>
      </c>
      <c r="U25" s="127">
        <v>11861</v>
      </c>
      <c r="V25" s="130">
        <v>49.66</v>
      </c>
      <c r="W25" s="108">
        <f t="shared" si="2"/>
        <v>13.794444444444443</v>
      </c>
      <c r="X25" s="91"/>
      <c r="Y25" s="18"/>
      <c r="Z25" s="18"/>
      <c r="AA25" s="18"/>
      <c r="AB25" s="23"/>
      <c r="AC25" s="56">
        <v>12.277699999999999</v>
      </c>
      <c r="AD25" s="15">
        <f t="shared" si="3"/>
        <v>0</v>
      </c>
      <c r="AE25" s="16" t="s">
        <v>115</v>
      </c>
      <c r="AF25" s="8"/>
      <c r="AG25" s="8"/>
      <c r="AH25" s="8"/>
    </row>
    <row r="26" spans="1:34" x14ac:dyDescent="0.25">
      <c r="A26" s="28">
        <v>16</v>
      </c>
      <c r="B26" s="77"/>
      <c r="C26" s="77"/>
      <c r="D26" s="77"/>
      <c r="E26" s="227"/>
      <c r="F26" s="228"/>
      <c r="G26" s="227"/>
      <c r="H26" s="229"/>
      <c r="I26" s="228"/>
      <c r="J26" s="77"/>
      <c r="K26" s="77"/>
      <c r="L26" s="77"/>
      <c r="M26" s="77"/>
      <c r="N26" s="44"/>
      <c r="O26" s="123">
        <v>8157</v>
      </c>
      <c r="P26" s="130">
        <v>34.15</v>
      </c>
      <c r="Q26" s="103">
        <f t="shared" si="4"/>
        <v>9.4861111111111107</v>
      </c>
      <c r="R26" s="105"/>
      <c r="S26" s="104"/>
      <c r="T26" s="108">
        <f t="shared" si="1"/>
        <v>0</v>
      </c>
      <c r="U26" s="127">
        <v>11861</v>
      </c>
      <c r="V26" s="130">
        <v>49.66</v>
      </c>
      <c r="W26" s="108">
        <f t="shared" si="2"/>
        <v>13.794444444444443</v>
      </c>
      <c r="X26" s="91"/>
      <c r="Y26" s="18"/>
      <c r="Z26" s="18"/>
      <c r="AA26" s="18"/>
      <c r="AB26" s="23"/>
      <c r="AC26" s="56">
        <v>12.612500000000001</v>
      </c>
      <c r="AD26" s="15">
        <f t="shared" si="3"/>
        <v>0</v>
      </c>
      <c r="AE26" s="16" t="s">
        <v>115</v>
      </c>
      <c r="AF26" s="8"/>
      <c r="AG26" s="8"/>
      <c r="AH26" s="8"/>
    </row>
    <row r="27" spans="1:34" x14ac:dyDescent="0.25">
      <c r="A27" s="28">
        <v>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44"/>
      <c r="O27" s="123">
        <v>8157</v>
      </c>
      <c r="P27" s="130">
        <v>34.15</v>
      </c>
      <c r="Q27" s="103">
        <f t="shared" si="4"/>
        <v>9.4861111111111107</v>
      </c>
      <c r="R27" s="105"/>
      <c r="S27" s="104"/>
      <c r="T27" s="108">
        <f t="shared" si="1"/>
        <v>0</v>
      </c>
      <c r="U27" s="127">
        <v>11861</v>
      </c>
      <c r="V27" s="130">
        <v>49.66</v>
      </c>
      <c r="W27" s="108">
        <f t="shared" si="2"/>
        <v>13.794444444444443</v>
      </c>
      <c r="X27" s="91"/>
      <c r="Y27" s="18"/>
      <c r="Z27" s="18"/>
      <c r="AA27" s="18"/>
      <c r="AB27" s="23"/>
      <c r="AC27" s="56">
        <v>11.379</v>
      </c>
      <c r="AD27" s="15">
        <f t="shared" si="3"/>
        <v>0</v>
      </c>
      <c r="AE27" s="16" t="s">
        <v>115</v>
      </c>
      <c r="AF27" s="8"/>
      <c r="AG27" s="8"/>
      <c r="AH27" s="8"/>
    </row>
    <row r="28" spans="1:34" x14ac:dyDescent="0.25">
      <c r="A28" s="28">
        <v>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44"/>
      <c r="O28" s="123">
        <v>8157</v>
      </c>
      <c r="P28" s="130">
        <v>34.15</v>
      </c>
      <c r="Q28" s="103">
        <f t="shared" si="4"/>
        <v>9.4861111111111107</v>
      </c>
      <c r="R28" s="105"/>
      <c r="S28" s="104"/>
      <c r="T28" s="108">
        <f t="shared" si="1"/>
        <v>0</v>
      </c>
      <c r="U28" s="127">
        <v>11861</v>
      </c>
      <c r="V28" s="130">
        <v>49.66</v>
      </c>
      <c r="W28" s="108">
        <f t="shared" si="2"/>
        <v>13.794444444444443</v>
      </c>
      <c r="X28" s="91"/>
      <c r="Y28" s="18"/>
      <c r="Z28" s="18"/>
      <c r="AA28" s="18"/>
      <c r="AB28" s="23"/>
      <c r="AC28" s="56">
        <v>10.712300000000001</v>
      </c>
      <c r="AD28" s="15">
        <f t="shared" si="3"/>
        <v>0</v>
      </c>
      <c r="AE28" s="16" t="s">
        <v>115</v>
      </c>
      <c r="AF28" s="8"/>
      <c r="AG28" s="8"/>
      <c r="AH28" s="8"/>
    </row>
    <row r="29" spans="1:34" x14ac:dyDescent="0.25">
      <c r="A29" s="28">
        <v>19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44"/>
      <c r="O29" s="123">
        <v>8157</v>
      </c>
      <c r="P29" s="130">
        <v>34.15</v>
      </c>
      <c r="Q29" s="103">
        <f t="shared" si="4"/>
        <v>9.4861111111111107</v>
      </c>
      <c r="R29" s="105"/>
      <c r="S29" s="104"/>
      <c r="T29" s="108">
        <f t="shared" si="1"/>
        <v>0</v>
      </c>
      <c r="U29" s="127">
        <v>11861</v>
      </c>
      <c r="V29" s="130">
        <v>49.66</v>
      </c>
      <c r="W29" s="108">
        <f t="shared" si="2"/>
        <v>13.794444444444443</v>
      </c>
      <c r="X29" s="91"/>
      <c r="Y29" s="18"/>
      <c r="Z29" s="18"/>
      <c r="AA29" s="18"/>
      <c r="AB29" s="23"/>
      <c r="AC29" s="56">
        <v>11.9107</v>
      </c>
      <c r="AD29" s="15">
        <f t="shared" si="3"/>
        <v>0</v>
      </c>
      <c r="AE29" s="16" t="s">
        <v>115</v>
      </c>
      <c r="AF29" s="8"/>
      <c r="AG29" s="8"/>
      <c r="AH29" s="8"/>
    </row>
    <row r="30" spans="1:34" x14ac:dyDescent="0.25">
      <c r="A30" s="28">
        <v>20</v>
      </c>
      <c r="B30" s="77">
        <v>95.600999999999999</v>
      </c>
      <c r="C30" s="77">
        <v>2.2999999999999998</v>
      </c>
      <c r="D30" s="77">
        <v>0.67</v>
      </c>
      <c r="E30" s="227">
        <v>0.2</v>
      </c>
      <c r="F30" s="230"/>
      <c r="G30" s="227">
        <v>3.5099999999999999E-2</v>
      </c>
      <c r="H30" s="231"/>
      <c r="I30" s="230"/>
      <c r="J30" s="77">
        <v>1.4800000000000001E-2</v>
      </c>
      <c r="K30" s="77">
        <v>5.8999999999999999E-3</v>
      </c>
      <c r="L30" s="77">
        <v>1.03</v>
      </c>
      <c r="M30" s="77">
        <v>0.14299999999999999</v>
      </c>
      <c r="N30" s="75">
        <v>0.70099999999999996</v>
      </c>
      <c r="O30" s="105">
        <v>8166</v>
      </c>
      <c r="P30" s="74">
        <v>34.19</v>
      </c>
      <c r="Q30" s="103">
        <f t="shared" si="4"/>
        <v>9.4972222222222218</v>
      </c>
      <c r="R30" s="105"/>
      <c r="S30" s="104"/>
      <c r="T30" s="108">
        <f t="shared" si="1"/>
        <v>0</v>
      </c>
      <c r="U30" s="107">
        <v>11863</v>
      </c>
      <c r="V30" s="74">
        <v>49.67</v>
      </c>
      <c r="W30" s="108">
        <f t="shared" si="2"/>
        <v>13.797222222222222</v>
      </c>
      <c r="X30" s="91">
        <v>-20.7</v>
      </c>
      <c r="Y30" s="18"/>
      <c r="Z30" s="18"/>
      <c r="AA30" s="18"/>
      <c r="AB30" s="23"/>
      <c r="AC30" s="56">
        <v>12.1546</v>
      </c>
      <c r="AD30" s="15">
        <f t="shared" si="3"/>
        <v>99.999799999999993</v>
      </c>
      <c r="AE30" s="16" t="s">
        <v>115</v>
      </c>
      <c r="AF30" s="8"/>
      <c r="AG30" s="8"/>
      <c r="AH30" s="8"/>
    </row>
    <row r="31" spans="1:34" x14ac:dyDescent="0.25">
      <c r="A31" s="28">
        <v>21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44"/>
      <c r="O31" s="123">
        <v>8166</v>
      </c>
      <c r="P31" s="130">
        <v>34.19</v>
      </c>
      <c r="Q31" s="103">
        <f t="shared" si="4"/>
        <v>9.4972222222222218</v>
      </c>
      <c r="R31" s="105"/>
      <c r="S31" s="104"/>
      <c r="T31" s="108">
        <f t="shared" si="1"/>
        <v>0</v>
      </c>
      <c r="U31" s="127">
        <v>11863</v>
      </c>
      <c r="V31" s="130">
        <v>49.67</v>
      </c>
      <c r="W31" s="108">
        <f t="shared" si="2"/>
        <v>13.797222222222222</v>
      </c>
      <c r="X31" s="91"/>
      <c r="Y31" s="18"/>
      <c r="Z31" s="18"/>
      <c r="AA31" s="18"/>
      <c r="AB31" s="23"/>
      <c r="AC31" s="56">
        <v>11.9078</v>
      </c>
      <c r="AD31" s="15">
        <f t="shared" si="3"/>
        <v>0</v>
      </c>
      <c r="AE31" s="16" t="s">
        <v>115</v>
      </c>
      <c r="AF31" s="8"/>
      <c r="AG31" s="8"/>
      <c r="AH31" s="8"/>
    </row>
    <row r="32" spans="1:34" x14ac:dyDescent="0.25">
      <c r="A32" s="28">
        <v>22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44"/>
      <c r="O32" s="123">
        <v>8166</v>
      </c>
      <c r="P32" s="130">
        <v>34.19</v>
      </c>
      <c r="Q32" s="103">
        <f t="shared" si="4"/>
        <v>9.4972222222222218</v>
      </c>
      <c r="R32" s="105"/>
      <c r="S32" s="104"/>
      <c r="T32" s="108">
        <f t="shared" si="1"/>
        <v>0</v>
      </c>
      <c r="U32" s="127">
        <v>11863</v>
      </c>
      <c r="V32" s="130">
        <v>49.67</v>
      </c>
      <c r="W32" s="108">
        <f t="shared" si="2"/>
        <v>13.797222222222222</v>
      </c>
      <c r="X32" s="91"/>
      <c r="Y32" s="18"/>
      <c r="Z32" s="18"/>
      <c r="AA32" s="18"/>
      <c r="AB32" s="23"/>
      <c r="AC32" s="56">
        <v>11.6874</v>
      </c>
      <c r="AD32" s="15">
        <f t="shared" si="3"/>
        <v>0</v>
      </c>
      <c r="AE32" s="16" t="s">
        <v>115</v>
      </c>
      <c r="AF32" s="8"/>
      <c r="AG32" s="8"/>
      <c r="AH32" s="8"/>
    </row>
    <row r="33" spans="1:34" x14ac:dyDescent="0.25">
      <c r="A33" s="28">
        <v>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44"/>
      <c r="O33" s="123">
        <v>8166</v>
      </c>
      <c r="P33" s="130">
        <v>34.19</v>
      </c>
      <c r="Q33" s="103">
        <f t="shared" si="4"/>
        <v>9.4972222222222218</v>
      </c>
      <c r="R33" s="105"/>
      <c r="S33" s="104"/>
      <c r="T33" s="108">
        <f t="shared" si="1"/>
        <v>0</v>
      </c>
      <c r="U33" s="127">
        <v>11863</v>
      </c>
      <c r="V33" s="130">
        <v>49.67</v>
      </c>
      <c r="W33" s="108">
        <f t="shared" si="2"/>
        <v>13.797222222222222</v>
      </c>
      <c r="X33" s="91"/>
      <c r="Y33" s="18"/>
      <c r="Z33" s="18"/>
      <c r="AA33" s="18"/>
      <c r="AB33" s="23"/>
      <c r="AC33" s="56">
        <v>11.6684</v>
      </c>
      <c r="AD33" s="15">
        <f>SUM(B33:M33)+$K$42+$N$42</f>
        <v>0</v>
      </c>
      <c r="AE33" s="16" t="s">
        <v>115</v>
      </c>
      <c r="AF33" s="8"/>
      <c r="AG33" s="8"/>
      <c r="AH33" s="8"/>
    </row>
    <row r="34" spans="1:34" x14ac:dyDescent="0.25">
      <c r="A34" s="28">
        <v>24</v>
      </c>
      <c r="B34" s="77"/>
      <c r="C34" s="77"/>
      <c r="D34" s="77"/>
      <c r="E34" s="227"/>
      <c r="F34" s="228"/>
      <c r="G34" s="227"/>
      <c r="H34" s="229"/>
      <c r="I34" s="228"/>
      <c r="J34" s="77"/>
      <c r="K34" s="77"/>
      <c r="L34" s="77"/>
      <c r="M34" s="77"/>
      <c r="N34" s="44"/>
      <c r="O34" s="123">
        <v>8166</v>
      </c>
      <c r="P34" s="130">
        <v>34.19</v>
      </c>
      <c r="Q34" s="103">
        <f t="shared" si="4"/>
        <v>9.4972222222222218</v>
      </c>
      <c r="R34" s="105"/>
      <c r="S34" s="104"/>
      <c r="T34" s="108">
        <f t="shared" si="1"/>
        <v>0</v>
      </c>
      <c r="U34" s="127">
        <v>11863</v>
      </c>
      <c r="V34" s="130">
        <v>49.67</v>
      </c>
      <c r="W34" s="108">
        <f t="shared" si="2"/>
        <v>13.797222222222222</v>
      </c>
      <c r="X34" s="91"/>
      <c r="Y34" s="18"/>
      <c r="Z34" s="18"/>
      <c r="AA34" s="18"/>
      <c r="AB34" s="23"/>
      <c r="AC34" s="56">
        <v>7.6054000000000004</v>
      </c>
      <c r="AD34" s="15">
        <f t="shared" si="3"/>
        <v>0</v>
      </c>
      <c r="AE34" s="16" t="s">
        <v>115</v>
      </c>
      <c r="AF34" s="8"/>
      <c r="AG34" s="8"/>
      <c r="AH34" s="8"/>
    </row>
    <row r="35" spans="1:34" x14ac:dyDescent="0.25">
      <c r="A35" s="28">
        <v>25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44"/>
      <c r="O35" s="123">
        <v>8166</v>
      </c>
      <c r="P35" s="130">
        <v>34.19</v>
      </c>
      <c r="Q35" s="103">
        <f t="shared" si="4"/>
        <v>9.4972222222222218</v>
      </c>
      <c r="R35" s="105"/>
      <c r="S35" s="104"/>
      <c r="T35" s="108">
        <f t="shared" si="1"/>
        <v>0</v>
      </c>
      <c r="U35" s="127">
        <v>11863</v>
      </c>
      <c r="V35" s="130">
        <v>49.67</v>
      </c>
      <c r="W35" s="108">
        <f t="shared" si="2"/>
        <v>13.797222222222222</v>
      </c>
      <c r="X35" s="91"/>
      <c r="Y35" s="18"/>
      <c r="Z35" s="18"/>
      <c r="AA35" s="18"/>
      <c r="AB35" s="23"/>
      <c r="AC35" s="56">
        <v>7.1151999999999997</v>
      </c>
      <c r="AD35" s="15">
        <f t="shared" si="3"/>
        <v>0</v>
      </c>
      <c r="AE35" s="16" t="s">
        <v>115</v>
      </c>
      <c r="AF35" s="8"/>
      <c r="AG35" s="8"/>
      <c r="AH35" s="8"/>
    </row>
    <row r="36" spans="1:34" x14ac:dyDescent="0.25">
      <c r="A36" s="28">
        <v>26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44"/>
      <c r="O36" s="123">
        <v>8166</v>
      </c>
      <c r="P36" s="130">
        <v>34.19</v>
      </c>
      <c r="Q36" s="103">
        <f t="shared" si="4"/>
        <v>9.4972222222222218</v>
      </c>
      <c r="R36" s="105"/>
      <c r="S36" s="104"/>
      <c r="T36" s="108">
        <f t="shared" si="1"/>
        <v>0</v>
      </c>
      <c r="U36" s="127">
        <v>11863</v>
      </c>
      <c r="V36" s="130">
        <v>49.67</v>
      </c>
      <c r="W36" s="108">
        <f t="shared" si="2"/>
        <v>13.797222222222222</v>
      </c>
      <c r="X36" s="91"/>
      <c r="Y36" s="18"/>
      <c r="Z36" s="18"/>
      <c r="AA36" s="18"/>
      <c r="AB36" s="23"/>
      <c r="AC36" s="56">
        <v>7.0391000000000004</v>
      </c>
      <c r="AD36" s="15">
        <f t="shared" si="3"/>
        <v>0</v>
      </c>
      <c r="AE36" s="16" t="s">
        <v>115</v>
      </c>
      <c r="AF36" s="8"/>
      <c r="AG36" s="8"/>
      <c r="AH36" s="8"/>
    </row>
    <row r="37" spans="1:34" x14ac:dyDescent="0.25">
      <c r="A37" s="28">
        <v>27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44"/>
      <c r="O37" s="123">
        <v>8166</v>
      </c>
      <c r="P37" s="130">
        <v>34.19</v>
      </c>
      <c r="Q37" s="103">
        <f t="shared" si="4"/>
        <v>9.4972222222222218</v>
      </c>
      <c r="R37" s="105"/>
      <c r="S37" s="104"/>
      <c r="T37" s="108">
        <f t="shared" si="1"/>
        <v>0</v>
      </c>
      <c r="U37" s="127">
        <v>11863</v>
      </c>
      <c r="V37" s="130">
        <v>49.67</v>
      </c>
      <c r="W37" s="108">
        <f t="shared" si="2"/>
        <v>13.797222222222222</v>
      </c>
      <c r="X37" s="91"/>
      <c r="Y37" s="18"/>
      <c r="Z37" s="18"/>
      <c r="AA37" s="18"/>
      <c r="AB37" s="23"/>
      <c r="AC37" s="56">
        <v>7.0761000000000003</v>
      </c>
      <c r="AD37" s="15">
        <f t="shared" si="3"/>
        <v>0</v>
      </c>
      <c r="AE37" s="16" t="s">
        <v>115</v>
      </c>
      <c r="AF37" s="8"/>
      <c r="AG37" s="8"/>
      <c r="AH37" s="8"/>
    </row>
    <row r="38" spans="1:34" x14ac:dyDescent="0.25">
      <c r="A38" s="28">
        <v>28</v>
      </c>
      <c r="B38" s="77">
        <v>96.367000000000004</v>
      </c>
      <c r="C38" s="77">
        <v>1.92</v>
      </c>
      <c r="D38" s="77">
        <v>0.61</v>
      </c>
      <c r="E38" s="227">
        <v>0.192</v>
      </c>
      <c r="F38" s="230"/>
      <c r="G38" s="227">
        <v>3.1699999999999999E-2</v>
      </c>
      <c r="H38" s="231"/>
      <c r="I38" s="230"/>
      <c r="J38" s="77">
        <v>9.4000000000000004E-3</v>
      </c>
      <c r="K38" s="77">
        <v>1.09E-2</v>
      </c>
      <c r="L38" s="77">
        <v>0.72</v>
      </c>
      <c r="M38" s="77">
        <v>0.13900000000000001</v>
      </c>
      <c r="N38" s="44">
        <v>0.69620000000000004</v>
      </c>
      <c r="O38" s="105">
        <v>8157</v>
      </c>
      <c r="P38" s="74">
        <v>34.15</v>
      </c>
      <c r="Q38" s="103">
        <f t="shared" si="4"/>
        <v>9.4861111111111107</v>
      </c>
      <c r="R38" s="105"/>
      <c r="S38" s="104"/>
      <c r="T38" s="108">
        <f t="shared" si="1"/>
        <v>0</v>
      </c>
      <c r="U38" s="107">
        <v>11892</v>
      </c>
      <c r="V38" s="74">
        <v>49.79</v>
      </c>
      <c r="W38" s="108">
        <f t="shared" si="2"/>
        <v>13.830555555555556</v>
      </c>
      <c r="X38" s="91">
        <v>-20.399999999999999</v>
      </c>
      <c r="Y38" s="18"/>
      <c r="Z38" s="18"/>
      <c r="AA38" s="18"/>
      <c r="AB38" s="23" t="s">
        <v>114</v>
      </c>
      <c r="AC38" s="56">
        <v>6.8735999999999997</v>
      </c>
      <c r="AD38" s="15">
        <f t="shared" si="3"/>
        <v>100</v>
      </c>
      <c r="AE38" s="16" t="str">
        <f t="shared" ref="AE38:AE41" si="5">IF(AD38=100,"ОК"," ")</f>
        <v>ОК</v>
      </c>
      <c r="AF38" s="8"/>
      <c r="AG38" s="8"/>
      <c r="AH38" s="8"/>
    </row>
    <row r="39" spans="1:34" x14ac:dyDescent="0.25">
      <c r="A39" s="28">
        <v>29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44"/>
      <c r="O39" s="123">
        <v>8157</v>
      </c>
      <c r="P39" s="130">
        <v>34.15</v>
      </c>
      <c r="Q39" s="103">
        <f t="shared" si="4"/>
        <v>9.4861111111111107</v>
      </c>
      <c r="R39" s="105"/>
      <c r="S39" s="104"/>
      <c r="T39" s="108">
        <f t="shared" si="1"/>
        <v>0</v>
      </c>
      <c r="U39" s="127">
        <v>11892</v>
      </c>
      <c r="V39" s="130">
        <v>49.79</v>
      </c>
      <c r="W39" s="108">
        <f t="shared" si="2"/>
        <v>13.830555555555556</v>
      </c>
      <c r="X39" s="91"/>
      <c r="Y39" s="18"/>
      <c r="Z39" s="18"/>
      <c r="AA39" s="18"/>
      <c r="AB39" s="23"/>
      <c r="AC39" s="56">
        <v>6.8117999999999999</v>
      </c>
      <c r="AD39" s="15">
        <f t="shared" si="3"/>
        <v>0</v>
      </c>
      <c r="AE39" s="16" t="str">
        <f t="shared" si="5"/>
        <v xml:space="preserve"> </v>
      </c>
      <c r="AF39" s="8"/>
      <c r="AG39" s="8"/>
      <c r="AH39" s="8"/>
    </row>
    <row r="40" spans="1:34" x14ac:dyDescent="0.25">
      <c r="A40" s="28">
        <v>30</v>
      </c>
      <c r="B40" s="87"/>
      <c r="C40" s="77"/>
      <c r="D40" s="77"/>
      <c r="E40" s="227"/>
      <c r="F40" s="228"/>
      <c r="G40" s="227"/>
      <c r="H40" s="229"/>
      <c r="I40" s="228"/>
      <c r="J40" s="77"/>
      <c r="K40" s="77"/>
      <c r="L40" s="77"/>
      <c r="M40" s="88"/>
      <c r="N40" s="44"/>
      <c r="O40" s="123">
        <v>8157</v>
      </c>
      <c r="P40" s="130">
        <v>34.15</v>
      </c>
      <c r="Q40" s="103">
        <f t="shared" si="4"/>
        <v>9.4861111111111107</v>
      </c>
      <c r="R40" s="105"/>
      <c r="S40" s="104"/>
      <c r="T40" s="108">
        <f t="shared" si="1"/>
        <v>0</v>
      </c>
      <c r="U40" s="127">
        <v>11892</v>
      </c>
      <c r="V40" s="130">
        <v>49.79</v>
      </c>
      <c r="W40" s="108">
        <f t="shared" si="2"/>
        <v>13.830555555555556</v>
      </c>
      <c r="X40" s="91"/>
      <c r="Y40" s="18"/>
      <c r="Z40" s="18"/>
      <c r="AA40" s="18"/>
      <c r="AB40" s="23"/>
      <c r="AC40" s="56">
        <v>7.1375000000000002</v>
      </c>
      <c r="AD40" s="15">
        <f t="shared" si="3"/>
        <v>0</v>
      </c>
      <c r="AE40" s="16" t="str">
        <f t="shared" si="5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29"/>
      <c r="O41" s="123">
        <v>8157</v>
      </c>
      <c r="P41" s="130">
        <v>34.15</v>
      </c>
      <c r="Q41" s="103">
        <f t="shared" si="4"/>
        <v>9.4861111111111107</v>
      </c>
      <c r="R41" s="106"/>
      <c r="S41" s="113"/>
      <c r="T41" s="108">
        <f t="shared" si="1"/>
        <v>0</v>
      </c>
      <c r="U41" s="148">
        <v>11892</v>
      </c>
      <c r="V41" s="151">
        <v>49.79</v>
      </c>
      <c r="W41" s="112">
        <f t="shared" si="2"/>
        <v>13.830555555555556</v>
      </c>
      <c r="X41" s="145"/>
      <c r="Y41" s="24"/>
      <c r="Z41" s="24"/>
      <c r="AA41" s="63"/>
      <c r="AB41" s="64"/>
      <c r="AC41" s="65">
        <v>7.6223000000000001</v>
      </c>
      <c r="AD41" s="15">
        <f t="shared" si="3"/>
        <v>0</v>
      </c>
      <c r="AE41" s="16" t="str">
        <f t="shared" si="5"/>
        <v xml:space="preserve"> </v>
      </c>
      <c r="AF41" s="8"/>
      <c r="AG41" s="8"/>
      <c r="AH41" s="8"/>
    </row>
    <row r="42" spans="1:34" ht="15" customHeight="1" thickBot="1" x14ac:dyDescent="0.3">
      <c r="A42" s="159" t="s">
        <v>20</v>
      </c>
      <c r="B42" s="159"/>
      <c r="C42" s="159"/>
      <c r="D42" s="159"/>
      <c r="E42" s="159"/>
      <c r="F42" s="159"/>
      <c r="G42" s="159"/>
      <c r="H42" s="160"/>
      <c r="I42" s="157" t="s">
        <v>18</v>
      </c>
      <c r="J42" s="158"/>
      <c r="K42" s="61">
        <v>0</v>
      </c>
      <c r="L42" s="205" t="s">
        <v>19</v>
      </c>
      <c r="M42" s="206"/>
      <c r="N42" s="62">
        <v>0</v>
      </c>
      <c r="O42" s="152">
        <f>SUMPRODUCT(O11:O41,AC11:AC41)/SUM(AC11:AC41)</f>
        <v>8161.298723895221</v>
      </c>
      <c r="P42" s="209">
        <f>SUMPRODUCT(P11:P41,AC11:AC41)/SUM(AC11:AC41)</f>
        <v>34.169360287534445</v>
      </c>
      <c r="Q42" s="209">
        <f>SUMPRODUCT(Q11:Q41,AC11:AC41)/SUM(AC11:AC41)</f>
        <v>9.4914889687595725</v>
      </c>
      <c r="R42" s="203">
        <f>SUMPRODUCT(R11:R41,AC11:AC41)/SUM(AC11:AC41)</f>
        <v>0</v>
      </c>
      <c r="S42" s="203">
        <f>SUMPRODUCT(S11:S41,AC11:AC41)/SUM(AC11:AC41)</f>
        <v>0</v>
      </c>
      <c r="T42" s="211">
        <f>SUMPRODUCT(T11:T41,AC11:AC41)/SUM(AC11:AC41)</f>
        <v>0</v>
      </c>
      <c r="U42" s="19"/>
      <c r="V42" s="9"/>
      <c r="W42" s="9"/>
      <c r="X42" s="101"/>
      <c r="Y42" s="101"/>
      <c r="Z42" s="101"/>
      <c r="AA42" s="232" t="s">
        <v>93</v>
      </c>
      <c r="AB42" s="197"/>
      <c r="AC42" s="100">
        <f>SUM(AC11:AC41)</f>
        <v>301.79340000000002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10"/>
      <c r="R43" s="204"/>
      <c r="S43" s="204"/>
      <c r="T43" s="212"/>
      <c r="U43" s="19"/>
      <c r="V43" s="5"/>
      <c r="W43" s="5"/>
      <c r="X43" s="5"/>
      <c r="Y43" s="5"/>
      <c r="Z43" s="5"/>
      <c r="AA43" s="5"/>
      <c r="AB43" s="5"/>
      <c r="AC43" s="6"/>
    </row>
    <row r="44" spans="1:34" ht="18" customHeight="1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9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9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9" x14ac:dyDescent="0.25">
      <c r="B52" s="233" t="s">
        <v>60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01"/>
      <c r="AB52" s="201"/>
      <c r="AC52" s="201"/>
    </row>
    <row r="54" spans="2:29" x14ac:dyDescent="0.25">
      <c r="B54" s="198" t="s">
        <v>95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</row>
  </sheetData>
  <mergeCells count="67">
    <mergeCell ref="E38:F38"/>
    <mergeCell ref="G38:I38"/>
    <mergeCell ref="K49:M49"/>
    <mergeCell ref="AA42:AB42"/>
    <mergeCell ref="B52:AC52"/>
    <mergeCell ref="A42:H42"/>
    <mergeCell ref="I42:J42"/>
    <mergeCell ref="L42:M42"/>
    <mergeCell ref="O42:O43"/>
    <mergeCell ref="P42:P43"/>
    <mergeCell ref="Q42:Q43"/>
    <mergeCell ref="R42:R43"/>
    <mergeCell ref="B54:M54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S42:S43"/>
    <mergeCell ref="T42:T43"/>
    <mergeCell ref="H43:N43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P9:P10"/>
    <mergeCell ref="Q9:Q10"/>
    <mergeCell ref="R9:R10"/>
    <mergeCell ref="A7:A10"/>
    <mergeCell ref="E9:E10"/>
    <mergeCell ref="F9:F10"/>
    <mergeCell ref="G9:G10"/>
    <mergeCell ref="B9:B10"/>
    <mergeCell ref="C9:C10"/>
    <mergeCell ref="D9:D10"/>
    <mergeCell ref="E34:F34"/>
    <mergeCell ref="G34:I34"/>
    <mergeCell ref="E40:F40"/>
    <mergeCell ref="G40:I40"/>
    <mergeCell ref="E12:F12"/>
    <mergeCell ref="G12:I12"/>
    <mergeCell ref="E18:F18"/>
    <mergeCell ref="G18:I18"/>
    <mergeCell ref="E26:F26"/>
    <mergeCell ref="G26:I26"/>
    <mergeCell ref="E17:F17"/>
    <mergeCell ref="G17:I17"/>
    <mergeCell ref="E23:F23"/>
    <mergeCell ref="G23:I23"/>
    <mergeCell ref="E30:F30"/>
    <mergeCell ref="G30:I30"/>
  </mergeCells>
  <printOptions verticalCentered="1"/>
  <pageMargins left="0.9055118110236221" right="0.70866141732283472" top="0.35433070866141736" bottom="0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7.7109375" style="1" customWidth="1"/>
    <col min="26" max="26" width="6.7109375" style="1" customWidth="1"/>
    <col min="27" max="27" width="8" style="1" customWidth="1"/>
    <col min="28" max="28" width="7.140625" style="1" customWidth="1"/>
    <col min="29" max="29" width="10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7"/>
      <c r="F3" s="2"/>
      <c r="G3" s="2"/>
      <c r="H3" s="2"/>
      <c r="I3" s="2"/>
      <c r="J3" s="2"/>
      <c r="K3" s="216" t="s">
        <v>80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110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93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5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5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5"/>
    </row>
    <row r="11" spans="1:34" x14ac:dyDescent="0.25">
      <c r="A11" s="28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75"/>
      <c r="O11" s="121">
        <v>8097</v>
      </c>
      <c r="P11" s="129">
        <v>33.9</v>
      </c>
      <c r="Q11" s="103">
        <f>P11/3.6</f>
        <v>9.4166666666666661</v>
      </c>
      <c r="R11" s="123">
        <v>8971</v>
      </c>
      <c r="S11" s="130">
        <v>37.56</v>
      </c>
      <c r="T11" s="108">
        <f>S11/3.6</f>
        <v>10.433333333333334</v>
      </c>
      <c r="U11" s="125">
        <v>11615</v>
      </c>
      <c r="V11" s="132">
        <v>48.63</v>
      </c>
      <c r="W11" s="108">
        <f>V11/3.6</f>
        <v>13.508333333333333</v>
      </c>
      <c r="X11" s="51"/>
      <c r="Y11" s="18"/>
      <c r="Z11" s="18"/>
      <c r="AA11" s="18"/>
      <c r="AB11" s="23"/>
      <c r="AC11" s="57">
        <v>1.3084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4"/>
      <c r="O12" s="121">
        <v>8097</v>
      </c>
      <c r="P12" s="129">
        <v>33.9</v>
      </c>
      <c r="Q12" s="103">
        <f t="shared" ref="Q12:Q40" si="0">P12/3.6</f>
        <v>9.4166666666666661</v>
      </c>
      <c r="R12" s="123">
        <v>8971</v>
      </c>
      <c r="S12" s="130">
        <v>37.56</v>
      </c>
      <c r="T12" s="108">
        <f t="shared" ref="T12:T41" si="1">S12/3.6</f>
        <v>10.433333333333334</v>
      </c>
      <c r="U12" s="125">
        <v>11615</v>
      </c>
      <c r="V12" s="132">
        <v>48.63</v>
      </c>
      <c r="W12" s="108">
        <f t="shared" ref="W12:W41" si="2">V12/3.6</f>
        <v>13.508333333333333</v>
      </c>
      <c r="X12" s="51"/>
      <c r="Y12" s="18"/>
      <c r="Z12" s="18"/>
      <c r="AA12" s="18"/>
      <c r="AB12" s="23"/>
      <c r="AC12" s="57">
        <v>1.2335</v>
      </c>
      <c r="AD12" s="15">
        <f t="shared" ref="AD12:AD41" si="3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121">
        <v>8097</v>
      </c>
      <c r="P13" s="129">
        <v>33.9</v>
      </c>
      <c r="Q13" s="103">
        <f t="shared" si="0"/>
        <v>9.4166666666666661</v>
      </c>
      <c r="R13" s="123">
        <v>8971</v>
      </c>
      <c r="S13" s="130">
        <v>37.56</v>
      </c>
      <c r="T13" s="108">
        <f t="shared" si="1"/>
        <v>10.433333333333334</v>
      </c>
      <c r="U13" s="125">
        <v>11615</v>
      </c>
      <c r="V13" s="132">
        <v>48.63</v>
      </c>
      <c r="W13" s="108">
        <f t="shared" si="2"/>
        <v>13.508333333333333</v>
      </c>
      <c r="X13" s="51"/>
      <c r="Y13" s="18"/>
      <c r="Z13" s="18"/>
      <c r="AA13" s="18"/>
      <c r="AB13" s="23"/>
      <c r="AC13" s="57">
        <v>1.2509999999999999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8097</v>
      </c>
      <c r="P14" s="129">
        <v>33.9</v>
      </c>
      <c r="Q14" s="103">
        <f t="shared" si="0"/>
        <v>9.4166666666666661</v>
      </c>
      <c r="R14" s="123">
        <v>8971</v>
      </c>
      <c r="S14" s="130">
        <v>37.56</v>
      </c>
      <c r="T14" s="108">
        <f t="shared" si="1"/>
        <v>10.433333333333334</v>
      </c>
      <c r="U14" s="125">
        <v>11615</v>
      </c>
      <c r="V14" s="132">
        <v>48.63</v>
      </c>
      <c r="W14" s="108">
        <f t="shared" si="2"/>
        <v>13.508333333333333</v>
      </c>
      <c r="X14" s="51"/>
      <c r="Y14" s="18"/>
      <c r="Z14" s="18"/>
      <c r="AA14" s="18"/>
      <c r="AB14" s="55"/>
      <c r="AC14" s="57">
        <v>1.2816000000000001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121">
        <v>8097</v>
      </c>
      <c r="P15" s="129">
        <v>33.9</v>
      </c>
      <c r="Q15" s="103">
        <f t="shared" si="0"/>
        <v>9.4166666666666661</v>
      </c>
      <c r="R15" s="123">
        <v>8971</v>
      </c>
      <c r="S15" s="130">
        <v>37.56</v>
      </c>
      <c r="T15" s="108">
        <f t="shared" si="1"/>
        <v>10.433333333333334</v>
      </c>
      <c r="U15" s="125">
        <v>11615</v>
      </c>
      <c r="V15" s="132">
        <v>48.63</v>
      </c>
      <c r="W15" s="108">
        <f t="shared" si="2"/>
        <v>13.508333333333333</v>
      </c>
      <c r="X15" s="51"/>
      <c r="Y15" s="18"/>
      <c r="Z15" s="18"/>
      <c r="AA15" s="18"/>
      <c r="AB15" s="23"/>
      <c r="AC15" s="57">
        <v>1.3871</v>
      </c>
      <c r="AD15" s="15">
        <f t="shared" si="3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121">
        <v>8097</v>
      </c>
      <c r="P16" s="129">
        <v>33.9</v>
      </c>
      <c r="Q16" s="103">
        <f t="shared" si="0"/>
        <v>9.4166666666666661</v>
      </c>
      <c r="R16" s="123">
        <v>8971</v>
      </c>
      <c r="S16" s="130">
        <v>37.56</v>
      </c>
      <c r="T16" s="108">
        <f t="shared" si="1"/>
        <v>10.433333333333334</v>
      </c>
      <c r="U16" s="125">
        <v>11615</v>
      </c>
      <c r="V16" s="132">
        <v>48.63</v>
      </c>
      <c r="W16" s="108">
        <f t="shared" si="2"/>
        <v>13.508333333333333</v>
      </c>
      <c r="X16" s="51"/>
      <c r="Y16" s="18"/>
      <c r="Z16" s="18"/>
      <c r="AA16" s="18"/>
      <c r="AB16" s="54"/>
      <c r="AC16" s="57">
        <v>1.3532</v>
      </c>
      <c r="AD16" s="15">
        <f t="shared" si="3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4"/>
      <c r="O17" s="121">
        <v>8097</v>
      </c>
      <c r="P17" s="129">
        <v>33.9</v>
      </c>
      <c r="Q17" s="103">
        <f t="shared" si="0"/>
        <v>9.4166666666666661</v>
      </c>
      <c r="R17" s="123">
        <v>8971</v>
      </c>
      <c r="S17" s="130">
        <v>37.56</v>
      </c>
      <c r="T17" s="108">
        <f t="shared" si="1"/>
        <v>10.433333333333334</v>
      </c>
      <c r="U17" s="125">
        <v>11615</v>
      </c>
      <c r="V17" s="132">
        <v>48.63</v>
      </c>
      <c r="W17" s="108">
        <f t="shared" si="2"/>
        <v>13.508333333333333</v>
      </c>
      <c r="X17" s="51"/>
      <c r="Y17" s="18"/>
      <c r="Z17" s="18"/>
      <c r="AA17" s="18"/>
      <c r="AB17" s="55"/>
      <c r="AC17" s="57">
        <v>1.5767</v>
      </c>
      <c r="AD17" s="15">
        <f t="shared" si="3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>
        <v>91.447999999999993</v>
      </c>
      <c r="C18" s="38">
        <v>4.0231000000000003</v>
      </c>
      <c r="D18" s="38">
        <v>1.0792999999999999</v>
      </c>
      <c r="E18" s="38">
        <v>0.124</v>
      </c>
      <c r="F18" s="38">
        <v>0.1852</v>
      </c>
      <c r="G18" s="38">
        <v>8.0000000000000004E-4</v>
      </c>
      <c r="H18" s="38">
        <v>1.29E-2</v>
      </c>
      <c r="I18" s="38">
        <v>8.8999999999999999E-3</v>
      </c>
      <c r="J18" s="38">
        <v>7.9000000000000008E-3</v>
      </c>
      <c r="K18" s="38">
        <v>1.09E-2</v>
      </c>
      <c r="L18" s="38">
        <v>2.8252000000000002</v>
      </c>
      <c r="M18" s="38">
        <v>0.27379999999999999</v>
      </c>
      <c r="N18" s="75">
        <v>0.72799999999999998</v>
      </c>
      <c r="O18" s="105">
        <v>8185</v>
      </c>
      <c r="P18" s="128">
        <v>34.270000000000003</v>
      </c>
      <c r="Q18" s="103">
        <f t="shared" si="0"/>
        <v>9.5194444444444457</v>
      </c>
      <c r="R18" s="105">
        <v>9067</v>
      </c>
      <c r="S18" s="74">
        <v>37.96</v>
      </c>
      <c r="T18" s="108">
        <f t="shared" si="1"/>
        <v>10.544444444444444</v>
      </c>
      <c r="U18" s="107">
        <v>11663</v>
      </c>
      <c r="V18" s="104">
        <v>48.83</v>
      </c>
      <c r="W18" s="108">
        <f t="shared" si="2"/>
        <v>13.563888888888888</v>
      </c>
      <c r="X18" s="51"/>
      <c r="Y18" s="18"/>
      <c r="Z18" s="18"/>
      <c r="AA18" s="18"/>
      <c r="AB18" s="23"/>
      <c r="AC18" s="57">
        <v>1.5293000000000001</v>
      </c>
      <c r="AD18" s="15">
        <f t="shared" si="3"/>
        <v>99.999999999999986</v>
      </c>
      <c r="AE18" s="16" t="str">
        <f t="shared" si="4"/>
        <v>ОК</v>
      </c>
      <c r="AF18" s="8"/>
      <c r="AG18" s="8"/>
      <c r="AH18" s="8"/>
    </row>
    <row r="19" spans="1:34" x14ac:dyDescent="0.25">
      <c r="A19" s="28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4"/>
      <c r="O19" s="123">
        <v>8185</v>
      </c>
      <c r="P19" s="129">
        <v>34.270000000000003</v>
      </c>
      <c r="Q19" s="103">
        <f t="shared" si="0"/>
        <v>9.5194444444444457</v>
      </c>
      <c r="R19" s="123">
        <v>9067</v>
      </c>
      <c r="S19" s="130">
        <v>37.96</v>
      </c>
      <c r="T19" s="108">
        <f t="shared" si="1"/>
        <v>10.544444444444444</v>
      </c>
      <c r="U19" s="127">
        <v>11663</v>
      </c>
      <c r="V19" s="132">
        <v>48.83</v>
      </c>
      <c r="W19" s="108">
        <f t="shared" si="2"/>
        <v>13.563888888888888</v>
      </c>
      <c r="X19" s="51"/>
      <c r="Y19" s="18"/>
      <c r="Z19" s="18"/>
      <c r="AA19" s="18"/>
      <c r="AB19" s="23"/>
      <c r="AC19" s="57">
        <v>1.2193000000000001</v>
      </c>
      <c r="AD19" s="15">
        <f t="shared" si="3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23">
        <v>8185</v>
      </c>
      <c r="P20" s="129">
        <v>34.270000000000003</v>
      </c>
      <c r="Q20" s="103">
        <f t="shared" si="0"/>
        <v>9.5194444444444457</v>
      </c>
      <c r="R20" s="123">
        <v>9067</v>
      </c>
      <c r="S20" s="130">
        <v>37.96</v>
      </c>
      <c r="T20" s="108">
        <f t="shared" si="1"/>
        <v>10.544444444444444</v>
      </c>
      <c r="U20" s="127">
        <v>11663</v>
      </c>
      <c r="V20" s="132">
        <v>48.83</v>
      </c>
      <c r="W20" s="108">
        <f t="shared" si="2"/>
        <v>13.563888888888888</v>
      </c>
      <c r="X20" s="51"/>
      <c r="Y20" s="18"/>
      <c r="Z20" s="18"/>
      <c r="AA20" s="18"/>
      <c r="AB20" s="23"/>
      <c r="AC20" s="57">
        <v>1.1837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23">
        <v>8185</v>
      </c>
      <c r="P21" s="129">
        <v>34.270000000000003</v>
      </c>
      <c r="Q21" s="103">
        <f>P21/3.6</f>
        <v>9.5194444444444457</v>
      </c>
      <c r="R21" s="123">
        <v>9067</v>
      </c>
      <c r="S21" s="130">
        <v>37.96</v>
      </c>
      <c r="T21" s="108">
        <f t="shared" si="1"/>
        <v>10.544444444444444</v>
      </c>
      <c r="U21" s="127">
        <v>11663</v>
      </c>
      <c r="V21" s="132">
        <v>48.83</v>
      </c>
      <c r="W21" s="108">
        <f t="shared" si="2"/>
        <v>13.563888888888888</v>
      </c>
      <c r="X21" s="51"/>
      <c r="Y21" s="18"/>
      <c r="Z21" s="18"/>
      <c r="AA21" s="18"/>
      <c r="AB21" s="55"/>
      <c r="AC21" s="57">
        <v>1.2423999999999999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23">
        <v>8185</v>
      </c>
      <c r="P22" s="129">
        <v>34.270000000000003</v>
      </c>
      <c r="Q22" s="103">
        <f t="shared" si="0"/>
        <v>9.5194444444444457</v>
      </c>
      <c r="R22" s="123">
        <v>9067</v>
      </c>
      <c r="S22" s="130">
        <v>37.96</v>
      </c>
      <c r="T22" s="108">
        <f t="shared" si="1"/>
        <v>10.544444444444444</v>
      </c>
      <c r="U22" s="127">
        <v>11663</v>
      </c>
      <c r="V22" s="132">
        <v>48.83</v>
      </c>
      <c r="W22" s="108">
        <f t="shared" si="2"/>
        <v>13.563888888888888</v>
      </c>
      <c r="X22" s="51"/>
      <c r="Y22" s="18"/>
      <c r="Z22" s="18"/>
      <c r="AA22" s="18"/>
      <c r="AB22" s="23"/>
      <c r="AC22" s="57">
        <v>1.2424999999999999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4"/>
      <c r="O23" s="123">
        <v>8185</v>
      </c>
      <c r="P23" s="129">
        <v>34.270000000000003</v>
      </c>
      <c r="Q23" s="103">
        <f t="shared" si="0"/>
        <v>9.5194444444444457</v>
      </c>
      <c r="R23" s="123">
        <v>9067</v>
      </c>
      <c r="S23" s="130">
        <v>37.96</v>
      </c>
      <c r="T23" s="108">
        <f t="shared" si="1"/>
        <v>10.544444444444444</v>
      </c>
      <c r="U23" s="127">
        <v>11663</v>
      </c>
      <c r="V23" s="132">
        <v>48.83</v>
      </c>
      <c r="W23" s="108">
        <f t="shared" si="2"/>
        <v>13.563888888888888</v>
      </c>
      <c r="X23" s="53"/>
      <c r="Y23" s="18"/>
      <c r="Z23" s="18"/>
      <c r="AA23" s="18"/>
      <c r="AB23" s="55"/>
      <c r="AC23" s="57">
        <v>1.6049</v>
      </c>
      <c r="AD23" s="15">
        <f t="shared" si="3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4"/>
      <c r="O24" s="123">
        <v>8185</v>
      </c>
      <c r="P24" s="129">
        <v>34.270000000000003</v>
      </c>
      <c r="Q24" s="103">
        <f t="shared" si="0"/>
        <v>9.5194444444444457</v>
      </c>
      <c r="R24" s="123">
        <v>9067</v>
      </c>
      <c r="S24" s="130">
        <v>37.96</v>
      </c>
      <c r="T24" s="108">
        <f t="shared" si="1"/>
        <v>10.544444444444444</v>
      </c>
      <c r="U24" s="127">
        <v>11663</v>
      </c>
      <c r="V24" s="132">
        <v>48.83</v>
      </c>
      <c r="W24" s="108">
        <f t="shared" si="2"/>
        <v>13.563888888888888</v>
      </c>
      <c r="X24" s="51"/>
      <c r="Y24" s="18"/>
      <c r="Z24" s="18"/>
      <c r="AA24" s="18"/>
      <c r="AB24" s="23"/>
      <c r="AC24" s="57">
        <v>1.6067</v>
      </c>
      <c r="AD24" s="15">
        <f t="shared" si="3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38">
        <v>91.498199999999997</v>
      </c>
      <c r="C25" s="38">
        <v>4.0072000000000001</v>
      </c>
      <c r="D25" s="38">
        <v>0.82089999999999996</v>
      </c>
      <c r="E25" s="38">
        <v>5.1499999999999997E-2</v>
      </c>
      <c r="F25" s="38">
        <v>7.1300000000000002E-2</v>
      </c>
      <c r="G25" s="38">
        <v>2.9999999999999997E-4</v>
      </c>
      <c r="H25" s="38">
        <v>1.4999999999999999E-2</v>
      </c>
      <c r="I25" s="38">
        <v>1.1299999999999999E-2</v>
      </c>
      <c r="J25" s="38">
        <v>1.14E-2</v>
      </c>
      <c r="K25" s="38">
        <v>1.2699999999999999E-2</v>
      </c>
      <c r="L25" s="38">
        <v>3.1753</v>
      </c>
      <c r="M25" s="38">
        <v>0.32490000000000002</v>
      </c>
      <c r="N25" s="44">
        <v>0.72409999999999997</v>
      </c>
      <c r="O25" s="105">
        <v>8090</v>
      </c>
      <c r="P25" s="128">
        <v>33.869999999999997</v>
      </c>
      <c r="Q25" s="103">
        <f t="shared" si="0"/>
        <v>9.4083333333333332</v>
      </c>
      <c r="R25" s="105">
        <v>8962</v>
      </c>
      <c r="S25" s="74">
        <v>37.520000000000003</v>
      </c>
      <c r="T25" s="108">
        <f t="shared" si="1"/>
        <v>10.422222222222222</v>
      </c>
      <c r="U25" s="107">
        <v>11558</v>
      </c>
      <c r="V25" s="104">
        <v>48.39</v>
      </c>
      <c r="W25" s="108">
        <f t="shared" si="2"/>
        <v>13.441666666666666</v>
      </c>
      <c r="X25" s="51"/>
      <c r="Y25" s="18"/>
      <c r="Z25" s="18"/>
      <c r="AA25" s="18"/>
      <c r="AB25" s="23"/>
      <c r="AC25" s="57">
        <v>1.5658000000000001</v>
      </c>
      <c r="AD25" s="15">
        <f t="shared" si="3"/>
        <v>99.999999999999986</v>
      </c>
      <c r="AE25" s="16" t="str">
        <f t="shared" si="4"/>
        <v>ОК</v>
      </c>
      <c r="AF25" s="8"/>
      <c r="AG25" s="8"/>
      <c r="AH25" s="8"/>
    </row>
    <row r="26" spans="1:34" x14ac:dyDescent="0.25">
      <c r="A26" s="28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4"/>
      <c r="O26" s="123">
        <v>8090</v>
      </c>
      <c r="P26" s="129">
        <v>33.869999999999997</v>
      </c>
      <c r="Q26" s="103">
        <f t="shared" si="0"/>
        <v>9.4083333333333332</v>
      </c>
      <c r="R26" s="123">
        <v>8962</v>
      </c>
      <c r="S26" s="130">
        <v>37.520000000000003</v>
      </c>
      <c r="T26" s="108">
        <f t="shared" si="1"/>
        <v>10.422222222222222</v>
      </c>
      <c r="U26" s="127">
        <v>11558</v>
      </c>
      <c r="V26" s="132">
        <v>48.39</v>
      </c>
      <c r="W26" s="108">
        <f t="shared" si="2"/>
        <v>13.441666666666666</v>
      </c>
      <c r="X26" s="51"/>
      <c r="Y26" s="18"/>
      <c r="Z26" s="18"/>
      <c r="AA26" s="18"/>
      <c r="AB26" s="23"/>
      <c r="AC26" s="57">
        <v>1.8601000000000001</v>
      </c>
      <c r="AD26" s="15">
        <f t="shared" si="3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8090</v>
      </c>
      <c r="P27" s="129">
        <v>33.869999999999997</v>
      </c>
      <c r="Q27" s="103">
        <f>P27/3.6</f>
        <v>9.4083333333333332</v>
      </c>
      <c r="R27" s="123">
        <v>8962</v>
      </c>
      <c r="S27" s="130">
        <v>37.520000000000003</v>
      </c>
      <c r="T27" s="108">
        <f t="shared" si="1"/>
        <v>10.422222222222222</v>
      </c>
      <c r="U27" s="127">
        <v>11558</v>
      </c>
      <c r="V27" s="132">
        <v>48.39</v>
      </c>
      <c r="W27" s="108">
        <f t="shared" si="2"/>
        <v>13.441666666666666</v>
      </c>
      <c r="X27" s="51"/>
      <c r="Y27" s="18"/>
      <c r="Z27" s="18"/>
      <c r="AA27" s="18"/>
      <c r="AB27" s="55"/>
      <c r="AC27" s="57">
        <v>1.8307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123">
        <v>8090</v>
      </c>
      <c r="P28" s="129">
        <v>33.869999999999997</v>
      </c>
      <c r="Q28" s="103">
        <f t="shared" si="0"/>
        <v>9.4083333333333332</v>
      </c>
      <c r="R28" s="123">
        <v>8962</v>
      </c>
      <c r="S28" s="130">
        <v>37.520000000000003</v>
      </c>
      <c r="T28" s="108">
        <f t="shared" si="1"/>
        <v>10.422222222222222</v>
      </c>
      <c r="U28" s="127">
        <v>11558</v>
      </c>
      <c r="V28" s="132">
        <v>48.39</v>
      </c>
      <c r="W28" s="108">
        <f t="shared" si="2"/>
        <v>13.441666666666666</v>
      </c>
      <c r="X28" s="51"/>
      <c r="Y28" s="18"/>
      <c r="Z28" s="18"/>
      <c r="AA28" s="18"/>
      <c r="AB28" s="23"/>
      <c r="AC28" s="57">
        <v>1.5769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8090</v>
      </c>
      <c r="P29" s="129">
        <v>33.869999999999997</v>
      </c>
      <c r="Q29" s="103">
        <f t="shared" si="0"/>
        <v>9.4083333333333332</v>
      </c>
      <c r="R29" s="123">
        <v>8962</v>
      </c>
      <c r="S29" s="130">
        <v>37.520000000000003</v>
      </c>
      <c r="T29" s="108">
        <f t="shared" si="1"/>
        <v>10.422222222222222</v>
      </c>
      <c r="U29" s="127">
        <v>11558</v>
      </c>
      <c r="V29" s="132">
        <v>48.39</v>
      </c>
      <c r="W29" s="108">
        <f t="shared" si="2"/>
        <v>13.441666666666666</v>
      </c>
      <c r="X29" s="51"/>
      <c r="Y29" s="18"/>
      <c r="Z29" s="18"/>
      <c r="AA29" s="18"/>
      <c r="AB29" s="23"/>
      <c r="AC29" s="57">
        <v>1.3983000000000001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>
        <v>92.984999999999999</v>
      </c>
      <c r="C30" s="38">
        <v>3.7610999999999999</v>
      </c>
      <c r="D30" s="38">
        <v>0.85440000000000005</v>
      </c>
      <c r="E30" s="38">
        <v>8.5699999999999998E-2</v>
      </c>
      <c r="F30" s="38">
        <v>0.10390000000000001</v>
      </c>
      <c r="G30" s="38">
        <v>1.1000000000000001E-3</v>
      </c>
      <c r="H30" s="38">
        <v>2.12E-2</v>
      </c>
      <c r="I30" s="38">
        <v>1.5699999999999999E-2</v>
      </c>
      <c r="J30" s="38">
        <v>1.3899999999999999E-2</v>
      </c>
      <c r="K30" s="38">
        <v>1.2500000000000001E-2</v>
      </c>
      <c r="L30" s="38">
        <v>2.0954000000000002</v>
      </c>
      <c r="M30" s="38">
        <v>5.0099999999999999E-2</v>
      </c>
      <c r="N30" s="75">
        <v>0.71599999999999997</v>
      </c>
      <c r="O30" s="105">
        <v>8202</v>
      </c>
      <c r="P30" s="104">
        <v>34.340000000000003</v>
      </c>
      <c r="Q30" s="103">
        <f t="shared" si="0"/>
        <v>9.5388888888888896</v>
      </c>
      <c r="R30" s="105">
        <v>9086</v>
      </c>
      <c r="S30" s="74">
        <v>38.04</v>
      </c>
      <c r="T30" s="108">
        <f t="shared" si="1"/>
        <v>10.566666666666666</v>
      </c>
      <c r="U30" s="107">
        <v>11785</v>
      </c>
      <c r="V30" s="74">
        <v>49.34</v>
      </c>
      <c r="W30" s="108">
        <f t="shared" si="2"/>
        <v>13.705555555555556</v>
      </c>
      <c r="X30" s="51"/>
      <c r="Y30" s="18"/>
      <c r="Z30" s="18"/>
      <c r="AA30" s="18"/>
      <c r="AB30" s="55"/>
      <c r="AC30" s="57">
        <v>1.6787000000000001</v>
      </c>
      <c r="AD30" s="15">
        <f t="shared" si="3"/>
        <v>99.999999999999986</v>
      </c>
      <c r="AE30" s="16" t="str">
        <f t="shared" si="4"/>
        <v>ОК</v>
      </c>
      <c r="AF30" s="8"/>
      <c r="AG30" s="8"/>
      <c r="AH30" s="8"/>
    </row>
    <row r="31" spans="1:34" x14ac:dyDescent="0.25">
      <c r="A31" s="28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123">
        <v>8202</v>
      </c>
      <c r="P31" s="132">
        <v>34.340000000000003</v>
      </c>
      <c r="Q31" s="103">
        <f t="shared" si="0"/>
        <v>9.5388888888888896</v>
      </c>
      <c r="R31" s="123">
        <v>9086</v>
      </c>
      <c r="S31" s="130">
        <v>38.04</v>
      </c>
      <c r="T31" s="108">
        <f t="shared" si="1"/>
        <v>10.566666666666666</v>
      </c>
      <c r="U31" s="127">
        <v>11785</v>
      </c>
      <c r="V31" s="130">
        <v>49.34</v>
      </c>
      <c r="W31" s="108">
        <f t="shared" si="2"/>
        <v>13.705555555555556</v>
      </c>
      <c r="X31" s="51"/>
      <c r="Y31" s="18"/>
      <c r="Z31" s="18"/>
      <c r="AA31" s="18"/>
      <c r="AB31" s="23"/>
      <c r="AC31" s="57">
        <v>1.7665</v>
      </c>
      <c r="AD31" s="15">
        <f t="shared" si="3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38">
        <v>93.119799999999998</v>
      </c>
      <c r="C32" s="38">
        <v>3.6686000000000001</v>
      </c>
      <c r="D32" s="38">
        <v>0.83450000000000002</v>
      </c>
      <c r="E32" s="38">
        <v>8.4599999999999995E-2</v>
      </c>
      <c r="F32" s="38">
        <v>0.1031</v>
      </c>
      <c r="G32" s="38">
        <v>5.9999999999999995E-4</v>
      </c>
      <c r="H32" s="38">
        <v>2.1000000000000001E-2</v>
      </c>
      <c r="I32" s="38">
        <v>1.55E-2</v>
      </c>
      <c r="J32" s="38">
        <v>1.61E-2</v>
      </c>
      <c r="K32" s="38">
        <v>1.12E-2</v>
      </c>
      <c r="L32" s="38">
        <v>2.0768</v>
      </c>
      <c r="M32" s="38">
        <v>4.82E-2</v>
      </c>
      <c r="N32" s="44">
        <v>0.71509999999999996</v>
      </c>
      <c r="O32" s="105">
        <v>8195</v>
      </c>
      <c r="P32" s="104">
        <v>34.31</v>
      </c>
      <c r="Q32" s="103">
        <f t="shared" si="0"/>
        <v>9.5305555555555568</v>
      </c>
      <c r="R32" s="105">
        <v>9079</v>
      </c>
      <c r="S32" s="74">
        <v>38.01</v>
      </c>
      <c r="T32" s="108">
        <f t="shared" si="1"/>
        <v>10.558333333333332</v>
      </c>
      <c r="U32" s="107">
        <v>11782</v>
      </c>
      <c r="V32" s="74">
        <v>49.33</v>
      </c>
      <c r="W32" s="108">
        <f t="shared" si="2"/>
        <v>13.702777777777778</v>
      </c>
      <c r="X32" s="51"/>
      <c r="Y32" s="18"/>
      <c r="Z32" s="18"/>
      <c r="AA32" s="18"/>
      <c r="AB32" s="23"/>
      <c r="AC32" s="57">
        <v>1.5569999999999999</v>
      </c>
      <c r="AD32" s="15">
        <f t="shared" si="3"/>
        <v>100</v>
      </c>
      <c r="AE32" s="16" t="str">
        <f t="shared" si="4"/>
        <v>ОК</v>
      </c>
      <c r="AF32" s="8"/>
      <c r="AG32" s="8"/>
      <c r="AH32" s="8"/>
    </row>
    <row r="33" spans="1:34" x14ac:dyDescent="0.25">
      <c r="A33" s="28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123">
        <v>8195</v>
      </c>
      <c r="P33" s="132">
        <v>34.31</v>
      </c>
      <c r="Q33" s="103">
        <f t="shared" si="0"/>
        <v>9.5305555555555568</v>
      </c>
      <c r="R33" s="123">
        <v>9079</v>
      </c>
      <c r="S33" s="130">
        <v>38.01</v>
      </c>
      <c r="T33" s="108">
        <f t="shared" si="1"/>
        <v>10.558333333333332</v>
      </c>
      <c r="U33" s="127">
        <v>11782</v>
      </c>
      <c r="V33" s="130">
        <v>49.33</v>
      </c>
      <c r="W33" s="108">
        <f t="shared" si="2"/>
        <v>13.702777777777778</v>
      </c>
      <c r="X33" s="51"/>
      <c r="Y33" s="18"/>
      <c r="Z33" s="18"/>
      <c r="AA33" s="18"/>
      <c r="AB33" s="23"/>
      <c r="AC33" s="57">
        <v>1.5065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8195</v>
      </c>
      <c r="P34" s="132">
        <v>34.31</v>
      </c>
      <c r="Q34" s="103">
        <f t="shared" si="0"/>
        <v>9.5305555555555568</v>
      </c>
      <c r="R34" s="123">
        <v>9079</v>
      </c>
      <c r="S34" s="130">
        <v>38.01</v>
      </c>
      <c r="T34" s="108">
        <f t="shared" si="1"/>
        <v>10.558333333333332</v>
      </c>
      <c r="U34" s="127">
        <v>11782</v>
      </c>
      <c r="V34" s="130">
        <v>49.33</v>
      </c>
      <c r="W34" s="108">
        <f t="shared" si="2"/>
        <v>13.702777777777778</v>
      </c>
      <c r="X34" s="51"/>
      <c r="Y34" s="18"/>
      <c r="Z34" s="18"/>
      <c r="AA34" s="18"/>
      <c r="AB34" s="23"/>
      <c r="AC34" s="57">
        <v>1.4009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8195</v>
      </c>
      <c r="P35" s="132">
        <v>34.31</v>
      </c>
      <c r="Q35" s="103">
        <f>P35/3.6</f>
        <v>9.5305555555555568</v>
      </c>
      <c r="R35" s="123">
        <v>9079</v>
      </c>
      <c r="S35" s="130">
        <v>38.01</v>
      </c>
      <c r="T35" s="108">
        <f t="shared" si="1"/>
        <v>10.558333333333332</v>
      </c>
      <c r="U35" s="127">
        <v>11782</v>
      </c>
      <c r="V35" s="130">
        <v>49.33</v>
      </c>
      <c r="W35" s="108">
        <f t="shared" si="2"/>
        <v>13.702777777777778</v>
      </c>
      <c r="X35" s="53"/>
      <c r="Y35" s="18"/>
      <c r="Z35" s="18"/>
      <c r="AA35" s="18"/>
      <c r="AB35" s="23"/>
      <c r="AC35" s="57">
        <v>1.2773000000000001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4"/>
      <c r="O36" s="123">
        <v>8195</v>
      </c>
      <c r="P36" s="132">
        <v>34.31</v>
      </c>
      <c r="Q36" s="103">
        <f>P36/3.6</f>
        <v>9.5305555555555568</v>
      </c>
      <c r="R36" s="123">
        <v>9079</v>
      </c>
      <c r="S36" s="130">
        <v>38.01</v>
      </c>
      <c r="T36" s="108">
        <f t="shared" si="1"/>
        <v>10.558333333333332</v>
      </c>
      <c r="U36" s="127">
        <v>11782</v>
      </c>
      <c r="V36" s="130">
        <v>49.33</v>
      </c>
      <c r="W36" s="108">
        <f t="shared" si="2"/>
        <v>13.702777777777778</v>
      </c>
      <c r="X36" s="53"/>
      <c r="Y36" s="18"/>
      <c r="Z36" s="18"/>
      <c r="AA36" s="18"/>
      <c r="AB36" s="23"/>
      <c r="AC36" s="57">
        <v>1.4181999999999999</v>
      </c>
      <c r="AD36" s="15">
        <f t="shared" si="3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123">
        <v>8195</v>
      </c>
      <c r="P37" s="132">
        <v>34.31</v>
      </c>
      <c r="Q37" s="103">
        <f t="shared" si="0"/>
        <v>9.5305555555555568</v>
      </c>
      <c r="R37" s="123">
        <v>9079</v>
      </c>
      <c r="S37" s="130">
        <v>38.01</v>
      </c>
      <c r="T37" s="108">
        <f t="shared" si="1"/>
        <v>10.558333333333332</v>
      </c>
      <c r="U37" s="127">
        <v>11782</v>
      </c>
      <c r="V37" s="130">
        <v>49.33</v>
      </c>
      <c r="W37" s="108">
        <f t="shared" si="2"/>
        <v>13.702777777777778</v>
      </c>
      <c r="X37" s="51"/>
      <c r="Y37" s="18"/>
      <c r="Z37" s="18"/>
      <c r="AA37" s="18"/>
      <c r="AB37" s="55"/>
      <c r="AC37" s="57">
        <v>1.3593</v>
      </c>
      <c r="AD37" s="15">
        <f t="shared" si="3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123">
        <v>8195</v>
      </c>
      <c r="P38" s="132">
        <v>34.31</v>
      </c>
      <c r="Q38" s="103">
        <f>P38/3.6</f>
        <v>9.5305555555555568</v>
      </c>
      <c r="R38" s="123">
        <v>9079</v>
      </c>
      <c r="S38" s="130">
        <v>38.01</v>
      </c>
      <c r="T38" s="108">
        <f t="shared" si="1"/>
        <v>10.558333333333332</v>
      </c>
      <c r="U38" s="127">
        <v>11782</v>
      </c>
      <c r="V38" s="130">
        <v>49.33</v>
      </c>
      <c r="W38" s="108">
        <f t="shared" si="2"/>
        <v>13.702777777777778</v>
      </c>
      <c r="X38" s="51"/>
      <c r="Y38" s="18"/>
      <c r="Z38" s="18"/>
      <c r="AA38" s="18"/>
      <c r="AB38" s="23"/>
      <c r="AC38" s="57">
        <v>1.3287</v>
      </c>
      <c r="AD38" s="15">
        <f t="shared" si="3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123">
        <v>8195</v>
      </c>
      <c r="P39" s="132">
        <v>34.31</v>
      </c>
      <c r="Q39" s="103">
        <f t="shared" si="0"/>
        <v>9.5305555555555568</v>
      </c>
      <c r="R39" s="123">
        <v>9079</v>
      </c>
      <c r="S39" s="130">
        <v>38.01</v>
      </c>
      <c r="T39" s="108">
        <f t="shared" si="1"/>
        <v>10.558333333333332</v>
      </c>
      <c r="U39" s="127">
        <v>11782</v>
      </c>
      <c r="V39" s="130">
        <v>49.33</v>
      </c>
      <c r="W39" s="108">
        <f t="shared" si="2"/>
        <v>13.702777777777778</v>
      </c>
      <c r="X39" s="51"/>
      <c r="Y39" s="18"/>
      <c r="Z39" s="18"/>
      <c r="AA39" s="18"/>
      <c r="AB39" s="23"/>
      <c r="AC39" s="57">
        <v>1.2559</v>
      </c>
      <c r="AD39" s="15">
        <f t="shared" si="3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>
        <v>91.171099999999996</v>
      </c>
      <c r="C40" s="38">
        <v>5.0708000000000002</v>
      </c>
      <c r="D40" s="38">
        <v>1.0251999999999999</v>
      </c>
      <c r="E40" s="38">
        <v>7.0699999999999999E-2</v>
      </c>
      <c r="F40" s="38">
        <v>9.11E-2</v>
      </c>
      <c r="G40" s="38">
        <v>2.9999999999999997E-4</v>
      </c>
      <c r="H40" s="38">
        <v>1.6199999999999999E-2</v>
      </c>
      <c r="I40" s="38">
        <v>1.2500000000000001E-2</v>
      </c>
      <c r="J40" s="38">
        <v>9.7999999999999997E-3</v>
      </c>
      <c r="K40" s="38">
        <v>9.5999999999999992E-3</v>
      </c>
      <c r="L40" s="38">
        <v>2.3902999999999999</v>
      </c>
      <c r="M40" s="40">
        <v>0.13239999999999999</v>
      </c>
      <c r="N40" s="44">
        <v>0.72729999999999995</v>
      </c>
      <c r="O40" s="105">
        <v>8266</v>
      </c>
      <c r="P40" s="104">
        <v>34.61</v>
      </c>
      <c r="Q40" s="103">
        <f t="shared" si="0"/>
        <v>9.6138888888888889</v>
      </c>
      <c r="R40" s="105">
        <v>9155</v>
      </c>
      <c r="S40" s="74">
        <v>38.33</v>
      </c>
      <c r="T40" s="108">
        <f t="shared" si="1"/>
        <v>10.647222222222222</v>
      </c>
      <c r="U40" s="107">
        <v>11780</v>
      </c>
      <c r="V40" s="74">
        <v>49.32</v>
      </c>
      <c r="W40" s="108">
        <f t="shared" si="2"/>
        <v>13.7</v>
      </c>
      <c r="X40" s="51"/>
      <c r="Y40" s="18"/>
      <c r="Z40" s="18"/>
      <c r="AA40" s="18"/>
      <c r="AB40" s="23"/>
      <c r="AC40" s="57">
        <v>1.4211</v>
      </c>
      <c r="AD40" s="15">
        <f t="shared" si="3"/>
        <v>100</v>
      </c>
      <c r="AE40" s="16" t="str">
        <f t="shared" si="4"/>
        <v>ОК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8266</v>
      </c>
      <c r="P41" s="132">
        <v>34.61</v>
      </c>
      <c r="Q41" s="103">
        <f>P41/3.6</f>
        <v>9.6138888888888889</v>
      </c>
      <c r="R41" s="123">
        <v>9155</v>
      </c>
      <c r="S41" s="130">
        <v>38.33</v>
      </c>
      <c r="T41" s="108">
        <f t="shared" si="1"/>
        <v>10.647222222222222</v>
      </c>
      <c r="U41" s="127">
        <v>11780</v>
      </c>
      <c r="V41" s="130">
        <v>49.32</v>
      </c>
      <c r="W41" s="112">
        <f t="shared" si="2"/>
        <v>13.7</v>
      </c>
      <c r="X41" s="52"/>
      <c r="Y41" s="24"/>
      <c r="Z41" s="63"/>
      <c r="AA41" s="63"/>
      <c r="AB41" s="64"/>
      <c r="AC41" s="72">
        <v>1.6196999999999999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8158.4051902350302</v>
      </c>
      <c r="P42" s="209">
        <f>SUMPRODUCT(P11:P41,AC11:AC41)/SUM(AC11:AC41)</f>
        <v>34.157418084425501</v>
      </c>
      <c r="Q42" s="203">
        <f>SUMPRODUCT(Q11:Q41,AC11:AC41)/SUM(AC11:AC41)</f>
        <v>9.4881716901181985</v>
      </c>
      <c r="R42" s="203">
        <f>SUMPRODUCT(R11:R41,AC11:AC41)/SUM(AC11:AC41)</f>
        <v>9038.0175483197672</v>
      </c>
      <c r="S42" s="209">
        <f>SUMPRODUCT(S11:S41,AC11:AC41)/SUM(AC11:AC41)</f>
        <v>37.839070913587527</v>
      </c>
      <c r="T42" s="218">
        <f>SUMPRODUCT(T11:T41,AC11:AC41)/SUM(AC11:AC41)</f>
        <v>10.510853031552093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44.841899999999988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AB42:AC42"/>
    <mergeCell ref="U9:U10"/>
    <mergeCell ref="Q42:Q43"/>
    <mergeCell ref="R42:R43"/>
    <mergeCell ref="O9:O10"/>
    <mergeCell ref="P9:P10"/>
    <mergeCell ref="Q9:Q10"/>
    <mergeCell ref="R9:R10"/>
    <mergeCell ref="S42:S43"/>
    <mergeCell ref="T42:T43"/>
    <mergeCell ref="AC7:AC10"/>
    <mergeCell ref="N8:N10"/>
    <mergeCell ref="T9:T10"/>
    <mergeCell ref="A42:H42"/>
    <mergeCell ref="I42:J42"/>
    <mergeCell ref="L42:M42"/>
    <mergeCell ref="O42:O43"/>
    <mergeCell ref="P42:P43"/>
    <mergeCell ref="H43:N43"/>
    <mergeCell ref="H9:H10"/>
    <mergeCell ref="B9:B10"/>
    <mergeCell ref="C9:C10"/>
    <mergeCell ref="D9:D10"/>
    <mergeCell ref="E9:E10"/>
    <mergeCell ref="F9:F10"/>
    <mergeCell ref="I9:I10"/>
    <mergeCell ref="J9:J10"/>
    <mergeCell ref="K9:K10"/>
    <mergeCell ref="L9:L10"/>
    <mergeCell ref="M9:M10"/>
    <mergeCell ref="K2:AB2"/>
    <mergeCell ref="K3:AA3"/>
    <mergeCell ref="K4:AA4"/>
    <mergeCell ref="K5:AA5"/>
    <mergeCell ref="A7:A10"/>
    <mergeCell ref="B7:M8"/>
    <mergeCell ref="N7:W7"/>
    <mergeCell ref="X7:X10"/>
    <mergeCell ref="Y7:Y10"/>
    <mergeCell ref="Z7:Z10"/>
    <mergeCell ref="AA7:AA10"/>
    <mergeCell ref="AB7:AB10"/>
    <mergeCell ref="G9:G10"/>
    <mergeCell ref="V9:V10"/>
    <mergeCell ref="W9:W10"/>
    <mergeCell ref="S9:S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6.8554687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7"/>
      <c r="F3" s="2"/>
      <c r="G3" s="2"/>
      <c r="H3" s="2"/>
      <c r="I3" s="2"/>
      <c r="J3" s="2"/>
      <c r="K3" s="216" t="s">
        <v>81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111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93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5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5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5"/>
    </row>
    <row r="11" spans="1:34" x14ac:dyDescent="0.25">
      <c r="A11" s="28">
        <v>1</v>
      </c>
      <c r="B11" s="38">
        <v>91.8416</v>
      </c>
      <c r="C11" s="38">
        <v>3.7480000000000002</v>
      </c>
      <c r="D11" s="38">
        <v>0.86209999999999998</v>
      </c>
      <c r="E11" s="38">
        <v>8.5599999999999996E-2</v>
      </c>
      <c r="F11" s="38">
        <v>0.1318</v>
      </c>
      <c r="G11" s="38">
        <v>1E-4</v>
      </c>
      <c r="H11" s="38">
        <v>1.6299999999999999E-2</v>
      </c>
      <c r="I11" s="38">
        <v>1.24E-2</v>
      </c>
      <c r="J11" s="38">
        <v>1.3100000000000001E-2</v>
      </c>
      <c r="K11" s="38">
        <v>1.4E-2</v>
      </c>
      <c r="L11" s="38">
        <v>3.0198999999999998</v>
      </c>
      <c r="M11" s="38">
        <v>0.25509999999999999</v>
      </c>
      <c r="N11" s="75">
        <v>0.72330000000000005</v>
      </c>
      <c r="O11" s="115">
        <v>8114</v>
      </c>
      <c r="P11" s="128">
        <v>33.97</v>
      </c>
      <c r="Q11" s="103">
        <f>P11/3.6</f>
        <v>9.43611111111111</v>
      </c>
      <c r="R11" s="105">
        <v>8988</v>
      </c>
      <c r="S11" s="74">
        <v>37.630000000000003</v>
      </c>
      <c r="T11" s="108">
        <f>S11/3.6</f>
        <v>10.452777777777778</v>
      </c>
      <c r="U11" s="109">
        <v>11598</v>
      </c>
      <c r="V11" s="104">
        <v>48.56</v>
      </c>
      <c r="W11" s="108">
        <f>V11/3.6</f>
        <v>13.488888888888889</v>
      </c>
      <c r="X11" s="51"/>
      <c r="Y11" s="18"/>
      <c r="Z11" s="18"/>
      <c r="AA11" s="18"/>
      <c r="AB11" s="23"/>
      <c r="AC11" s="57">
        <v>4.1360000000000001</v>
      </c>
      <c r="AD11" s="15">
        <f>SUM(B11:M11)+$K$42+$N$42</f>
        <v>100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8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4"/>
      <c r="O12" s="121">
        <v>8114</v>
      </c>
      <c r="P12" s="129">
        <v>33.97</v>
      </c>
      <c r="Q12" s="103">
        <f t="shared" ref="Q12:Q40" si="0">P12/3.6</f>
        <v>9.43611111111111</v>
      </c>
      <c r="R12" s="123">
        <v>8988</v>
      </c>
      <c r="S12" s="130">
        <v>37.630000000000003</v>
      </c>
      <c r="T12" s="108">
        <f t="shared" ref="T12:T39" si="1">S12/3.6</f>
        <v>10.452777777777778</v>
      </c>
      <c r="U12" s="125">
        <v>11598</v>
      </c>
      <c r="V12" s="132">
        <v>48.56</v>
      </c>
      <c r="W12" s="108">
        <f t="shared" ref="W12:W41" si="2">V12/3.6</f>
        <v>13.488888888888889</v>
      </c>
      <c r="X12" s="51"/>
      <c r="Y12" s="18"/>
      <c r="Z12" s="18"/>
      <c r="AA12" s="18"/>
      <c r="AB12" s="23"/>
      <c r="AC12" s="57">
        <v>4.0547000000000004</v>
      </c>
      <c r="AD12" s="15">
        <f t="shared" ref="AD12:AD41" si="3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121">
        <v>8114</v>
      </c>
      <c r="P13" s="129">
        <v>33.97</v>
      </c>
      <c r="Q13" s="103">
        <f t="shared" si="0"/>
        <v>9.43611111111111</v>
      </c>
      <c r="R13" s="123">
        <v>8988</v>
      </c>
      <c r="S13" s="130">
        <v>37.630000000000003</v>
      </c>
      <c r="T13" s="108">
        <f t="shared" si="1"/>
        <v>10.452777777777778</v>
      </c>
      <c r="U13" s="125">
        <v>11598</v>
      </c>
      <c r="V13" s="132">
        <v>48.56</v>
      </c>
      <c r="W13" s="108">
        <f t="shared" si="2"/>
        <v>13.488888888888889</v>
      </c>
      <c r="X13" s="51"/>
      <c r="Y13" s="18"/>
      <c r="Z13" s="18"/>
      <c r="AA13" s="18"/>
      <c r="AB13" s="23"/>
      <c r="AC13" s="57">
        <v>4.0814000000000004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8114</v>
      </c>
      <c r="P14" s="129">
        <v>33.97</v>
      </c>
      <c r="Q14" s="103">
        <f t="shared" si="0"/>
        <v>9.43611111111111</v>
      </c>
      <c r="R14" s="123">
        <v>8988</v>
      </c>
      <c r="S14" s="130">
        <v>37.630000000000003</v>
      </c>
      <c r="T14" s="108">
        <f t="shared" si="1"/>
        <v>10.452777777777778</v>
      </c>
      <c r="U14" s="125">
        <v>11598</v>
      </c>
      <c r="V14" s="132">
        <v>48.56</v>
      </c>
      <c r="W14" s="108">
        <f t="shared" si="2"/>
        <v>13.488888888888889</v>
      </c>
      <c r="X14" s="51"/>
      <c r="Y14" s="18"/>
      <c r="Z14" s="18"/>
      <c r="AA14" s="18"/>
      <c r="AB14" s="55"/>
      <c r="AC14" s="57">
        <v>4.2355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121">
        <v>8114</v>
      </c>
      <c r="P15" s="129">
        <v>33.97</v>
      </c>
      <c r="Q15" s="103">
        <f t="shared" si="0"/>
        <v>9.43611111111111</v>
      </c>
      <c r="R15" s="123">
        <v>8988</v>
      </c>
      <c r="S15" s="130">
        <v>37.630000000000003</v>
      </c>
      <c r="T15" s="108">
        <f t="shared" si="1"/>
        <v>10.452777777777778</v>
      </c>
      <c r="U15" s="125">
        <v>11598</v>
      </c>
      <c r="V15" s="132">
        <v>48.56</v>
      </c>
      <c r="W15" s="108">
        <f t="shared" si="2"/>
        <v>13.488888888888889</v>
      </c>
      <c r="X15" s="51"/>
      <c r="Y15" s="18"/>
      <c r="Z15" s="18"/>
      <c r="AA15" s="18"/>
      <c r="AB15" s="23"/>
      <c r="AC15" s="57">
        <v>4.4729000000000001</v>
      </c>
      <c r="AD15" s="15">
        <f t="shared" si="3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121">
        <v>8114</v>
      </c>
      <c r="P16" s="129">
        <v>33.97</v>
      </c>
      <c r="Q16" s="103">
        <f t="shared" si="0"/>
        <v>9.43611111111111</v>
      </c>
      <c r="R16" s="123">
        <v>8988</v>
      </c>
      <c r="S16" s="130">
        <v>37.630000000000003</v>
      </c>
      <c r="T16" s="108">
        <f t="shared" si="1"/>
        <v>10.452777777777778</v>
      </c>
      <c r="U16" s="125">
        <v>11598</v>
      </c>
      <c r="V16" s="132">
        <v>48.56</v>
      </c>
      <c r="W16" s="108">
        <f t="shared" si="2"/>
        <v>13.488888888888889</v>
      </c>
      <c r="X16" s="51"/>
      <c r="Y16" s="18"/>
      <c r="Z16" s="18"/>
      <c r="AA16" s="18"/>
      <c r="AB16" s="54"/>
      <c r="AC16" s="57">
        <v>4.6093000000000002</v>
      </c>
      <c r="AD16" s="15">
        <f t="shared" si="3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4"/>
      <c r="O17" s="121">
        <v>8114</v>
      </c>
      <c r="P17" s="129">
        <v>33.97</v>
      </c>
      <c r="Q17" s="103">
        <f t="shared" si="0"/>
        <v>9.43611111111111</v>
      </c>
      <c r="R17" s="123">
        <v>8988</v>
      </c>
      <c r="S17" s="130">
        <v>37.630000000000003</v>
      </c>
      <c r="T17" s="108">
        <f t="shared" si="1"/>
        <v>10.452777777777778</v>
      </c>
      <c r="U17" s="125">
        <v>11598</v>
      </c>
      <c r="V17" s="132">
        <v>48.56</v>
      </c>
      <c r="W17" s="108">
        <f t="shared" si="2"/>
        <v>13.488888888888889</v>
      </c>
      <c r="X17" s="51"/>
      <c r="Y17" s="18"/>
      <c r="Z17" s="18"/>
      <c r="AA17" s="18"/>
      <c r="AB17" s="55"/>
      <c r="AC17" s="57">
        <v>5.0095000000000001</v>
      </c>
      <c r="AD17" s="15">
        <f t="shared" si="3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21">
        <v>8114</v>
      </c>
      <c r="P18" s="129">
        <v>33.97</v>
      </c>
      <c r="Q18" s="103">
        <f t="shared" si="0"/>
        <v>9.43611111111111</v>
      </c>
      <c r="R18" s="123">
        <v>8988</v>
      </c>
      <c r="S18" s="130">
        <v>37.630000000000003</v>
      </c>
      <c r="T18" s="108">
        <f t="shared" si="1"/>
        <v>10.452777777777778</v>
      </c>
      <c r="U18" s="125">
        <v>11598</v>
      </c>
      <c r="V18" s="132">
        <v>48.56</v>
      </c>
      <c r="W18" s="108">
        <f t="shared" si="2"/>
        <v>13.488888888888889</v>
      </c>
      <c r="X18" s="51"/>
      <c r="Y18" s="18"/>
      <c r="Z18" s="18"/>
      <c r="AA18" s="18"/>
      <c r="AB18" s="23"/>
      <c r="AC18" s="57">
        <v>4.9489000000000001</v>
      </c>
      <c r="AD18" s="15">
        <f t="shared" si="3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38">
        <v>91.754800000000003</v>
      </c>
      <c r="C19" s="38">
        <v>3.8250999999999999</v>
      </c>
      <c r="D19" s="38">
        <v>0.87280000000000002</v>
      </c>
      <c r="E19" s="38">
        <v>9.4299999999999995E-2</v>
      </c>
      <c r="F19" s="38">
        <v>0.1396</v>
      </c>
      <c r="G19" s="38">
        <v>2.9999999999999997E-4</v>
      </c>
      <c r="H19" s="38">
        <v>1.6400000000000001E-2</v>
      </c>
      <c r="I19" s="38">
        <v>1.26E-2</v>
      </c>
      <c r="J19" s="38">
        <v>1.1599999999999999E-2</v>
      </c>
      <c r="K19" s="38">
        <v>1.1900000000000001E-2</v>
      </c>
      <c r="L19" s="38">
        <v>3.0286</v>
      </c>
      <c r="M19" s="38">
        <v>0.23200000000000001</v>
      </c>
      <c r="N19" s="44">
        <v>0.72389999999999999</v>
      </c>
      <c r="O19" s="105">
        <v>8123</v>
      </c>
      <c r="P19" s="128">
        <v>34.01</v>
      </c>
      <c r="Q19" s="103">
        <f t="shared" si="0"/>
        <v>9.4472222222222211</v>
      </c>
      <c r="R19" s="105">
        <v>9000</v>
      </c>
      <c r="S19" s="74">
        <v>37.68</v>
      </c>
      <c r="T19" s="108">
        <f t="shared" si="1"/>
        <v>10.466666666666667</v>
      </c>
      <c r="U19" s="107">
        <v>11608</v>
      </c>
      <c r="V19" s="74">
        <v>48.6</v>
      </c>
      <c r="W19" s="108">
        <f t="shared" si="2"/>
        <v>13.5</v>
      </c>
      <c r="X19" s="51"/>
      <c r="Y19" s="18"/>
      <c r="Z19" s="18"/>
      <c r="AA19" s="18"/>
      <c r="AB19" s="23"/>
      <c r="AC19" s="57">
        <v>3.8224</v>
      </c>
      <c r="AD19" s="15">
        <f t="shared" si="3"/>
        <v>100.00000000000001</v>
      </c>
      <c r="AE19" s="16" t="str">
        <f t="shared" si="4"/>
        <v>ОК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23">
        <v>8123</v>
      </c>
      <c r="P20" s="129">
        <v>34.01</v>
      </c>
      <c r="Q20" s="103">
        <f t="shared" si="0"/>
        <v>9.4472222222222211</v>
      </c>
      <c r="R20" s="123">
        <v>9000</v>
      </c>
      <c r="S20" s="130">
        <v>37.68</v>
      </c>
      <c r="T20" s="108">
        <f t="shared" si="1"/>
        <v>10.466666666666667</v>
      </c>
      <c r="U20" s="127">
        <v>11608</v>
      </c>
      <c r="V20" s="130">
        <v>48.6</v>
      </c>
      <c r="W20" s="108">
        <f t="shared" si="2"/>
        <v>13.5</v>
      </c>
      <c r="X20" s="51"/>
      <c r="Y20" s="18"/>
      <c r="Z20" s="18"/>
      <c r="AA20" s="18"/>
      <c r="AB20" s="23"/>
      <c r="AC20" s="57">
        <v>3.6532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23">
        <v>8123</v>
      </c>
      <c r="P21" s="129">
        <v>34.01</v>
      </c>
      <c r="Q21" s="103">
        <f>P21/3.6</f>
        <v>9.4472222222222211</v>
      </c>
      <c r="R21" s="123">
        <v>9000</v>
      </c>
      <c r="S21" s="130">
        <v>37.68</v>
      </c>
      <c r="T21" s="108">
        <f t="shared" si="1"/>
        <v>10.466666666666667</v>
      </c>
      <c r="U21" s="127">
        <v>11608</v>
      </c>
      <c r="V21" s="130">
        <v>48.6</v>
      </c>
      <c r="W21" s="108">
        <f t="shared" si="2"/>
        <v>13.5</v>
      </c>
      <c r="X21" s="51"/>
      <c r="Y21" s="18"/>
      <c r="Z21" s="18"/>
      <c r="AA21" s="18"/>
      <c r="AB21" s="55"/>
      <c r="AC21" s="57">
        <v>3.9100999999999999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23">
        <v>8123</v>
      </c>
      <c r="P22" s="129">
        <v>34.01</v>
      </c>
      <c r="Q22" s="103">
        <f t="shared" si="0"/>
        <v>9.4472222222222211</v>
      </c>
      <c r="R22" s="123">
        <v>9000</v>
      </c>
      <c r="S22" s="130">
        <v>37.68</v>
      </c>
      <c r="T22" s="108">
        <f t="shared" si="1"/>
        <v>10.466666666666667</v>
      </c>
      <c r="U22" s="127">
        <v>11608</v>
      </c>
      <c r="V22" s="130">
        <v>48.6</v>
      </c>
      <c r="W22" s="108">
        <f t="shared" si="2"/>
        <v>13.5</v>
      </c>
      <c r="X22" s="51"/>
      <c r="Y22" s="18"/>
      <c r="Z22" s="18"/>
      <c r="AA22" s="18"/>
      <c r="AB22" s="23"/>
      <c r="AC22" s="57">
        <v>4.2366999999999999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4"/>
      <c r="O23" s="123">
        <v>8123</v>
      </c>
      <c r="P23" s="129">
        <v>34.01</v>
      </c>
      <c r="Q23" s="103">
        <f t="shared" si="0"/>
        <v>9.4472222222222211</v>
      </c>
      <c r="R23" s="123">
        <v>9000</v>
      </c>
      <c r="S23" s="130">
        <v>37.68</v>
      </c>
      <c r="T23" s="108">
        <f t="shared" si="1"/>
        <v>10.466666666666667</v>
      </c>
      <c r="U23" s="127">
        <v>11608</v>
      </c>
      <c r="V23" s="130">
        <v>48.6</v>
      </c>
      <c r="W23" s="108">
        <f t="shared" si="2"/>
        <v>13.5</v>
      </c>
      <c r="X23" s="53"/>
      <c r="Y23" s="18"/>
      <c r="Z23" s="18"/>
      <c r="AA23" s="18"/>
      <c r="AB23" s="55"/>
      <c r="AC23" s="57">
        <v>4.9382999999999999</v>
      </c>
      <c r="AD23" s="15">
        <f t="shared" si="3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38">
        <v>91.655500000000004</v>
      </c>
      <c r="C24" s="38">
        <v>4.0052000000000003</v>
      </c>
      <c r="D24" s="38">
        <v>0.85040000000000004</v>
      </c>
      <c r="E24" s="38">
        <v>6.5100000000000005E-2</v>
      </c>
      <c r="F24" s="38">
        <v>9.1499999999999998E-2</v>
      </c>
      <c r="G24" s="38">
        <v>4.0000000000000002E-4</v>
      </c>
      <c r="H24" s="38">
        <v>1.5100000000000001E-2</v>
      </c>
      <c r="I24" s="38">
        <v>1.11E-2</v>
      </c>
      <c r="J24" s="38">
        <v>6.4999999999999997E-3</v>
      </c>
      <c r="K24" s="38">
        <v>1.23E-2</v>
      </c>
      <c r="L24" s="38">
        <v>3.0434000000000001</v>
      </c>
      <c r="M24" s="38">
        <v>0.24349999999999999</v>
      </c>
      <c r="N24" s="44">
        <v>0.72330000000000005</v>
      </c>
      <c r="O24" s="105">
        <v>8114</v>
      </c>
      <c r="P24" s="128">
        <v>33.97</v>
      </c>
      <c r="Q24" s="103">
        <f t="shared" si="0"/>
        <v>9.43611111111111</v>
      </c>
      <c r="R24" s="105">
        <v>8988</v>
      </c>
      <c r="S24" s="74">
        <v>37.630000000000003</v>
      </c>
      <c r="T24" s="108">
        <f t="shared" si="1"/>
        <v>10.452777777777778</v>
      </c>
      <c r="U24" s="107">
        <v>11598</v>
      </c>
      <c r="V24" s="104">
        <v>48.56</v>
      </c>
      <c r="W24" s="108">
        <f t="shared" si="2"/>
        <v>13.488888888888889</v>
      </c>
      <c r="X24" s="51"/>
      <c r="Y24" s="18"/>
      <c r="Z24" s="18"/>
      <c r="AA24" s="18"/>
      <c r="AB24" s="23"/>
      <c r="AC24" s="57">
        <v>5.0152999999999999</v>
      </c>
      <c r="AD24" s="15">
        <f t="shared" si="3"/>
        <v>100</v>
      </c>
      <c r="AE24" s="16" t="str">
        <f t="shared" si="4"/>
        <v>ОК</v>
      </c>
      <c r="AF24" s="8"/>
      <c r="AG24" s="8"/>
      <c r="AH24" s="8"/>
    </row>
    <row r="25" spans="1:34" x14ac:dyDescent="0.25">
      <c r="A25" s="28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123">
        <v>8114</v>
      </c>
      <c r="P25" s="129">
        <v>33.97</v>
      </c>
      <c r="Q25" s="103">
        <f t="shared" si="0"/>
        <v>9.43611111111111</v>
      </c>
      <c r="R25" s="123">
        <v>8988</v>
      </c>
      <c r="S25" s="130">
        <v>37.630000000000003</v>
      </c>
      <c r="T25" s="108">
        <f t="shared" si="1"/>
        <v>10.452777777777778</v>
      </c>
      <c r="U25" s="127">
        <v>11598</v>
      </c>
      <c r="V25" s="132">
        <v>48.56</v>
      </c>
      <c r="W25" s="108">
        <f t="shared" si="2"/>
        <v>13.488888888888889</v>
      </c>
      <c r="X25" s="51"/>
      <c r="Y25" s="18"/>
      <c r="Z25" s="18"/>
      <c r="AA25" s="18"/>
      <c r="AB25" s="23"/>
      <c r="AC25" s="57">
        <v>4.6677999999999997</v>
      </c>
      <c r="AD25" s="15">
        <f t="shared" si="3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38">
        <v>92.111999999999995</v>
      </c>
      <c r="C26" s="38">
        <v>3.6806000000000001</v>
      </c>
      <c r="D26" s="38">
        <v>0.73299999999999998</v>
      </c>
      <c r="E26" s="38">
        <v>5.9400000000000001E-2</v>
      </c>
      <c r="F26" s="38">
        <v>8.1699999999999995E-2</v>
      </c>
      <c r="G26" s="38">
        <v>2.9999999999999997E-4</v>
      </c>
      <c r="H26" s="38">
        <v>1.9099999999999999E-2</v>
      </c>
      <c r="I26" s="38">
        <v>1.4800000000000001E-2</v>
      </c>
      <c r="J26" s="38">
        <v>1.2999999999999999E-2</v>
      </c>
      <c r="K26" s="38">
        <v>1.14E-2</v>
      </c>
      <c r="L26" s="38">
        <v>3.1067</v>
      </c>
      <c r="M26" s="38">
        <v>0.16800000000000001</v>
      </c>
      <c r="N26" s="44">
        <v>0.71960000000000002</v>
      </c>
      <c r="O26" s="105">
        <v>8080</v>
      </c>
      <c r="P26" s="128">
        <v>33.83</v>
      </c>
      <c r="Q26" s="103">
        <f t="shared" si="0"/>
        <v>9.3972222222222221</v>
      </c>
      <c r="R26" s="105">
        <v>8954</v>
      </c>
      <c r="S26" s="74">
        <v>37.49</v>
      </c>
      <c r="T26" s="108">
        <f t="shared" si="1"/>
        <v>10.41388888888889</v>
      </c>
      <c r="U26" s="107">
        <v>11584</v>
      </c>
      <c r="V26" s="74">
        <v>48.5</v>
      </c>
      <c r="W26" s="108">
        <f t="shared" si="2"/>
        <v>13.472222222222221</v>
      </c>
      <c r="X26" s="51"/>
      <c r="Y26" s="18"/>
      <c r="Z26" s="18"/>
      <c r="AA26" s="18"/>
      <c r="AB26" s="23"/>
      <c r="AC26" s="57">
        <v>5.2744</v>
      </c>
      <c r="AD26" s="15">
        <f t="shared" si="3"/>
        <v>99.999999999999986</v>
      </c>
      <c r="AE26" s="16" t="str">
        <f t="shared" si="4"/>
        <v>ОК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8080</v>
      </c>
      <c r="P27" s="129">
        <v>33.83</v>
      </c>
      <c r="Q27" s="103">
        <f>P27/3.6</f>
        <v>9.3972222222222221</v>
      </c>
      <c r="R27" s="123">
        <v>8954</v>
      </c>
      <c r="S27" s="130">
        <v>37.49</v>
      </c>
      <c r="T27" s="108">
        <f t="shared" si="1"/>
        <v>10.41388888888889</v>
      </c>
      <c r="U27" s="127">
        <v>11584</v>
      </c>
      <c r="V27" s="130">
        <v>48.5</v>
      </c>
      <c r="W27" s="108">
        <f t="shared" si="2"/>
        <v>13.472222222222221</v>
      </c>
      <c r="X27" s="51"/>
      <c r="Y27" s="18"/>
      <c r="Z27" s="18"/>
      <c r="AA27" s="18"/>
      <c r="AB27" s="55"/>
      <c r="AC27" s="57">
        <v>5.3390000000000004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123">
        <v>8080</v>
      </c>
      <c r="P28" s="129">
        <v>33.83</v>
      </c>
      <c r="Q28" s="103">
        <f t="shared" si="0"/>
        <v>9.3972222222222221</v>
      </c>
      <c r="R28" s="123">
        <v>8954</v>
      </c>
      <c r="S28" s="130">
        <v>37.49</v>
      </c>
      <c r="T28" s="108">
        <f t="shared" si="1"/>
        <v>10.41388888888889</v>
      </c>
      <c r="U28" s="127">
        <v>11584</v>
      </c>
      <c r="V28" s="130">
        <v>48.5</v>
      </c>
      <c r="W28" s="108">
        <f t="shared" si="2"/>
        <v>13.472222222222221</v>
      </c>
      <c r="X28" s="51"/>
      <c r="Y28" s="18"/>
      <c r="Z28" s="18"/>
      <c r="AA28" s="18"/>
      <c r="AB28" s="23"/>
      <c r="AC28" s="57">
        <v>4.8681000000000001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8080</v>
      </c>
      <c r="P29" s="129">
        <v>33.83</v>
      </c>
      <c r="Q29" s="103">
        <f t="shared" si="0"/>
        <v>9.3972222222222221</v>
      </c>
      <c r="R29" s="123">
        <v>8954</v>
      </c>
      <c r="S29" s="130">
        <v>37.49</v>
      </c>
      <c r="T29" s="108">
        <f t="shared" si="1"/>
        <v>10.41388888888889</v>
      </c>
      <c r="U29" s="127">
        <v>11584</v>
      </c>
      <c r="V29" s="130">
        <v>48.5</v>
      </c>
      <c r="W29" s="108">
        <f t="shared" si="2"/>
        <v>13.472222222222221</v>
      </c>
      <c r="X29" s="51"/>
      <c r="Y29" s="18"/>
      <c r="Z29" s="18"/>
      <c r="AA29" s="18"/>
      <c r="AB29" s="23"/>
      <c r="AC29" s="57">
        <v>4.5087999999999999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4"/>
      <c r="O30" s="123">
        <v>8080</v>
      </c>
      <c r="P30" s="129">
        <v>33.83</v>
      </c>
      <c r="Q30" s="103">
        <f t="shared" si="0"/>
        <v>9.3972222222222221</v>
      </c>
      <c r="R30" s="123">
        <v>8954</v>
      </c>
      <c r="S30" s="130">
        <v>37.49</v>
      </c>
      <c r="T30" s="108">
        <f t="shared" si="1"/>
        <v>10.41388888888889</v>
      </c>
      <c r="U30" s="127">
        <v>11584</v>
      </c>
      <c r="V30" s="130">
        <v>48.5</v>
      </c>
      <c r="W30" s="108">
        <f t="shared" si="2"/>
        <v>13.472222222222221</v>
      </c>
      <c r="X30" s="51"/>
      <c r="Y30" s="18"/>
      <c r="Z30" s="18"/>
      <c r="AA30" s="18"/>
      <c r="AB30" s="55"/>
      <c r="AC30" s="57">
        <v>4.7731000000000003</v>
      </c>
      <c r="AD30" s="15">
        <f t="shared" si="3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123">
        <v>8080</v>
      </c>
      <c r="P31" s="129">
        <v>33.83</v>
      </c>
      <c r="Q31" s="103">
        <f t="shared" si="0"/>
        <v>9.3972222222222221</v>
      </c>
      <c r="R31" s="123">
        <v>8954</v>
      </c>
      <c r="S31" s="130">
        <v>37.49</v>
      </c>
      <c r="T31" s="108">
        <f t="shared" si="1"/>
        <v>10.41388888888889</v>
      </c>
      <c r="U31" s="127">
        <v>11584</v>
      </c>
      <c r="V31" s="130">
        <v>48.5</v>
      </c>
      <c r="W31" s="108">
        <f t="shared" si="2"/>
        <v>13.472222222222221</v>
      </c>
      <c r="X31" s="51"/>
      <c r="Y31" s="18"/>
      <c r="Z31" s="18"/>
      <c r="AA31" s="18"/>
      <c r="AB31" s="23"/>
      <c r="AC31" s="57">
        <v>5.0251000000000001</v>
      </c>
      <c r="AD31" s="15">
        <f t="shared" si="3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123">
        <v>8080</v>
      </c>
      <c r="P32" s="129">
        <v>33.83</v>
      </c>
      <c r="Q32" s="103">
        <f t="shared" si="0"/>
        <v>9.3972222222222221</v>
      </c>
      <c r="R32" s="123">
        <v>8954</v>
      </c>
      <c r="S32" s="130">
        <v>37.49</v>
      </c>
      <c r="T32" s="108">
        <f t="shared" si="1"/>
        <v>10.41388888888889</v>
      </c>
      <c r="U32" s="127">
        <v>11584</v>
      </c>
      <c r="V32" s="130">
        <v>48.5</v>
      </c>
      <c r="W32" s="108">
        <f t="shared" si="2"/>
        <v>13.472222222222221</v>
      </c>
      <c r="X32" s="51"/>
      <c r="Y32" s="18"/>
      <c r="Z32" s="18"/>
      <c r="AA32" s="18"/>
      <c r="AB32" s="23"/>
      <c r="AC32" s="57">
        <v>4.5894000000000004</v>
      </c>
      <c r="AD32" s="15">
        <f t="shared" si="3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38">
        <v>92.063000000000002</v>
      </c>
      <c r="C33" s="38">
        <v>3.7755999999999998</v>
      </c>
      <c r="D33" s="38">
        <v>0.74170000000000003</v>
      </c>
      <c r="E33" s="38">
        <v>5.9299999999999999E-2</v>
      </c>
      <c r="F33" s="38">
        <v>8.0100000000000005E-2</v>
      </c>
      <c r="G33" s="38">
        <v>2.0000000000000001E-4</v>
      </c>
      <c r="H33" s="38">
        <v>1.3599999999999999E-2</v>
      </c>
      <c r="I33" s="38">
        <v>9.7999999999999997E-3</v>
      </c>
      <c r="J33" s="38">
        <v>1.29E-2</v>
      </c>
      <c r="K33" s="38">
        <v>8.8999999999999999E-3</v>
      </c>
      <c r="L33" s="38">
        <v>3.0762</v>
      </c>
      <c r="M33" s="38">
        <v>0.15870000000000001</v>
      </c>
      <c r="N33" s="44">
        <v>0.71970000000000001</v>
      </c>
      <c r="O33" s="105">
        <v>8090</v>
      </c>
      <c r="P33" s="104">
        <v>33.869999999999997</v>
      </c>
      <c r="Q33" s="103">
        <f t="shared" si="0"/>
        <v>9.4083333333333332</v>
      </c>
      <c r="R33" s="105">
        <v>8962</v>
      </c>
      <c r="S33" s="74">
        <v>37.520000000000003</v>
      </c>
      <c r="T33" s="108">
        <f t="shared" si="1"/>
        <v>10.422222222222222</v>
      </c>
      <c r="U33" s="107">
        <v>11594</v>
      </c>
      <c r="V33" s="74">
        <v>48.54</v>
      </c>
      <c r="W33" s="108">
        <f t="shared" si="2"/>
        <v>13.483333333333333</v>
      </c>
      <c r="X33" s="51"/>
      <c r="Y33" s="18"/>
      <c r="Z33" s="18"/>
      <c r="AA33" s="18"/>
      <c r="AB33" s="23"/>
      <c r="AC33" s="57">
        <v>4.3856999999999999</v>
      </c>
      <c r="AD33" s="15">
        <f>SUM(B33:M33)+$K$42+$N$42</f>
        <v>99.999999999999986</v>
      </c>
      <c r="AE33" s="16" t="str">
        <f>IF(AD33=100,"ОК"," ")</f>
        <v>ОК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8090</v>
      </c>
      <c r="P34" s="132">
        <v>33.869999999999997</v>
      </c>
      <c r="Q34" s="103">
        <f t="shared" si="0"/>
        <v>9.4083333333333332</v>
      </c>
      <c r="R34" s="123">
        <v>8962</v>
      </c>
      <c r="S34" s="130">
        <v>37.520000000000003</v>
      </c>
      <c r="T34" s="108">
        <f t="shared" si="1"/>
        <v>10.422222222222222</v>
      </c>
      <c r="U34" s="127">
        <v>11594</v>
      </c>
      <c r="V34" s="130">
        <v>48.54</v>
      </c>
      <c r="W34" s="108">
        <f t="shared" si="2"/>
        <v>13.483333333333333</v>
      </c>
      <c r="X34" s="51"/>
      <c r="Y34" s="18"/>
      <c r="Z34" s="18"/>
      <c r="AA34" s="18"/>
      <c r="AB34" s="23"/>
      <c r="AC34" s="57">
        <v>4.1806999999999999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8090</v>
      </c>
      <c r="P35" s="132">
        <v>33.869999999999997</v>
      </c>
      <c r="Q35" s="103">
        <f>P35/3.6</f>
        <v>9.4083333333333332</v>
      </c>
      <c r="R35" s="123">
        <v>8962</v>
      </c>
      <c r="S35" s="130">
        <v>37.520000000000003</v>
      </c>
      <c r="T35" s="108">
        <f t="shared" si="1"/>
        <v>10.422222222222222</v>
      </c>
      <c r="U35" s="127">
        <v>11594</v>
      </c>
      <c r="V35" s="130">
        <v>48.54</v>
      </c>
      <c r="W35" s="108">
        <f t="shared" si="2"/>
        <v>13.483333333333333</v>
      </c>
      <c r="X35" s="53"/>
      <c r="Y35" s="18"/>
      <c r="Z35" s="18"/>
      <c r="AA35" s="18"/>
      <c r="AB35" s="23"/>
      <c r="AC35" s="57">
        <v>3.8336000000000001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4"/>
      <c r="O36" s="123">
        <v>8090</v>
      </c>
      <c r="P36" s="132">
        <v>33.869999999999997</v>
      </c>
      <c r="Q36" s="103">
        <f>P36/3.6</f>
        <v>9.4083333333333332</v>
      </c>
      <c r="R36" s="123">
        <v>8962</v>
      </c>
      <c r="S36" s="130">
        <v>37.520000000000003</v>
      </c>
      <c r="T36" s="108">
        <f t="shared" si="1"/>
        <v>10.422222222222222</v>
      </c>
      <c r="U36" s="127">
        <v>11594</v>
      </c>
      <c r="V36" s="130">
        <v>48.54</v>
      </c>
      <c r="W36" s="108">
        <f t="shared" si="2"/>
        <v>13.483333333333333</v>
      </c>
      <c r="X36" s="53"/>
      <c r="Y36" s="18"/>
      <c r="Z36" s="18"/>
      <c r="AA36" s="18"/>
      <c r="AB36" s="23"/>
      <c r="AC36" s="57">
        <v>3.9068000000000001</v>
      </c>
      <c r="AD36" s="15">
        <f t="shared" si="3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123">
        <v>8090</v>
      </c>
      <c r="P37" s="132">
        <v>33.869999999999997</v>
      </c>
      <c r="Q37" s="103">
        <f t="shared" si="0"/>
        <v>9.4083333333333332</v>
      </c>
      <c r="R37" s="123">
        <v>8962</v>
      </c>
      <c r="S37" s="130">
        <v>37.520000000000003</v>
      </c>
      <c r="T37" s="108">
        <f t="shared" si="1"/>
        <v>10.422222222222222</v>
      </c>
      <c r="U37" s="127">
        <v>11594</v>
      </c>
      <c r="V37" s="130">
        <v>48.54</v>
      </c>
      <c r="W37" s="108">
        <f t="shared" si="2"/>
        <v>13.483333333333333</v>
      </c>
      <c r="X37" s="51"/>
      <c r="Y37" s="18"/>
      <c r="Z37" s="18"/>
      <c r="AA37" s="18"/>
      <c r="AB37" s="55"/>
      <c r="AC37" s="57">
        <v>3.9496000000000002</v>
      </c>
      <c r="AD37" s="15">
        <f t="shared" si="3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123">
        <v>8090</v>
      </c>
      <c r="P38" s="132">
        <v>33.869999999999997</v>
      </c>
      <c r="Q38" s="103">
        <f>P38/3.6</f>
        <v>9.4083333333333332</v>
      </c>
      <c r="R38" s="123">
        <v>8962</v>
      </c>
      <c r="S38" s="130">
        <v>37.520000000000003</v>
      </c>
      <c r="T38" s="108">
        <f t="shared" si="1"/>
        <v>10.422222222222222</v>
      </c>
      <c r="U38" s="127">
        <v>11594</v>
      </c>
      <c r="V38" s="130">
        <v>48.54</v>
      </c>
      <c r="W38" s="108">
        <f t="shared" si="2"/>
        <v>13.483333333333333</v>
      </c>
      <c r="X38" s="51"/>
      <c r="Y38" s="18"/>
      <c r="Z38" s="18"/>
      <c r="AA38" s="18"/>
      <c r="AB38" s="23"/>
      <c r="AC38" s="57">
        <v>3.7378999999999998</v>
      </c>
      <c r="AD38" s="15">
        <f t="shared" si="3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123">
        <v>8090</v>
      </c>
      <c r="P39" s="132">
        <v>33.869999999999997</v>
      </c>
      <c r="Q39" s="103">
        <f t="shared" si="0"/>
        <v>9.4083333333333332</v>
      </c>
      <c r="R39" s="123">
        <v>8962</v>
      </c>
      <c r="S39" s="130">
        <v>37.520000000000003</v>
      </c>
      <c r="T39" s="108">
        <f t="shared" si="1"/>
        <v>10.422222222222222</v>
      </c>
      <c r="U39" s="127">
        <v>11594</v>
      </c>
      <c r="V39" s="130">
        <v>48.54</v>
      </c>
      <c r="W39" s="108">
        <f t="shared" si="2"/>
        <v>13.483333333333333</v>
      </c>
      <c r="X39" s="51"/>
      <c r="Y39" s="18"/>
      <c r="Z39" s="18"/>
      <c r="AA39" s="18"/>
      <c r="AB39" s="23"/>
      <c r="AC39" s="57">
        <v>3.6530999999999998</v>
      </c>
      <c r="AD39" s="15">
        <f t="shared" si="3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44"/>
      <c r="O40" s="123">
        <v>8090</v>
      </c>
      <c r="P40" s="132">
        <v>33.869999999999997</v>
      </c>
      <c r="Q40" s="103">
        <f t="shared" si="0"/>
        <v>9.4083333333333332</v>
      </c>
      <c r="R40" s="123">
        <v>8962</v>
      </c>
      <c r="S40" s="130">
        <v>37.520000000000003</v>
      </c>
      <c r="T40" s="108">
        <f>S40/3.6</f>
        <v>10.422222222222222</v>
      </c>
      <c r="U40" s="127">
        <v>11594</v>
      </c>
      <c r="V40" s="130">
        <v>48.54</v>
      </c>
      <c r="W40" s="108">
        <f t="shared" si="2"/>
        <v>13.483333333333333</v>
      </c>
      <c r="X40" s="51"/>
      <c r="Y40" s="18"/>
      <c r="Z40" s="18"/>
      <c r="AA40" s="18"/>
      <c r="AB40" s="23"/>
      <c r="AC40" s="57">
        <v>4.0693000000000001</v>
      </c>
      <c r="AD40" s="15">
        <f t="shared" si="3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8090</v>
      </c>
      <c r="P41" s="132">
        <v>33.869999999999997</v>
      </c>
      <c r="Q41" s="103">
        <f>P41/3.6</f>
        <v>9.4083333333333332</v>
      </c>
      <c r="R41" s="123">
        <v>8962</v>
      </c>
      <c r="S41" s="130">
        <v>37.520000000000003</v>
      </c>
      <c r="T41" s="108">
        <f>S41/3.6</f>
        <v>10.422222222222222</v>
      </c>
      <c r="U41" s="148">
        <v>11594</v>
      </c>
      <c r="V41" s="151">
        <v>48.54</v>
      </c>
      <c r="W41" s="112">
        <f t="shared" si="2"/>
        <v>13.483333333333333</v>
      </c>
      <c r="X41" s="52"/>
      <c r="Y41" s="24"/>
      <c r="Z41" s="63"/>
      <c r="AA41" s="63"/>
      <c r="AB41" s="25"/>
      <c r="AC41" s="58">
        <v>4.6444999999999999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8100.4025771417646</v>
      </c>
      <c r="P42" s="209">
        <f>SUMPRODUCT(P11:P41,AC11:AC41)/SUM(AC11:AC41)</f>
        <v>33.914140214207613</v>
      </c>
      <c r="Q42" s="209">
        <f>SUMPRODUCT(Q11:Q41,AC11:AC41)/SUM(AC11:AC41)</f>
        <v>9.4205945039465586</v>
      </c>
      <c r="R42" s="203">
        <f>SUMPRODUCT(R11:R41,AC11:AC41)/SUM(AC11:AC41)</f>
        <v>8974.3217142467911</v>
      </c>
      <c r="S42" s="209">
        <f>SUMPRODUCT(S11:S41,AC11:AC41)/SUM(AC11:AC41)</f>
        <v>37.572982932093872</v>
      </c>
      <c r="T42" s="218">
        <f>SUMPRODUCT(T11:T41,AC11:AC41)/SUM(AC11:AC41)</f>
        <v>10.436939703359409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136.53109999999998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10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AB42:AC42"/>
    <mergeCell ref="U9:U10"/>
    <mergeCell ref="I9:I10"/>
    <mergeCell ref="J9:J10"/>
    <mergeCell ref="K9:K10"/>
    <mergeCell ref="L9:L10"/>
    <mergeCell ref="M9:M10"/>
    <mergeCell ref="Q42:Q43"/>
    <mergeCell ref="R42:R43"/>
    <mergeCell ref="O9:O10"/>
    <mergeCell ref="P9:P10"/>
    <mergeCell ref="Q9:Q10"/>
    <mergeCell ref="R9:R10"/>
    <mergeCell ref="S42:S43"/>
    <mergeCell ref="T42:T43"/>
    <mergeCell ref="A42:H42"/>
    <mergeCell ref="I42:J42"/>
    <mergeCell ref="L42:M42"/>
    <mergeCell ref="O42:O43"/>
    <mergeCell ref="P42:P43"/>
    <mergeCell ref="H43:N43"/>
    <mergeCell ref="AC7:AC10"/>
    <mergeCell ref="N8:N10"/>
    <mergeCell ref="B9:B10"/>
    <mergeCell ref="C9:C10"/>
    <mergeCell ref="D9:D10"/>
    <mergeCell ref="E9:E10"/>
    <mergeCell ref="F9:F10"/>
    <mergeCell ref="G9:G10"/>
    <mergeCell ref="V9:V10"/>
    <mergeCell ref="W9:W10"/>
    <mergeCell ref="S9:S10"/>
    <mergeCell ref="T9:T10"/>
    <mergeCell ref="H9:H10"/>
    <mergeCell ref="K2:AB2"/>
    <mergeCell ref="K3:AA3"/>
    <mergeCell ref="K4:AA4"/>
    <mergeCell ref="K5:AA5"/>
    <mergeCell ref="A7:A10"/>
    <mergeCell ref="B7:M8"/>
    <mergeCell ref="N7:W7"/>
    <mergeCell ref="X7:X10"/>
    <mergeCell ref="Y7:Y10"/>
    <mergeCell ref="Z7:Z10"/>
    <mergeCell ref="AA7:AA10"/>
    <mergeCell ref="AB7:AB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2" width="7.85546875" style="1" customWidth="1"/>
    <col min="3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7109375" style="1" customWidth="1"/>
    <col min="26" max="28" width="7.28515625" style="1" customWidth="1"/>
    <col min="29" max="29" width="11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58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5"/>
      <c r="F3" s="2"/>
      <c r="G3" s="2"/>
      <c r="H3" s="2"/>
      <c r="I3" s="2"/>
      <c r="J3" s="2"/>
      <c r="K3" s="202" t="s">
        <v>82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112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29</v>
      </c>
      <c r="C9" s="165" t="s">
        <v>30</v>
      </c>
      <c r="D9" s="165" t="s">
        <v>31</v>
      </c>
      <c r="E9" s="165" t="s">
        <v>36</v>
      </c>
      <c r="F9" s="165" t="s">
        <v>37</v>
      </c>
      <c r="G9" s="165" t="s">
        <v>34</v>
      </c>
      <c r="H9" s="165" t="s">
        <v>38</v>
      </c>
      <c r="I9" s="165" t="s">
        <v>35</v>
      </c>
      <c r="J9" s="165" t="s">
        <v>33</v>
      </c>
      <c r="K9" s="165" t="s">
        <v>32</v>
      </c>
      <c r="L9" s="165" t="s">
        <v>39</v>
      </c>
      <c r="M9" s="167" t="s">
        <v>40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3"/>
    </row>
    <row r="11" spans="1:34" x14ac:dyDescent="0.25">
      <c r="A11" s="28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33"/>
      <c r="N11" s="75"/>
      <c r="O11" s="139">
        <v>8097</v>
      </c>
      <c r="P11" s="130">
        <v>33.9</v>
      </c>
      <c r="Q11" s="103">
        <f>P11/3.6</f>
        <v>9.4166666666666661</v>
      </c>
      <c r="R11" s="123">
        <v>8971</v>
      </c>
      <c r="S11" s="130">
        <v>37.56</v>
      </c>
      <c r="T11" s="108">
        <f>S11/3.6</f>
        <v>10.433333333333334</v>
      </c>
      <c r="U11" s="125">
        <v>11615</v>
      </c>
      <c r="V11" s="130">
        <v>48.63</v>
      </c>
      <c r="W11" s="108">
        <f>V11/3.6</f>
        <v>13.508333333333333</v>
      </c>
      <c r="X11" s="21"/>
      <c r="Y11" s="18"/>
      <c r="Z11" s="18"/>
      <c r="AA11" s="18"/>
      <c r="AB11" s="23"/>
      <c r="AC11" s="86">
        <v>15.095499999999999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138"/>
      <c r="N12" s="79"/>
      <c r="O12" s="139">
        <v>8097</v>
      </c>
      <c r="P12" s="130">
        <v>33.9</v>
      </c>
      <c r="Q12" s="103">
        <f>P12/3.6</f>
        <v>9.4166666666666661</v>
      </c>
      <c r="R12" s="123">
        <v>8971</v>
      </c>
      <c r="S12" s="130">
        <v>37.56</v>
      </c>
      <c r="T12" s="108">
        <f t="shared" ref="T12:T41" si="0">S12/3.6</f>
        <v>10.433333333333334</v>
      </c>
      <c r="U12" s="125">
        <v>11615</v>
      </c>
      <c r="V12" s="130">
        <v>48.63</v>
      </c>
      <c r="W12" s="108">
        <f t="shared" ref="W12:W41" si="1">V12/3.6</f>
        <v>13.508333333333333</v>
      </c>
      <c r="X12" s="21"/>
      <c r="Y12" s="18"/>
      <c r="Z12" s="18"/>
      <c r="AA12" s="18"/>
      <c r="AB12" s="23"/>
      <c r="AC12" s="86">
        <v>12.852600000000001</v>
      </c>
      <c r="AD12" s="15">
        <f t="shared" ref="AD12:AD41" si="2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38"/>
      <c r="N13" s="79"/>
      <c r="O13" s="139">
        <v>8097</v>
      </c>
      <c r="P13" s="130">
        <v>33.9</v>
      </c>
      <c r="Q13" s="103">
        <f t="shared" ref="Q13:Q41" si="3">P13/3.6</f>
        <v>9.4166666666666661</v>
      </c>
      <c r="R13" s="123">
        <v>8971</v>
      </c>
      <c r="S13" s="130">
        <v>37.56</v>
      </c>
      <c r="T13" s="108">
        <f t="shared" si="0"/>
        <v>10.433333333333334</v>
      </c>
      <c r="U13" s="125">
        <v>11615</v>
      </c>
      <c r="V13" s="130">
        <v>48.63</v>
      </c>
      <c r="W13" s="108">
        <f t="shared" si="1"/>
        <v>13.508333333333333</v>
      </c>
      <c r="X13" s="21"/>
      <c r="Y13" s="18"/>
      <c r="Z13" s="18"/>
      <c r="AA13" s="18"/>
      <c r="AB13" s="23"/>
      <c r="AC13" s="86">
        <v>12.666</v>
      </c>
      <c r="AD13" s="15">
        <f t="shared" si="2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38"/>
      <c r="N14" s="79"/>
      <c r="O14" s="139">
        <v>8097</v>
      </c>
      <c r="P14" s="130">
        <v>33.9</v>
      </c>
      <c r="Q14" s="103">
        <f t="shared" si="3"/>
        <v>9.4166666666666661</v>
      </c>
      <c r="R14" s="123">
        <v>8971</v>
      </c>
      <c r="S14" s="130">
        <v>37.56</v>
      </c>
      <c r="T14" s="108">
        <f t="shared" si="0"/>
        <v>10.433333333333334</v>
      </c>
      <c r="U14" s="125">
        <v>11615</v>
      </c>
      <c r="V14" s="130">
        <v>48.63</v>
      </c>
      <c r="W14" s="108">
        <f t="shared" si="1"/>
        <v>13.508333333333333</v>
      </c>
      <c r="X14" s="21"/>
      <c r="Y14" s="18"/>
      <c r="Z14" s="18"/>
      <c r="AA14" s="18"/>
      <c r="AB14" s="23"/>
      <c r="AC14" s="86">
        <v>11.8421</v>
      </c>
      <c r="AD14" s="15">
        <f t="shared" si="2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38"/>
      <c r="N15" s="79"/>
      <c r="O15" s="139">
        <v>8097</v>
      </c>
      <c r="P15" s="130">
        <v>33.9</v>
      </c>
      <c r="Q15" s="103">
        <f t="shared" si="3"/>
        <v>9.4166666666666661</v>
      </c>
      <c r="R15" s="123">
        <v>8971</v>
      </c>
      <c r="S15" s="130">
        <v>37.56</v>
      </c>
      <c r="T15" s="108">
        <f t="shared" si="0"/>
        <v>10.433333333333334</v>
      </c>
      <c r="U15" s="125">
        <v>11615</v>
      </c>
      <c r="V15" s="130">
        <v>48.63</v>
      </c>
      <c r="W15" s="108">
        <f t="shared" si="1"/>
        <v>13.508333333333333</v>
      </c>
      <c r="X15" s="21"/>
      <c r="Y15" s="18"/>
      <c r="Z15" s="18"/>
      <c r="AA15" s="18"/>
      <c r="AB15" s="23"/>
      <c r="AC15" s="86">
        <v>12.5989</v>
      </c>
      <c r="AD15" s="15">
        <f t="shared" si="2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138"/>
      <c r="N16" s="79"/>
      <c r="O16" s="139">
        <v>8097</v>
      </c>
      <c r="P16" s="130">
        <v>33.9</v>
      </c>
      <c r="Q16" s="103">
        <f t="shared" si="3"/>
        <v>9.4166666666666661</v>
      </c>
      <c r="R16" s="123">
        <v>8971</v>
      </c>
      <c r="S16" s="130">
        <v>37.56</v>
      </c>
      <c r="T16" s="108">
        <f t="shared" si="0"/>
        <v>10.433333333333334</v>
      </c>
      <c r="U16" s="125">
        <v>11615</v>
      </c>
      <c r="V16" s="130">
        <v>48.63</v>
      </c>
      <c r="W16" s="108">
        <f t="shared" si="1"/>
        <v>13.508333333333333</v>
      </c>
      <c r="X16" s="21"/>
      <c r="Y16" s="18"/>
      <c r="Z16" s="18"/>
      <c r="AA16" s="18"/>
      <c r="AB16" s="23"/>
      <c r="AC16" s="86">
        <v>13.361800000000001</v>
      </c>
      <c r="AD16" s="15">
        <f t="shared" si="2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38"/>
      <c r="N17" s="79"/>
      <c r="O17" s="139">
        <v>8097</v>
      </c>
      <c r="P17" s="130">
        <v>33.9</v>
      </c>
      <c r="Q17" s="103">
        <f t="shared" si="3"/>
        <v>9.4166666666666661</v>
      </c>
      <c r="R17" s="123">
        <v>8971</v>
      </c>
      <c r="S17" s="130">
        <v>37.56</v>
      </c>
      <c r="T17" s="108">
        <f t="shared" si="0"/>
        <v>10.433333333333334</v>
      </c>
      <c r="U17" s="125">
        <v>11615</v>
      </c>
      <c r="V17" s="130">
        <v>48.63</v>
      </c>
      <c r="W17" s="108">
        <f t="shared" si="1"/>
        <v>13.508333333333333</v>
      </c>
      <c r="X17" s="21"/>
      <c r="Y17" s="18"/>
      <c r="Z17" s="18"/>
      <c r="AA17" s="18"/>
      <c r="AB17" s="23"/>
      <c r="AC17" s="86">
        <v>14.7027</v>
      </c>
      <c r="AD17" s="15">
        <f t="shared" si="2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78">
        <v>91.501800000000003</v>
      </c>
      <c r="C18" s="78">
        <v>4.2512999999999996</v>
      </c>
      <c r="D18" s="78">
        <v>0.91510000000000002</v>
      </c>
      <c r="E18" s="78">
        <v>6.5699999999999995E-2</v>
      </c>
      <c r="F18" s="78">
        <v>8.72E-2</v>
      </c>
      <c r="G18" s="78">
        <v>2.9999999999999997E-4</v>
      </c>
      <c r="H18" s="78">
        <v>1.6400000000000001E-2</v>
      </c>
      <c r="I18" s="78">
        <v>1.2500000000000001E-2</v>
      </c>
      <c r="J18" s="78">
        <v>1.14E-2</v>
      </c>
      <c r="K18" s="78">
        <v>1.5299999999999999E-2</v>
      </c>
      <c r="L18" s="78">
        <v>2.8755000000000002</v>
      </c>
      <c r="M18" s="78">
        <v>0.2475</v>
      </c>
      <c r="N18" s="79">
        <v>0.72489999999999999</v>
      </c>
      <c r="O18" s="136">
        <v>8152</v>
      </c>
      <c r="P18" s="135">
        <v>34.130000000000003</v>
      </c>
      <c r="Q18" s="103">
        <f t="shared" si="3"/>
        <v>9.4805555555555561</v>
      </c>
      <c r="R18" s="105">
        <v>9031</v>
      </c>
      <c r="S18" s="104">
        <v>37.81</v>
      </c>
      <c r="T18" s="108">
        <f t="shared" si="0"/>
        <v>10.502777777777778</v>
      </c>
      <c r="U18" s="107">
        <v>11639</v>
      </c>
      <c r="V18" s="74">
        <v>48.73</v>
      </c>
      <c r="W18" s="108">
        <f t="shared" si="1"/>
        <v>13.53611111111111</v>
      </c>
      <c r="X18" s="21"/>
      <c r="Y18" s="18"/>
      <c r="Z18" s="18"/>
      <c r="AA18" s="18"/>
      <c r="AB18" s="23"/>
      <c r="AC18" s="86">
        <v>15.2455</v>
      </c>
      <c r="AD18" s="15">
        <f t="shared" si="2"/>
        <v>100</v>
      </c>
      <c r="AE18" s="16" t="str">
        <f t="shared" si="4"/>
        <v>ОК</v>
      </c>
      <c r="AF18" s="8"/>
      <c r="AG18" s="8"/>
      <c r="AH18" s="8"/>
    </row>
    <row r="19" spans="1:34" x14ac:dyDescent="0.25">
      <c r="A19" s="28">
        <v>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140">
        <v>8152</v>
      </c>
      <c r="P19" s="141">
        <v>34.130000000000003</v>
      </c>
      <c r="Q19" s="103">
        <f>P19/3.6</f>
        <v>9.4805555555555561</v>
      </c>
      <c r="R19" s="123">
        <v>9031</v>
      </c>
      <c r="S19" s="132">
        <v>37.81</v>
      </c>
      <c r="T19" s="108">
        <f t="shared" si="0"/>
        <v>10.502777777777778</v>
      </c>
      <c r="U19" s="127">
        <v>11639</v>
      </c>
      <c r="V19" s="130">
        <v>48.73</v>
      </c>
      <c r="W19" s="108">
        <f t="shared" si="1"/>
        <v>13.53611111111111</v>
      </c>
      <c r="X19" s="21"/>
      <c r="Y19" s="18"/>
      <c r="Z19" s="18"/>
      <c r="AA19" s="18"/>
      <c r="AB19" s="23"/>
      <c r="AC19" s="86">
        <v>12.6478</v>
      </c>
      <c r="AD19" s="15">
        <f t="shared" si="2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140">
        <v>8152</v>
      </c>
      <c r="P20" s="141">
        <v>34.130000000000003</v>
      </c>
      <c r="Q20" s="103">
        <f>P20/3.6</f>
        <v>9.4805555555555561</v>
      </c>
      <c r="R20" s="123">
        <v>9031</v>
      </c>
      <c r="S20" s="132">
        <v>37.81</v>
      </c>
      <c r="T20" s="108">
        <f t="shared" si="0"/>
        <v>10.502777777777778</v>
      </c>
      <c r="U20" s="127">
        <v>11639</v>
      </c>
      <c r="V20" s="130">
        <v>48.73</v>
      </c>
      <c r="W20" s="108">
        <f t="shared" si="1"/>
        <v>13.53611111111111</v>
      </c>
      <c r="X20" s="21"/>
      <c r="Y20" s="18"/>
      <c r="Z20" s="18"/>
      <c r="AA20" s="18"/>
      <c r="AB20" s="23"/>
      <c r="AC20" s="86">
        <v>10.719200000000001</v>
      </c>
      <c r="AD20" s="15">
        <f t="shared" si="2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40">
        <v>8152</v>
      </c>
      <c r="P21" s="141">
        <v>34.130000000000003</v>
      </c>
      <c r="Q21" s="103">
        <f t="shared" si="3"/>
        <v>9.4805555555555561</v>
      </c>
      <c r="R21" s="123">
        <v>9031</v>
      </c>
      <c r="S21" s="132">
        <v>37.81</v>
      </c>
      <c r="T21" s="108">
        <f t="shared" si="0"/>
        <v>10.502777777777778</v>
      </c>
      <c r="U21" s="127">
        <v>11639</v>
      </c>
      <c r="V21" s="130">
        <v>48.73</v>
      </c>
      <c r="W21" s="108">
        <f t="shared" si="1"/>
        <v>13.53611111111111</v>
      </c>
      <c r="X21" s="21"/>
      <c r="Y21" s="18"/>
      <c r="Z21" s="18"/>
      <c r="AA21" s="18"/>
      <c r="AB21" s="23"/>
      <c r="AC21" s="86">
        <v>11.248200000000001</v>
      </c>
      <c r="AD21" s="15">
        <f t="shared" si="2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140">
        <v>8152</v>
      </c>
      <c r="P22" s="141">
        <v>34.130000000000003</v>
      </c>
      <c r="Q22" s="103">
        <f t="shared" si="3"/>
        <v>9.4805555555555561</v>
      </c>
      <c r="R22" s="123">
        <v>9031</v>
      </c>
      <c r="S22" s="132">
        <v>37.81</v>
      </c>
      <c r="T22" s="108">
        <f t="shared" si="0"/>
        <v>10.502777777777778</v>
      </c>
      <c r="U22" s="127">
        <v>11639</v>
      </c>
      <c r="V22" s="130">
        <v>48.73</v>
      </c>
      <c r="W22" s="108">
        <f t="shared" si="1"/>
        <v>13.53611111111111</v>
      </c>
      <c r="X22" s="21"/>
      <c r="Y22" s="18"/>
      <c r="Z22" s="18"/>
      <c r="AA22" s="18"/>
      <c r="AB22" s="23"/>
      <c r="AC22" s="86">
        <v>11.7996</v>
      </c>
      <c r="AD22" s="15">
        <f t="shared" si="2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140">
        <v>8152</v>
      </c>
      <c r="P23" s="141">
        <v>34.130000000000003</v>
      </c>
      <c r="Q23" s="103">
        <f t="shared" si="3"/>
        <v>9.4805555555555561</v>
      </c>
      <c r="R23" s="123">
        <v>9031</v>
      </c>
      <c r="S23" s="132">
        <v>37.81</v>
      </c>
      <c r="T23" s="108">
        <f t="shared" si="0"/>
        <v>10.502777777777778</v>
      </c>
      <c r="U23" s="127">
        <v>11639</v>
      </c>
      <c r="V23" s="130">
        <v>48.73</v>
      </c>
      <c r="W23" s="108">
        <f t="shared" si="1"/>
        <v>13.53611111111111</v>
      </c>
      <c r="X23" s="21"/>
      <c r="Y23" s="18"/>
      <c r="Z23" s="18"/>
      <c r="AA23" s="18"/>
      <c r="AB23" s="23"/>
      <c r="AC23" s="86">
        <v>16.9831</v>
      </c>
      <c r="AD23" s="15">
        <f t="shared" si="2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140">
        <v>8152</v>
      </c>
      <c r="P24" s="141">
        <v>34.130000000000003</v>
      </c>
      <c r="Q24" s="103">
        <f t="shared" si="3"/>
        <v>9.4805555555555561</v>
      </c>
      <c r="R24" s="123">
        <v>9031</v>
      </c>
      <c r="S24" s="132">
        <v>37.81</v>
      </c>
      <c r="T24" s="108">
        <f t="shared" si="0"/>
        <v>10.502777777777778</v>
      </c>
      <c r="U24" s="127">
        <v>11639</v>
      </c>
      <c r="V24" s="130">
        <v>48.73</v>
      </c>
      <c r="W24" s="108">
        <f t="shared" si="1"/>
        <v>13.53611111111111</v>
      </c>
      <c r="X24" s="21"/>
      <c r="Y24" s="18"/>
      <c r="Z24" s="18"/>
      <c r="AA24" s="18"/>
      <c r="AB24" s="23"/>
      <c r="AC24" s="86">
        <v>17.274000000000001</v>
      </c>
      <c r="AD24" s="15">
        <f t="shared" si="2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78">
        <v>91.498199999999997</v>
      </c>
      <c r="C25" s="78">
        <v>4.0072000000000001</v>
      </c>
      <c r="D25" s="78">
        <v>0.82089999999999996</v>
      </c>
      <c r="E25" s="78">
        <v>5.1499999999999997E-2</v>
      </c>
      <c r="F25" s="78">
        <v>7.1300000000000002E-2</v>
      </c>
      <c r="G25" s="78">
        <v>2.9999999999999997E-4</v>
      </c>
      <c r="H25" s="78">
        <v>1.4999999999999999E-2</v>
      </c>
      <c r="I25" s="78">
        <v>1.1299999999999999E-2</v>
      </c>
      <c r="J25" s="78">
        <v>1.14E-2</v>
      </c>
      <c r="K25" s="78">
        <v>1.2699999999999999E-2</v>
      </c>
      <c r="L25" s="78">
        <v>3.1753</v>
      </c>
      <c r="M25" s="78">
        <v>0.32490000000000002</v>
      </c>
      <c r="N25" s="79">
        <v>0.72409999999999997</v>
      </c>
      <c r="O25" s="136">
        <v>8090</v>
      </c>
      <c r="P25" s="137">
        <v>33.869999999999997</v>
      </c>
      <c r="Q25" s="103">
        <f t="shared" si="3"/>
        <v>9.4083333333333332</v>
      </c>
      <c r="R25" s="105">
        <v>8962</v>
      </c>
      <c r="S25" s="104">
        <v>37.520000000000003</v>
      </c>
      <c r="T25" s="108">
        <f t="shared" si="0"/>
        <v>10.422222222222222</v>
      </c>
      <c r="U25" s="107">
        <v>11558</v>
      </c>
      <c r="V25" s="74">
        <v>48.39</v>
      </c>
      <c r="W25" s="108">
        <f t="shared" si="1"/>
        <v>13.441666666666666</v>
      </c>
      <c r="X25" s="21"/>
      <c r="Y25" s="18"/>
      <c r="Z25" s="18"/>
      <c r="AA25" s="18"/>
      <c r="AB25" s="23"/>
      <c r="AC25" s="86">
        <v>16.802900000000001</v>
      </c>
      <c r="AD25" s="15">
        <f t="shared" si="2"/>
        <v>99.999999999999986</v>
      </c>
      <c r="AE25" s="16" t="str">
        <f t="shared" si="4"/>
        <v>ОК</v>
      </c>
      <c r="AF25" s="8"/>
      <c r="AG25" s="8"/>
      <c r="AH25" s="8"/>
    </row>
    <row r="26" spans="1:34" x14ac:dyDescent="0.25">
      <c r="A26" s="28">
        <v>16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140">
        <v>8090</v>
      </c>
      <c r="P26" s="142">
        <v>33.869999999999997</v>
      </c>
      <c r="Q26" s="103">
        <f t="shared" si="3"/>
        <v>9.4083333333333332</v>
      </c>
      <c r="R26" s="123">
        <v>8962</v>
      </c>
      <c r="S26" s="132">
        <v>37.520000000000003</v>
      </c>
      <c r="T26" s="108">
        <f t="shared" si="0"/>
        <v>10.422222222222222</v>
      </c>
      <c r="U26" s="127">
        <v>11558</v>
      </c>
      <c r="V26" s="130">
        <v>48.39</v>
      </c>
      <c r="W26" s="108">
        <f t="shared" si="1"/>
        <v>13.441666666666666</v>
      </c>
      <c r="X26" s="21"/>
      <c r="Y26" s="18"/>
      <c r="Z26" s="18"/>
      <c r="AA26" s="18"/>
      <c r="AB26" s="23"/>
      <c r="AC26" s="86">
        <v>17.282399999999999</v>
      </c>
      <c r="AD26" s="15">
        <f t="shared" si="2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140">
        <v>8090</v>
      </c>
      <c r="P27" s="142">
        <v>33.869999999999997</v>
      </c>
      <c r="Q27" s="103">
        <f t="shared" si="3"/>
        <v>9.4083333333333332</v>
      </c>
      <c r="R27" s="123">
        <v>8962</v>
      </c>
      <c r="S27" s="132">
        <v>37.520000000000003</v>
      </c>
      <c r="T27" s="108">
        <f t="shared" si="0"/>
        <v>10.422222222222222</v>
      </c>
      <c r="U27" s="127">
        <v>11558</v>
      </c>
      <c r="V27" s="130">
        <v>48.39</v>
      </c>
      <c r="W27" s="108">
        <f t="shared" si="1"/>
        <v>13.441666666666666</v>
      </c>
      <c r="X27" s="21"/>
      <c r="Y27" s="18"/>
      <c r="Z27" s="18"/>
      <c r="AA27" s="18"/>
      <c r="AB27" s="23"/>
      <c r="AC27" s="86">
        <v>15.3522</v>
      </c>
      <c r="AD27" s="15">
        <f t="shared" si="2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140">
        <v>8090</v>
      </c>
      <c r="P28" s="142">
        <v>33.869999999999997</v>
      </c>
      <c r="Q28" s="103">
        <f t="shared" si="3"/>
        <v>9.4083333333333332</v>
      </c>
      <c r="R28" s="123">
        <v>8962</v>
      </c>
      <c r="S28" s="132">
        <v>37.520000000000003</v>
      </c>
      <c r="T28" s="108">
        <f t="shared" si="0"/>
        <v>10.422222222222222</v>
      </c>
      <c r="U28" s="127">
        <v>11558</v>
      </c>
      <c r="V28" s="130">
        <v>48.39</v>
      </c>
      <c r="W28" s="108">
        <f t="shared" si="1"/>
        <v>13.441666666666666</v>
      </c>
      <c r="X28" s="21"/>
      <c r="Y28" s="18"/>
      <c r="Z28" s="18"/>
      <c r="AA28" s="18"/>
      <c r="AB28" s="23"/>
      <c r="AC28" s="86">
        <v>13.4366</v>
      </c>
      <c r="AD28" s="15">
        <f t="shared" si="2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140">
        <v>8090</v>
      </c>
      <c r="P29" s="142">
        <v>33.869999999999997</v>
      </c>
      <c r="Q29" s="103">
        <f t="shared" si="3"/>
        <v>9.4083333333333332</v>
      </c>
      <c r="R29" s="123">
        <v>8962</v>
      </c>
      <c r="S29" s="132">
        <v>37.520000000000003</v>
      </c>
      <c r="T29" s="108">
        <f t="shared" si="0"/>
        <v>10.422222222222222</v>
      </c>
      <c r="U29" s="127">
        <v>11558</v>
      </c>
      <c r="V29" s="130">
        <v>48.39</v>
      </c>
      <c r="W29" s="108">
        <f t="shared" si="1"/>
        <v>13.441666666666666</v>
      </c>
      <c r="X29" s="21"/>
      <c r="Y29" s="18"/>
      <c r="Z29" s="18"/>
      <c r="AA29" s="18"/>
      <c r="AB29" s="23"/>
      <c r="AC29" s="86">
        <v>12.6655</v>
      </c>
      <c r="AD29" s="15">
        <f t="shared" si="2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78">
        <v>92.984999999999999</v>
      </c>
      <c r="C30" s="78">
        <v>3.7610999999999999</v>
      </c>
      <c r="D30" s="78">
        <v>0.85440000000000005</v>
      </c>
      <c r="E30" s="78">
        <v>8.5699999999999998E-2</v>
      </c>
      <c r="F30" s="78">
        <v>0.10390000000000001</v>
      </c>
      <c r="G30" s="78">
        <v>1.1000000000000001E-3</v>
      </c>
      <c r="H30" s="78">
        <v>2.12E-2</v>
      </c>
      <c r="I30" s="78">
        <v>1.5699999999999999E-2</v>
      </c>
      <c r="J30" s="78">
        <v>1.3899999999999999E-2</v>
      </c>
      <c r="K30" s="78">
        <v>1.2500000000000001E-2</v>
      </c>
      <c r="L30" s="78">
        <v>2.0954000000000002</v>
      </c>
      <c r="M30" s="78">
        <v>5.0099999999999999E-2</v>
      </c>
      <c r="N30" s="79">
        <v>0.71599999999999997</v>
      </c>
      <c r="O30" s="136">
        <v>8202</v>
      </c>
      <c r="P30" s="137">
        <v>34.340000000000003</v>
      </c>
      <c r="Q30" s="103">
        <f t="shared" si="3"/>
        <v>9.5388888888888896</v>
      </c>
      <c r="R30" s="105">
        <v>9086</v>
      </c>
      <c r="S30" s="104">
        <v>38.04</v>
      </c>
      <c r="T30" s="108">
        <f t="shared" si="0"/>
        <v>10.566666666666666</v>
      </c>
      <c r="U30" s="107">
        <v>11785</v>
      </c>
      <c r="V30" s="74">
        <v>49.34</v>
      </c>
      <c r="W30" s="108">
        <f t="shared" si="1"/>
        <v>13.705555555555556</v>
      </c>
      <c r="X30" s="21"/>
      <c r="Y30" s="18"/>
      <c r="Z30" s="18"/>
      <c r="AA30" s="18"/>
      <c r="AB30" s="23"/>
      <c r="AC30" s="86">
        <v>13.2057</v>
      </c>
      <c r="AD30" s="15">
        <f t="shared" si="2"/>
        <v>99.999999999999986</v>
      </c>
      <c r="AE30" s="16" t="str">
        <f t="shared" si="4"/>
        <v>ОК</v>
      </c>
      <c r="AF30" s="8"/>
      <c r="AG30" s="8"/>
      <c r="AH30" s="8"/>
    </row>
    <row r="31" spans="1:34" x14ac:dyDescent="0.25">
      <c r="A31" s="28">
        <v>21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140">
        <v>8202</v>
      </c>
      <c r="P31" s="142">
        <v>34.340000000000003</v>
      </c>
      <c r="Q31" s="103">
        <f t="shared" si="3"/>
        <v>9.5388888888888896</v>
      </c>
      <c r="R31" s="123">
        <v>9086</v>
      </c>
      <c r="S31" s="132">
        <v>38.04</v>
      </c>
      <c r="T31" s="108">
        <f t="shared" si="0"/>
        <v>10.566666666666666</v>
      </c>
      <c r="U31" s="127">
        <v>11785</v>
      </c>
      <c r="V31" s="130">
        <v>49.34</v>
      </c>
      <c r="W31" s="108">
        <f t="shared" si="1"/>
        <v>13.705555555555556</v>
      </c>
      <c r="X31" s="21"/>
      <c r="Y31" s="18"/>
      <c r="Z31" s="18"/>
      <c r="AA31" s="18"/>
      <c r="AB31" s="23"/>
      <c r="AC31" s="86">
        <v>14.443300000000001</v>
      </c>
      <c r="AD31" s="15">
        <f t="shared" si="2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140">
        <v>8202</v>
      </c>
      <c r="P32" s="142">
        <v>34.340000000000003</v>
      </c>
      <c r="Q32" s="103">
        <f t="shared" si="3"/>
        <v>9.5388888888888896</v>
      </c>
      <c r="R32" s="123">
        <v>9086</v>
      </c>
      <c r="S32" s="132">
        <v>38.04</v>
      </c>
      <c r="T32" s="108">
        <f t="shared" si="0"/>
        <v>10.566666666666666</v>
      </c>
      <c r="U32" s="127">
        <v>11785</v>
      </c>
      <c r="V32" s="130">
        <v>49.34</v>
      </c>
      <c r="W32" s="108">
        <f t="shared" si="1"/>
        <v>13.705555555555556</v>
      </c>
      <c r="X32" s="21"/>
      <c r="Y32" s="18"/>
      <c r="Z32" s="18"/>
      <c r="AA32" s="18"/>
      <c r="AB32" s="23"/>
      <c r="AC32" s="86">
        <v>12.973800000000001</v>
      </c>
      <c r="AD32" s="15">
        <f t="shared" si="2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140">
        <v>8202</v>
      </c>
      <c r="P33" s="142">
        <v>34.340000000000003</v>
      </c>
      <c r="Q33" s="103">
        <f t="shared" si="3"/>
        <v>9.5388888888888896</v>
      </c>
      <c r="R33" s="123">
        <v>9086</v>
      </c>
      <c r="S33" s="132">
        <v>38.04</v>
      </c>
      <c r="T33" s="108">
        <f t="shared" si="0"/>
        <v>10.566666666666666</v>
      </c>
      <c r="U33" s="127">
        <v>11785</v>
      </c>
      <c r="V33" s="130">
        <v>49.34</v>
      </c>
      <c r="W33" s="108">
        <f t="shared" si="1"/>
        <v>13.705555555555556</v>
      </c>
      <c r="X33" s="21"/>
      <c r="Y33" s="18"/>
      <c r="Z33" s="18"/>
      <c r="AA33" s="18"/>
      <c r="AB33" s="23"/>
      <c r="AC33" s="86">
        <v>12.5547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140">
        <v>8202</v>
      </c>
      <c r="P34" s="142">
        <v>34.340000000000003</v>
      </c>
      <c r="Q34" s="103">
        <f t="shared" si="3"/>
        <v>9.5388888888888896</v>
      </c>
      <c r="R34" s="123">
        <v>9086</v>
      </c>
      <c r="S34" s="132">
        <v>38.04</v>
      </c>
      <c r="T34" s="108">
        <f t="shared" si="0"/>
        <v>10.566666666666666</v>
      </c>
      <c r="U34" s="127">
        <v>11785</v>
      </c>
      <c r="V34" s="130">
        <v>49.34</v>
      </c>
      <c r="W34" s="108">
        <f t="shared" si="1"/>
        <v>13.705555555555556</v>
      </c>
      <c r="X34" s="21"/>
      <c r="Y34" s="18"/>
      <c r="Z34" s="18"/>
      <c r="AA34" s="18"/>
      <c r="AB34" s="23"/>
      <c r="AC34" s="86">
        <v>15.212199999999999</v>
      </c>
      <c r="AD34" s="15">
        <f t="shared" si="2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140">
        <v>8202</v>
      </c>
      <c r="P35" s="142">
        <v>34.340000000000003</v>
      </c>
      <c r="Q35" s="103">
        <f t="shared" si="3"/>
        <v>9.5388888888888896</v>
      </c>
      <c r="R35" s="123">
        <v>9086</v>
      </c>
      <c r="S35" s="132">
        <v>38.04</v>
      </c>
      <c r="T35" s="108">
        <f t="shared" si="0"/>
        <v>10.566666666666666</v>
      </c>
      <c r="U35" s="127">
        <v>11785</v>
      </c>
      <c r="V35" s="130">
        <v>49.34</v>
      </c>
      <c r="W35" s="108">
        <f t="shared" si="1"/>
        <v>13.705555555555556</v>
      </c>
      <c r="X35" s="21"/>
      <c r="Y35" s="18"/>
      <c r="Z35" s="18"/>
      <c r="AA35" s="18"/>
      <c r="AB35" s="23"/>
      <c r="AC35" s="86">
        <v>13.196199999999999</v>
      </c>
      <c r="AD35" s="15">
        <f t="shared" si="2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140">
        <v>8202</v>
      </c>
      <c r="P36" s="142">
        <v>34.340000000000003</v>
      </c>
      <c r="Q36" s="103">
        <f t="shared" si="3"/>
        <v>9.5388888888888896</v>
      </c>
      <c r="R36" s="123">
        <v>9086</v>
      </c>
      <c r="S36" s="132">
        <v>38.04</v>
      </c>
      <c r="T36" s="108">
        <f t="shared" si="0"/>
        <v>10.566666666666666</v>
      </c>
      <c r="U36" s="127">
        <v>11785</v>
      </c>
      <c r="V36" s="130">
        <v>49.34</v>
      </c>
      <c r="W36" s="108">
        <f t="shared" si="1"/>
        <v>13.705555555555556</v>
      </c>
      <c r="X36" s="21"/>
      <c r="Y36" s="18"/>
      <c r="Z36" s="18"/>
      <c r="AA36" s="18"/>
      <c r="AB36" s="23"/>
      <c r="AC36" s="86">
        <v>13.2605</v>
      </c>
      <c r="AD36" s="15">
        <f t="shared" si="2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140">
        <v>8202</v>
      </c>
      <c r="P37" s="142">
        <v>34.340000000000003</v>
      </c>
      <c r="Q37" s="103">
        <f t="shared" si="3"/>
        <v>9.5388888888888896</v>
      </c>
      <c r="R37" s="123">
        <v>9086</v>
      </c>
      <c r="S37" s="132">
        <v>38.04</v>
      </c>
      <c r="T37" s="108">
        <f t="shared" si="0"/>
        <v>10.566666666666666</v>
      </c>
      <c r="U37" s="127">
        <v>11785</v>
      </c>
      <c r="V37" s="130">
        <v>49.34</v>
      </c>
      <c r="W37" s="108">
        <f t="shared" si="1"/>
        <v>13.705555555555556</v>
      </c>
      <c r="X37" s="21"/>
      <c r="Y37" s="18"/>
      <c r="Z37" s="18"/>
      <c r="AA37" s="18"/>
      <c r="AB37" s="23"/>
      <c r="AC37" s="86">
        <v>11.9724</v>
      </c>
      <c r="AD37" s="15">
        <f t="shared" si="2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9"/>
      <c r="O38" s="140">
        <v>8202</v>
      </c>
      <c r="P38" s="142">
        <v>34.340000000000003</v>
      </c>
      <c r="Q38" s="103">
        <f t="shared" si="3"/>
        <v>9.5388888888888896</v>
      </c>
      <c r="R38" s="123">
        <v>9086</v>
      </c>
      <c r="S38" s="132">
        <v>38.04</v>
      </c>
      <c r="T38" s="108">
        <f t="shared" si="0"/>
        <v>10.566666666666666</v>
      </c>
      <c r="U38" s="127">
        <v>11785</v>
      </c>
      <c r="V38" s="130">
        <v>49.34</v>
      </c>
      <c r="W38" s="108">
        <f t="shared" si="1"/>
        <v>13.705555555555556</v>
      </c>
      <c r="X38" s="21"/>
      <c r="Y38" s="18"/>
      <c r="Z38" s="18"/>
      <c r="AA38" s="18"/>
      <c r="AB38" s="23"/>
      <c r="AC38" s="86">
        <v>11.7532</v>
      </c>
      <c r="AD38" s="15">
        <f t="shared" si="2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78">
        <v>92.054000000000002</v>
      </c>
      <c r="C39" s="78">
        <v>3.5996999999999999</v>
      </c>
      <c r="D39" s="78">
        <v>0.73519999999999996</v>
      </c>
      <c r="E39" s="78">
        <v>6.7799999999999999E-2</v>
      </c>
      <c r="F39" s="78">
        <v>0.10009999999999999</v>
      </c>
      <c r="G39" s="78">
        <v>2.0000000000000001E-4</v>
      </c>
      <c r="H39" s="78">
        <v>2.0400000000000001E-2</v>
      </c>
      <c r="I39" s="78">
        <v>1.5900000000000001E-2</v>
      </c>
      <c r="J39" s="78">
        <v>1.14E-2</v>
      </c>
      <c r="K39" s="78">
        <v>1.35E-2</v>
      </c>
      <c r="L39" s="78">
        <v>3.3717000000000001</v>
      </c>
      <c r="M39" s="78">
        <v>1.01E-2</v>
      </c>
      <c r="N39" s="79">
        <v>0.71909999999999996</v>
      </c>
      <c r="O39" s="136">
        <v>8073</v>
      </c>
      <c r="P39" s="137">
        <v>33.799999999999997</v>
      </c>
      <c r="Q39" s="103">
        <f t="shared" si="3"/>
        <v>9.3888888888888875</v>
      </c>
      <c r="R39" s="105">
        <v>8942</v>
      </c>
      <c r="S39" s="104">
        <v>37.44</v>
      </c>
      <c r="T39" s="108">
        <f t="shared" si="0"/>
        <v>10.399999999999999</v>
      </c>
      <c r="U39" s="107">
        <v>11575</v>
      </c>
      <c r="V39" s="74">
        <v>48.46</v>
      </c>
      <c r="W39" s="108">
        <f t="shared" si="1"/>
        <v>13.46111111111111</v>
      </c>
      <c r="X39" s="21"/>
      <c r="Y39" s="18"/>
      <c r="Z39" s="18"/>
      <c r="AA39" s="18"/>
      <c r="AB39" s="23"/>
      <c r="AC39" s="86">
        <v>10.474299999999999</v>
      </c>
      <c r="AD39" s="15">
        <f t="shared" si="2"/>
        <v>100</v>
      </c>
      <c r="AE39" s="16" t="str">
        <f t="shared" si="4"/>
        <v>ОК</v>
      </c>
      <c r="AF39" s="8"/>
      <c r="AG39" s="8"/>
      <c r="AH39" s="8"/>
    </row>
    <row r="40" spans="1:34" x14ac:dyDescent="0.25">
      <c r="A40" s="28">
        <v>30</v>
      </c>
      <c r="B40" s="8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81"/>
      <c r="N40" s="79"/>
      <c r="O40" s="140">
        <v>8073</v>
      </c>
      <c r="P40" s="142">
        <v>33.799999999999997</v>
      </c>
      <c r="Q40" s="103">
        <f t="shared" si="3"/>
        <v>9.3888888888888875</v>
      </c>
      <c r="R40" s="123">
        <v>8942</v>
      </c>
      <c r="S40" s="132">
        <v>37.44</v>
      </c>
      <c r="T40" s="108">
        <f t="shared" si="0"/>
        <v>10.399999999999999</v>
      </c>
      <c r="U40" s="127">
        <v>11575</v>
      </c>
      <c r="V40" s="130">
        <v>48.46</v>
      </c>
      <c r="W40" s="108">
        <f t="shared" si="1"/>
        <v>13.46111111111111</v>
      </c>
      <c r="X40" s="21"/>
      <c r="Y40" s="18"/>
      <c r="Z40" s="18"/>
      <c r="AA40" s="18"/>
      <c r="AB40" s="23"/>
      <c r="AC40" s="86">
        <v>11.583399999999999</v>
      </c>
      <c r="AD40" s="15">
        <f t="shared" si="2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/>
      <c r="N41" s="85"/>
      <c r="O41" s="140">
        <v>8073</v>
      </c>
      <c r="P41" s="142">
        <v>33.799999999999997</v>
      </c>
      <c r="Q41" s="103">
        <f t="shared" si="3"/>
        <v>9.3888888888888875</v>
      </c>
      <c r="R41" s="123">
        <v>8942</v>
      </c>
      <c r="S41" s="132">
        <v>37.44</v>
      </c>
      <c r="T41" s="108">
        <f t="shared" si="0"/>
        <v>10.399999999999999</v>
      </c>
      <c r="U41" s="148">
        <v>11575</v>
      </c>
      <c r="V41" s="151">
        <v>48.46</v>
      </c>
      <c r="W41" s="112">
        <f t="shared" si="1"/>
        <v>13.46111111111111</v>
      </c>
      <c r="X41" s="98"/>
      <c r="Y41" s="24"/>
      <c r="Z41" s="24"/>
      <c r="AA41" s="63"/>
      <c r="AB41" s="64"/>
      <c r="AC41" s="65">
        <v>12.4839</v>
      </c>
      <c r="AD41" s="15">
        <f t="shared" si="2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8136.1863189512223</v>
      </c>
      <c r="P42" s="203">
        <f>SUMPRODUCT(P11:P41,AC11:AC41)/SUM(AC11:AC41)</f>
        <v>34.064026673357439</v>
      </c>
      <c r="Q42" s="203">
        <f>SUMPRODUCT(Q11:Q41,AC11:AC41)/SUM(AC11:AC41)</f>
        <v>9.462229631488178</v>
      </c>
      <c r="R42" s="203">
        <f>SUMPRODUCT(R11:R41,AC11:AC41)/SUM(AC11:AC41)</f>
        <v>9013.3980768521742</v>
      </c>
      <c r="S42" s="209">
        <f>SUMPRODUCT(S11:S41,AC11:AC41)/SUM(AC11:AC41)</f>
        <v>37.736512003393898</v>
      </c>
      <c r="T42" s="218">
        <f>SUMPRODUCT(T11:T41,AC11:AC41)/SUM(AC11:AC41)</f>
        <v>10.482364445387196</v>
      </c>
      <c r="U42" s="19"/>
      <c r="V42" s="9"/>
      <c r="W42" s="93"/>
      <c r="X42" s="99"/>
      <c r="Y42" s="99"/>
      <c r="Z42" s="99"/>
      <c r="AA42" s="223" t="s">
        <v>93</v>
      </c>
      <c r="AB42" s="224"/>
      <c r="AC42" s="102">
        <f>SUM(AC11:AC41)</f>
        <v>417.69019999999995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04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8">
    <mergeCell ref="B52:M52"/>
    <mergeCell ref="K49:M49"/>
    <mergeCell ref="AA42:AB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  <mergeCell ref="B9:B10"/>
    <mergeCell ref="C9:C10"/>
    <mergeCell ref="D9:D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A7:A10"/>
    <mergeCell ref="E9:E10"/>
    <mergeCell ref="F9:F10"/>
    <mergeCell ref="S42:S43"/>
    <mergeCell ref="T42:T43"/>
    <mergeCell ref="H43:N43"/>
    <mergeCell ref="A42:H42"/>
    <mergeCell ref="I42:J42"/>
    <mergeCell ref="L42:M42"/>
    <mergeCell ref="O42:O43"/>
    <mergeCell ref="P42:P43"/>
    <mergeCell ref="P9:P10"/>
    <mergeCell ref="Q9:Q10"/>
    <mergeCell ref="R9:R10"/>
    <mergeCell ref="Q42:Q43"/>
    <mergeCell ref="R42:R43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W28" sqref="W28"/>
    </sheetView>
  </sheetViews>
  <sheetFormatPr defaultRowHeight="15" x14ac:dyDescent="0.25"/>
  <cols>
    <col min="1" max="1" width="4.85546875" style="1" customWidth="1"/>
    <col min="2" max="2" width="8.28515625" style="1" customWidth="1"/>
    <col min="3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7.42578125" style="1" customWidth="1"/>
    <col min="26" max="26" width="6.5703125" style="1" customWidth="1"/>
    <col min="27" max="27" width="7.140625" style="1" customWidth="1"/>
    <col min="28" max="28" width="7.28515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57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5"/>
      <c r="F3" s="2"/>
      <c r="G3" s="2"/>
      <c r="H3" s="2"/>
      <c r="I3" s="2"/>
      <c r="J3" s="2"/>
      <c r="K3" s="202" t="s">
        <v>83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113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29</v>
      </c>
      <c r="C9" s="165" t="s">
        <v>30</v>
      </c>
      <c r="D9" s="165" t="s">
        <v>31</v>
      </c>
      <c r="E9" s="165" t="s">
        <v>36</v>
      </c>
      <c r="F9" s="165" t="s">
        <v>37</v>
      </c>
      <c r="G9" s="165" t="s">
        <v>34</v>
      </c>
      <c r="H9" s="165" t="s">
        <v>38</v>
      </c>
      <c r="I9" s="165" t="s">
        <v>35</v>
      </c>
      <c r="J9" s="165" t="s">
        <v>33</v>
      </c>
      <c r="K9" s="165" t="s">
        <v>32</v>
      </c>
      <c r="L9" s="165" t="s">
        <v>39</v>
      </c>
      <c r="M9" s="167" t="s">
        <v>40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3"/>
    </row>
    <row r="11" spans="1:34" x14ac:dyDescent="0.25">
      <c r="A11" s="28">
        <v>1</v>
      </c>
      <c r="B11" s="77">
        <v>92.106200000000001</v>
      </c>
      <c r="C11" s="77">
        <v>3.8178999999999998</v>
      </c>
      <c r="D11" s="77">
        <v>0.74099999999999999</v>
      </c>
      <c r="E11" s="77">
        <v>5.5800000000000002E-2</v>
      </c>
      <c r="F11" s="77">
        <v>7.3300000000000004E-2</v>
      </c>
      <c r="G11" s="77">
        <v>2.0000000000000001E-4</v>
      </c>
      <c r="H11" s="77">
        <v>1.35E-2</v>
      </c>
      <c r="I11" s="77">
        <v>9.1999999999999998E-3</v>
      </c>
      <c r="J11" s="77">
        <v>4.7999999999999996E-3</v>
      </c>
      <c r="K11" s="77">
        <v>1.3599999999999999E-2</v>
      </c>
      <c r="L11" s="77">
        <v>2.9836999999999998</v>
      </c>
      <c r="M11" s="77">
        <v>0.18079999999999999</v>
      </c>
      <c r="N11" s="75">
        <v>0.71930000000000005</v>
      </c>
      <c r="O11" s="115">
        <v>8092</v>
      </c>
      <c r="P11" s="74">
        <v>33.880000000000003</v>
      </c>
      <c r="Q11" s="103">
        <f>P11/3.6</f>
        <v>9.4111111111111114</v>
      </c>
      <c r="R11" s="105">
        <v>8966</v>
      </c>
      <c r="S11" s="74">
        <v>37.54</v>
      </c>
      <c r="T11" s="108">
        <f>S11/3.6</f>
        <v>10.427777777777777</v>
      </c>
      <c r="U11" s="109">
        <v>11601</v>
      </c>
      <c r="V11" s="104">
        <v>48.57</v>
      </c>
      <c r="W11" s="108">
        <f>V11/3.6</f>
        <v>13.491666666666667</v>
      </c>
      <c r="X11" s="21"/>
      <c r="Y11" s="18"/>
      <c r="Z11" s="18"/>
      <c r="AA11" s="18"/>
      <c r="AB11" s="23"/>
      <c r="AC11" s="33">
        <v>12.517099999999999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8">
        <v>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44"/>
      <c r="O12" s="121">
        <v>8092</v>
      </c>
      <c r="P12" s="130">
        <v>33.880000000000003</v>
      </c>
      <c r="Q12" s="103">
        <f>P12/3.6</f>
        <v>9.4111111111111114</v>
      </c>
      <c r="R12" s="123">
        <v>8966</v>
      </c>
      <c r="S12" s="130">
        <v>37.54</v>
      </c>
      <c r="T12" s="108">
        <f t="shared" ref="T12:T41" si="0">S12/3.6</f>
        <v>10.427777777777777</v>
      </c>
      <c r="U12" s="125">
        <v>11601</v>
      </c>
      <c r="V12" s="132">
        <v>48.57</v>
      </c>
      <c r="W12" s="108">
        <f t="shared" ref="W12:W41" si="1">V12/3.6</f>
        <v>13.491666666666667</v>
      </c>
      <c r="X12" s="21"/>
      <c r="Y12" s="18"/>
      <c r="Z12" s="18"/>
      <c r="AA12" s="18"/>
      <c r="AB12" s="23"/>
      <c r="AC12" s="33">
        <v>12.0466</v>
      </c>
      <c r="AD12" s="15">
        <f t="shared" ref="AD12:AD41" si="2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4"/>
      <c r="O13" s="121">
        <v>8092</v>
      </c>
      <c r="P13" s="130">
        <v>33.880000000000003</v>
      </c>
      <c r="Q13" s="103">
        <f t="shared" ref="Q13:Q41" si="3">P13/3.6</f>
        <v>9.4111111111111114</v>
      </c>
      <c r="R13" s="123">
        <v>8966</v>
      </c>
      <c r="S13" s="130">
        <v>37.54</v>
      </c>
      <c r="T13" s="108">
        <f t="shared" si="0"/>
        <v>10.427777777777777</v>
      </c>
      <c r="U13" s="125">
        <v>11601</v>
      </c>
      <c r="V13" s="132">
        <v>48.57</v>
      </c>
      <c r="W13" s="108">
        <f t="shared" si="1"/>
        <v>13.491666666666667</v>
      </c>
      <c r="X13" s="21"/>
      <c r="Y13" s="18"/>
      <c r="Z13" s="18"/>
      <c r="AA13" s="18"/>
      <c r="AB13" s="23"/>
      <c r="AC13" s="33">
        <v>12.230399999999999</v>
      </c>
      <c r="AD13" s="15">
        <f t="shared" si="2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4"/>
      <c r="O14" s="121">
        <v>8092</v>
      </c>
      <c r="P14" s="130">
        <v>33.880000000000003</v>
      </c>
      <c r="Q14" s="103">
        <f t="shared" si="3"/>
        <v>9.4111111111111114</v>
      </c>
      <c r="R14" s="123">
        <v>8966</v>
      </c>
      <c r="S14" s="130">
        <v>37.54</v>
      </c>
      <c r="T14" s="108">
        <f t="shared" si="0"/>
        <v>10.427777777777777</v>
      </c>
      <c r="U14" s="125">
        <v>11601</v>
      </c>
      <c r="V14" s="132">
        <v>48.57</v>
      </c>
      <c r="W14" s="108">
        <f t="shared" si="1"/>
        <v>13.491666666666667</v>
      </c>
      <c r="X14" s="21"/>
      <c r="Y14" s="18"/>
      <c r="Z14" s="18"/>
      <c r="AA14" s="18"/>
      <c r="AB14" s="23"/>
      <c r="AC14" s="33">
        <v>13.1258</v>
      </c>
      <c r="AD14" s="15">
        <f t="shared" si="2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4"/>
      <c r="O15" s="121">
        <v>8092</v>
      </c>
      <c r="P15" s="130">
        <v>33.880000000000003</v>
      </c>
      <c r="Q15" s="103">
        <f t="shared" si="3"/>
        <v>9.4111111111111114</v>
      </c>
      <c r="R15" s="123">
        <v>8966</v>
      </c>
      <c r="S15" s="130">
        <v>37.54</v>
      </c>
      <c r="T15" s="108">
        <f t="shared" si="0"/>
        <v>10.427777777777777</v>
      </c>
      <c r="U15" s="125">
        <v>11601</v>
      </c>
      <c r="V15" s="132">
        <v>48.57</v>
      </c>
      <c r="W15" s="108">
        <f t="shared" si="1"/>
        <v>13.491666666666667</v>
      </c>
      <c r="X15" s="21"/>
      <c r="Y15" s="18"/>
      <c r="Z15" s="18"/>
      <c r="AA15" s="18"/>
      <c r="AB15" s="23"/>
      <c r="AC15" s="33">
        <v>13.627599999999999</v>
      </c>
      <c r="AD15" s="15">
        <f t="shared" si="2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4"/>
      <c r="O16" s="121">
        <v>8092</v>
      </c>
      <c r="P16" s="130">
        <v>33.880000000000003</v>
      </c>
      <c r="Q16" s="103">
        <f t="shared" si="3"/>
        <v>9.4111111111111114</v>
      </c>
      <c r="R16" s="123">
        <v>8966</v>
      </c>
      <c r="S16" s="130">
        <v>37.54</v>
      </c>
      <c r="T16" s="108">
        <f t="shared" si="0"/>
        <v>10.427777777777777</v>
      </c>
      <c r="U16" s="125">
        <v>11601</v>
      </c>
      <c r="V16" s="132">
        <v>48.57</v>
      </c>
      <c r="W16" s="108">
        <f t="shared" si="1"/>
        <v>13.491666666666667</v>
      </c>
      <c r="X16" s="21"/>
      <c r="Y16" s="18"/>
      <c r="Z16" s="18"/>
      <c r="AA16" s="18"/>
      <c r="AB16" s="23"/>
      <c r="AC16" s="33">
        <v>13.8797</v>
      </c>
      <c r="AD16" s="15">
        <f t="shared" si="2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44"/>
      <c r="O17" s="121">
        <v>8092</v>
      </c>
      <c r="P17" s="130">
        <v>33.880000000000003</v>
      </c>
      <c r="Q17" s="103">
        <f t="shared" si="3"/>
        <v>9.4111111111111114</v>
      </c>
      <c r="R17" s="123">
        <v>8966</v>
      </c>
      <c r="S17" s="130">
        <v>37.54</v>
      </c>
      <c r="T17" s="108">
        <f t="shared" si="0"/>
        <v>10.427777777777777</v>
      </c>
      <c r="U17" s="125">
        <v>11601</v>
      </c>
      <c r="V17" s="132">
        <v>48.57</v>
      </c>
      <c r="W17" s="108">
        <f t="shared" si="1"/>
        <v>13.491666666666667</v>
      </c>
      <c r="X17" s="21"/>
      <c r="Y17" s="18"/>
      <c r="Z17" s="18"/>
      <c r="AA17" s="18"/>
      <c r="AB17" s="23"/>
      <c r="AC17" s="33">
        <v>14.9018</v>
      </c>
      <c r="AD17" s="15">
        <f t="shared" si="2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77">
        <v>91.575900000000004</v>
      </c>
      <c r="C18" s="77">
        <v>3.7277</v>
      </c>
      <c r="D18" s="77">
        <v>0.86099999999999999</v>
      </c>
      <c r="E18" s="77">
        <v>9.7600000000000006E-2</v>
      </c>
      <c r="F18" s="77">
        <v>0.15459999999999999</v>
      </c>
      <c r="G18" s="77">
        <v>1E-4</v>
      </c>
      <c r="H18" s="77">
        <v>1.55E-2</v>
      </c>
      <c r="I18" s="77">
        <v>1.1900000000000001E-2</v>
      </c>
      <c r="J18" s="77">
        <v>1.6299999999999999E-2</v>
      </c>
      <c r="K18" s="77">
        <v>1.23E-2</v>
      </c>
      <c r="L18" s="77">
        <v>3.2671999999999999</v>
      </c>
      <c r="M18" s="77">
        <v>0.25990000000000002</v>
      </c>
      <c r="N18" s="44">
        <v>0.72509999999999997</v>
      </c>
      <c r="O18" s="105">
        <v>8099</v>
      </c>
      <c r="P18" s="104">
        <v>33.909999999999997</v>
      </c>
      <c r="Q18" s="103">
        <f t="shared" si="3"/>
        <v>9.4194444444444425</v>
      </c>
      <c r="R18" s="105">
        <v>8974</v>
      </c>
      <c r="S18" s="104">
        <v>37.57</v>
      </c>
      <c r="T18" s="108">
        <f t="shared" si="0"/>
        <v>10.436111111111112</v>
      </c>
      <c r="U18" s="107">
        <v>11565</v>
      </c>
      <c r="V18" s="104">
        <v>48.42</v>
      </c>
      <c r="W18" s="108">
        <f t="shared" si="1"/>
        <v>13.45</v>
      </c>
      <c r="X18" s="21"/>
      <c r="Y18" s="18"/>
      <c r="Z18" s="18"/>
      <c r="AA18" s="18"/>
      <c r="AB18" s="23"/>
      <c r="AC18" s="33">
        <v>14.4458</v>
      </c>
      <c r="AD18" s="15">
        <f t="shared" si="2"/>
        <v>100.00000000000001</v>
      </c>
      <c r="AE18" s="16" t="str">
        <f t="shared" si="4"/>
        <v>ОК</v>
      </c>
      <c r="AF18" s="8"/>
      <c r="AG18" s="8"/>
      <c r="AH18" s="8"/>
    </row>
    <row r="19" spans="1:34" x14ac:dyDescent="0.25">
      <c r="A19" s="28">
        <v>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44"/>
      <c r="O19" s="123">
        <v>8099</v>
      </c>
      <c r="P19" s="132">
        <v>33.909999999999997</v>
      </c>
      <c r="Q19" s="103">
        <f t="shared" si="3"/>
        <v>9.4194444444444425</v>
      </c>
      <c r="R19" s="123">
        <v>8974</v>
      </c>
      <c r="S19" s="132">
        <v>37.57</v>
      </c>
      <c r="T19" s="108">
        <f t="shared" si="0"/>
        <v>10.436111111111112</v>
      </c>
      <c r="U19" s="127">
        <v>11565</v>
      </c>
      <c r="V19" s="132">
        <v>48.42</v>
      </c>
      <c r="W19" s="108">
        <f t="shared" si="1"/>
        <v>13.45</v>
      </c>
      <c r="X19" s="21"/>
      <c r="Y19" s="18"/>
      <c r="Z19" s="18"/>
      <c r="AA19" s="18"/>
      <c r="AB19" s="23"/>
      <c r="AC19" s="33">
        <v>11.726599999999999</v>
      </c>
      <c r="AD19" s="15">
        <f t="shared" si="2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44"/>
      <c r="O20" s="123">
        <v>8099</v>
      </c>
      <c r="P20" s="132">
        <v>33.909999999999997</v>
      </c>
      <c r="Q20" s="103">
        <f t="shared" si="3"/>
        <v>9.4194444444444425</v>
      </c>
      <c r="R20" s="123">
        <v>8974</v>
      </c>
      <c r="S20" s="132">
        <v>37.57</v>
      </c>
      <c r="T20" s="108">
        <f t="shared" si="0"/>
        <v>10.436111111111112</v>
      </c>
      <c r="U20" s="127">
        <v>11565</v>
      </c>
      <c r="V20" s="132">
        <v>48.42</v>
      </c>
      <c r="W20" s="108">
        <f t="shared" si="1"/>
        <v>13.45</v>
      </c>
      <c r="X20" s="21"/>
      <c r="Y20" s="18"/>
      <c r="Z20" s="18"/>
      <c r="AA20" s="18"/>
      <c r="AB20" s="23"/>
      <c r="AC20" s="33">
        <v>10.866400000000001</v>
      </c>
      <c r="AD20" s="15">
        <f t="shared" si="2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44"/>
      <c r="O21" s="123">
        <v>8099</v>
      </c>
      <c r="P21" s="132">
        <v>33.909999999999997</v>
      </c>
      <c r="Q21" s="103">
        <f t="shared" si="3"/>
        <v>9.4194444444444425</v>
      </c>
      <c r="R21" s="123">
        <v>8974</v>
      </c>
      <c r="S21" s="132">
        <v>37.57</v>
      </c>
      <c r="T21" s="108">
        <f t="shared" si="0"/>
        <v>10.436111111111112</v>
      </c>
      <c r="U21" s="127">
        <v>11565</v>
      </c>
      <c r="V21" s="132">
        <v>48.42</v>
      </c>
      <c r="W21" s="108">
        <f t="shared" si="1"/>
        <v>13.45</v>
      </c>
      <c r="X21" s="21"/>
      <c r="Y21" s="18"/>
      <c r="Z21" s="18"/>
      <c r="AA21" s="18"/>
      <c r="AB21" s="23"/>
      <c r="AC21" s="33">
        <v>11.8988</v>
      </c>
      <c r="AD21" s="15">
        <f t="shared" si="2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44"/>
      <c r="O22" s="123">
        <v>8099</v>
      </c>
      <c r="P22" s="132">
        <v>33.909999999999997</v>
      </c>
      <c r="Q22" s="103">
        <f t="shared" si="3"/>
        <v>9.4194444444444425</v>
      </c>
      <c r="R22" s="123">
        <v>8974</v>
      </c>
      <c r="S22" s="132">
        <v>37.57</v>
      </c>
      <c r="T22" s="108">
        <f t="shared" si="0"/>
        <v>10.436111111111112</v>
      </c>
      <c r="U22" s="127">
        <v>11565</v>
      </c>
      <c r="V22" s="132">
        <v>48.42</v>
      </c>
      <c r="W22" s="108">
        <f t="shared" si="1"/>
        <v>13.45</v>
      </c>
      <c r="X22" s="21"/>
      <c r="Y22" s="18"/>
      <c r="Z22" s="18"/>
      <c r="AA22" s="18"/>
      <c r="AB22" s="23"/>
      <c r="AC22" s="33">
        <v>14.933400000000001</v>
      </c>
      <c r="AD22" s="15">
        <f t="shared" si="2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44"/>
      <c r="O23" s="123">
        <v>8099</v>
      </c>
      <c r="P23" s="132">
        <v>33.909999999999997</v>
      </c>
      <c r="Q23" s="103">
        <f t="shared" si="3"/>
        <v>9.4194444444444425</v>
      </c>
      <c r="R23" s="123">
        <v>8974</v>
      </c>
      <c r="S23" s="132">
        <v>37.57</v>
      </c>
      <c r="T23" s="108">
        <f t="shared" si="0"/>
        <v>10.436111111111112</v>
      </c>
      <c r="U23" s="127">
        <v>11565</v>
      </c>
      <c r="V23" s="132">
        <v>48.42</v>
      </c>
      <c r="W23" s="108">
        <f t="shared" si="1"/>
        <v>13.45</v>
      </c>
      <c r="X23" s="21"/>
      <c r="Y23" s="18"/>
      <c r="Z23" s="18"/>
      <c r="AA23" s="18"/>
      <c r="AB23" s="23"/>
      <c r="AC23" s="33">
        <v>15.1692</v>
      </c>
      <c r="AD23" s="15">
        <f t="shared" si="2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44"/>
      <c r="O24" s="123">
        <v>8099</v>
      </c>
      <c r="P24" s="132">
        <v>33.909999999999997</v>
      </c>
      <c r="Q24" s="103">
        <f t="shared" si="3"/>
        <v>9.4194444444444425</v>
      </c>
      <c r="R24" s="123">
        <v>8974</v>
      </c>
      <c r="S24" s="132">
        <v>37.57</v>
      </c>
      <c r="T24" s="108">
        <f t="shared" si="0"/>
        <v>10.436111111111112</v>
      </c>
      <c r="U24" s="127">
        <v>11565</v>
      </c>
      <c r="V24" s="132">
        <v>48.42</v>
      </c>
      <c r="W24" s="108">
        <f t="shared" si="1"/>
        <v>13.45</v>
      </c>
      <c r="X24" s="21"/>
      <c r="Y24" s="18"/>
      <c r="Z24" s="18"/>
      <c r="AA24" s="18"/>
      <c r="AB24" s="23"/>
      <c r="AC24" s="33">
        <v>15.104200000000001</v>
      </c>
      <c r="AD24" s="15">
        <f t="shared" si="2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77">
        <v>91.576099999999997</v>
      </c>
      <c r="C25" s="77">
        <v>4.1181999999999999</v>
      </c>
      <c r="D25" s="77">
        <v>0.87209999999999999</v>
      </c>
      <c r="E25" s="77">
        <v>6.0699999999999997E-2</v>
      </c>
      <c r="F25" s="77">
        <v>8.0399999999999999E-2</v>
      </c>
      <c r="G25" s="77">
        <v>2.9999999999999997E-4</v>
      </c>
      <c r="H25" s="77">
        <v>1.6199999999999999E-2</v>
      </c>
      <c r="I25" s="77">
        <v>1.2200000000000001E-2</v>
      </c>
      <c r="J25" s="77">
        <v>9.7999999999999997E-3</v>
      </c>
      <c r="K25" s="77">
        <v>1.17E-2</v>
      </c>
      <c r="L25" s="77">
        <v>2.9432</v>
      </c>
      <c r="M25" s="77">
        <v>0.29909999999999998</v>
      </c>
      <c r="N25" s="44">
        <v>0.72430000000000005</v>
      </c>
      <c r="O25" s="105">
        <v>8126</v>
      </c>
      <c r="P25" s="104">
        <v>34.020000000000003</v>
      </c>
      <c r="Q25" s="103">
        <f t="shared" si="3"/>
        <v>9.4500000000000011</v>
      </c>
      <c r="R25" s="105">
        <v>9002</v>
      </c>
      <c r="S25" s="104">
        <v>37.69</v>
      </c>
      <c r="T25" s="108">
        <f t="shared" si="0"/>
        <v>10.469444444444443</v>
      </c>
      <c r="U25" s="107">
        <v>11608</v>
      </c>
      <c r="V25" s="74">
        <v>48.6</v>
      </c>
      <c r="W25" s="108">
        <f t="shared" si="1"/>
        <v>13.5</v>
      </c>
      <c r="X25" s="21"/>
      <c r="Y25" s="18"/>
      <c r="Z25" s="18"/>
      <c r="AA25" s="18"/>
      <c r="AB25" s="23"/>
      <c r="AC25" s="33">
        <v>14.5145</v>
      </c>
      <c r="AD25" s="15">
        <f t="shared" si="2"/>
        <v>100</v>
      </c>
      <c r="AE25" s="16" t="str">
        <f t="shared" si="4"/>
        <v>ОК</v>
      </c>
      <c r="AF25" s="8"/>
      <c r="AG25" s="8"/>
      <c r="AH25" s="8"/>
    </row>
    <row r="26" spans="1:34" x14ac:dyDescent="0.25">
      <c r="A26" s="28">
        <v>16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44"/>
      <c r="O26" s="123">
        <v>8126</v>
      </c>
      <c r="P26" s="132">
        <v>34.020000000000003</v>
      </c>
      <c r="Q26" s="103">
        <f t="shared" si="3"/>
        <v>9.4500000000000011</v>
      </c>
      <c r="R26" s="123">
        <v>9002</v>
      </c>
      <c r="S26" s="132">
        <v>37.69</v>
      </c>
      <c r="T26" s="108">
        <f t="shared" si="0"/>
        <v>10.469444444444443</v>
      </c>
      <c r="U26" s="127">
        <v>11608</v>
      </c>
      <c r="V26" s="130">
        <v>48.6</v>
      </c>
      <c r="W26" s="108">
        <f t="shared" si="1"/>
        <v>13.5</v>
      </c>
      <c r="X26" s="21"/>
      <c r="Y26" s="18"/>
      <c r="Z26" s="18"/>
      <c r="AA26" s="18"/>
      <c r="AB26" s="23"/>
      <c r="AC26" s="33">
        <v>17.129300000000001</v>
      </c>
      <c r="AD26" s="15">
        <f t="shared" si="2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44"/>
      <c r="O27" s="123">
        <v>8126</v>
      </c>
      <c r="P27" s="132">
        <v>34.020000000000003</v>
      </c>
      <c r="Q27" s="103">
        <f t="shared" si="3"/>
        <v>9.4500000000000011</v>
      </c>
      <c r="R27" s="123">
        <v>9002</v>
      </c>
      <c r="S27" s="132">
        <v>37.69</v>
      </c>
      <c r="T27" s="108">
        <f t="shared" si="0"/>
        <v>10.469444444444443</v>
      </c>
      <c r="U27" s="127">
        <v>11608</v>
      </c>
      <c r="V27" s="130">
        <v>48.6</v>
      </c>
      <c r="W27" s="108">
        <f t="shared" si="1"/>
        <v>13.5</v>
      </c>
      <c r="X27" s="21"/>
      <c r="Y27" s="18"/>
      <c r="Z27" s="18"/>
      <c r="AA27" s="18"/>
      <c r="AB27" s="23"/>
      <c r="AC27" s="33">
        <v>17.0595</v>
      </c>
      <c r="AD27" s="15">
        <f t="shared" si="2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44"/>
      <c r="O28" s="123">
        <v>8126</v>
      </c>
      <c r="P28" s="132">
        <v>34.020000000000003</v>
      </c>
      <c r="Q28" s="103">
        <f t="shared" si="3"/>
        <v>9.4500000000000011</v>
      </c>
      <c r="R28" s="123">
        <v>9002</v>
      </c>
      <c r="S28" s="132">
        <v>37.69</v>
      </c>
      <c r="T28" s="108">
        <f t="shared" si="0"/>
        <v>10.469444444444443</v>
      </c>
      <c r="U28" s="127">
        <v>11608</v>
      </c>
      <c r="V28" s="130">
        <v>48.6</v>
      </c>
      <c r="W28" s="108">
        <f t="shared" si="1"/>
        <v>13.5</v>
      </c>
      <c r="X28" s="21"/>
      <c r="Y28" s="18"/>
      <c r="Z28" s="18"/>
      <c r="AA28" s="18"/>
      <c r="AB28" s="23"/>
      <c r="AC28" s="33">
        <v>14.693199999999999</v>
      </c>
      <c r="AD28" s="15">
        <f t="shared" si="2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44"/>
      <c r="O29" s="123">
        <v>8126</v>
      </c>
      <c r="P29" s="132">
        <v>34.020000000000003</v>
      </c>
      <c r="Q29" s="103">
        <f t="shared" si="3"/>
        <v>9.4500000000000011</v>
      </c>
      <c r="R29" s="123">
        <v>9002</v>
      </c>
      <c r="S29" s="132">
        <v>37.69</v>
      </c>
      <c r="T29" s="108">
        <f t="shared" si="0"/>
        <v>10.469444444444443</v>
      </c>
      <c r="U29" s="127">
        <v>11608</v>
      </c>
      <c r="V29" s="130">
        <v>48.6</v>
      </c>
      <c r="W29" s="108">
        <f t="shared" si="1"/>
        <v>13.5</v>
      </c>
      <c r="X29" s="21"/>
      <c r="Y29" s="18"/>
      <c r="Z29" s="18"/>
      <c r="AA29" s="18"/>
      <c r="AB29" s="23"/>
      <c r="AC29" s="33">
        <v>13.8629</v>
      </c>
      <c r="AD29" s="15">
        <f t="shared" si="2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44"/>
      <c r="O30" s="123">
        <v>8126</v>
      </c>
      <c r="P30" s="132">
        <v>34.020000000000003</v>
      </c>
      <c r="Q30" s="103">
        <f t="shared" si="3"/>
        <v>9.4500000000000011</v>
      </c>
      <c r="R30" s="123">
        <v>9002</v>
      </c>
      <c r="S30" s="132">
        <v>37.69</v>
      </c>
      <c r="T30" s="108">
        <f t="shared" si="0"/>
        <v>10.469444444444443</v>
      </c>
      <c r="U30" s="127">
        <v>11608</v>
      </c>
      <c r="V30" s="130">
        <v>48.6</v>
      </c>
      <c r="W30" s="108">
        <f t="shared" si="1"/>
        <v>13.5</v>
      </c>
      <c r="X30" s="21"/>
      <c r="Y30" s="18"/>
      <c r="Z30" s="18"/>
      <c r="AA30" s="18"/>
      <c r="AB30" s="23"/>
      <c r="AC30" s="33">
        <v>14.3947</v>
      </c>
      <c r="AD30" s="15">
        <f t="shared" si="2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44"/>
      <c r="O31" s="123">
        <v>8126</v>
      </c>
      <c r="P31" s="132">
        <v>34.020000000000003</v>
      </c>
      <c r="Q31" s="103">
        <f t="shared" si="3"/>
        <v>9.4500000000000011</v>
      </c>
      <c r="R31" s="123">
        <v>9002</v>
      </c>
      <c r="S31" s="132">
        <v>37.69</v>
      </c>
      <c r="T31" s="108">
        <f t="shared" si="0"/>
        <v>10.469444444444443</v>
      </c>
      <c r="U31" s="127">
        <v>11608</v>
      </c>
      <c r="V31" s="130">
        <v>48.6</v>
      </c>
      <c r="W31" s="108">
        <f t="shared" si="1"/>
        <v>13.5</v>
      </c>
      <c r="X31" s="21"/>
      <c r="Y31" s="18"/>
      <c r="Z31" s="18"/>
      <c r="AA31" s="18"/>
      <c r="AB31" s="23"/>
      <c r="AC31" s="33">
        <v>15.7744</v>
      </c>
      <c r="AD31" s="15">
        <f t="shared" si="2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77">
        <v>93.154799999999994</v>
      </c>
      <c r="C32" s="77">
        <v>3.5905999999999998</v>
      </c>
      <c r="D32" s="77">
        <v>0.81420000000000003</v>
      </c>
      <c r="E32" s="77">
        <v>8.2199999999999995E-2</v>
      </c>
      <c r="F32" s="77">
        <v>0.1008</v>
      </c>
      <c r="G32" s="77">
        <v>5.0000000000000001E-4</v>
      </c>
      <c r="H32" s="77">
        <v>2.06E-2</v>
      </c>
      <c r="I32" s="77">
        <v>1.55E-2</v>
      </c>
      <c r="J32" s="77">
        <v>1.8200000000000001E-2</v>
      </c>
      <c r="K32" s="77">
        <v>1.12E-2</v>
      </c>
      <c r="L32" s="77">
        <v>2.1337000000000002</v>
      </c>
      <c r="M32" s="77">
        <v>5.7700000000000001E-2</v>
      </c>
      <c r="N32" s="44">
        <v>0.71479999999999999</v>
      </c>
      <c r="O32" s="105">
        <v>8183</v>
      </c>
      <c r="P32" s="104">
        <v>34.26</v>
      </c>
      <c r="Q32" s="103">
        <f t="shared" si="3"/>
        <v>9.5166666666666657</v>
      </c>
      <c r="R32" s="105">
        <v>9064</v>
      </c>
      <c r="S32" s="104">
        <v>37.950000000000003</v>
      </c>
      <c r="T32" s="108">
        <f t="shared" si="0"/>
        <v>10.541666666666668</v>
      </c>
      <c r="U32" s="107">
        <v>11768</v>
      </c>
      <c r="V32" s="104">
        <v>49.27</v>
      </c>
      <c r="W32" s="108">
        <f t="shared" si="1"/>
        <v>13.686111111111112</v>
      </c>
      <c r="X32" s="21"/>
      <c r="Y32" s="18"/>
      <c r="Z32" s="18"/>
      <c r="AA32" s="18"/>
      <c r="AB32" s="23"/>
      <c r="AC32" s="33">
        <v>13.8614</v>
      </c>
      <c r="AD32" s="15">
        <f t="shared" si="2"/>
        <v>100</v>
      </c>
      <c r="AE32" s="16" t="str">
        <f t="shared" si="4"/>
        <v>ОК</v>
      </c>
      <c r="AF32" s="8"/>
      <c r="AG32" s="8"/>
      <c r="AH32" s="8"/>
    </row>
    <row r="33" spans="1:34" x14ac:dyDescent="0.25">
      <c r="A33" s="28">
        <v>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44"/>
      <c r="O33" s="123">
        <v>8183</v>
      </c>
      <c r="P33" s="132">
        <v>34.26</v>
      </c>
      <c r="Q33" s="103">
        <f t="shared" si="3"/>
        <v>9.5166666666666657</v>
      </c>
      <c r="R33" s="123">
        <v>9064</v>
      </c>
      <c r="S33" s="132">
        <v>37.950000000000003</v>
      </c>
      <c r="T33" s="108">
        <f t="shared" si="0"/>
        <v>10.541666666666668</v>
      </c>
      <c r="U33" s="127">
        <v>11768</v>
      </c>
      <c r="V33" s="132">
        <v>49.27</v>
      </c>
      <c r="W33" s="108">
        <f t="shared" si="1"/>
        <v>13.686111111111112</v>
      </c>
      <c r="X33" s="21"/>
      <c r="Y33" s="18"/>
      <c r="Z33" s="18"/>
      <c r="AA33" s="18"/>
      <c r="AB33" s="23"/>
      <c r="AC33" s="33">
        <v>13.3376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44"/>
      <c r="O34" s="123">
        <v>8183</v>
      </c>
      <c r="P34" s="132">
        <v>34.26</v>
      </c>
      <c r="Q34" s="103">
        <f t="shared" si="3"/>
        <v>9.5166666666666657</v>
      </c>
      <c r="R34" s="123">
        <v>9064</v>
      </c>
      <c r="S34" s="132">
        <v>37.950000000000003</v>
      </c>
      <c r="T34" s="108">
        <f t="shared" si="0"/>
        <v>10.541666666666668</v>
      </c>
      <c r="U34" s="127">
        <v>11768</v>
      </c>
      <c r="V34" s="132">
        <v>49.27</v>
      </c>
      <c r="W34" s="108">
        <f t="shared" si="1"/>
        <v>13.686111111111112</v>
      </c>
      <c r="X34" s="21"/>
      <c r="Y34" s="18"/>
      <c r="Z34" s="18"/>
      <c r="AA34" s="18"/>
      <c r="AB34" s="23"/>
      <c r="AC34" s="33">
        <v>13.095800000000001</v>
      </c>
      <c r="AD34" s="15">
        <f t="shared" si="2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44"/>
      <c r="O35" s="123">
        <v>8183</v>
      </c>
      <c r="P35" s="132">
        <v>34.26</v>
      </c>
      <c r="Q35" s="103">
        <f t="shared" si="3"/>
        <v>9.5166666666666657</v>
      </c>
      <c r="R35" s="123">
        <v>9064</v>
      </c>
      <c r="S35" s="132">
        <v>37.950000000000003</v>
      </c>
      <c r="T35" s="108">
        <f t="shared" si="0"/>
        <v>10.541666666666668</v>
      </c>
      <c r="U35" s="127">
        <v>11768</v>
      </c>
      <c r="V35" s="132">
        <v>49.27</v>
      </c>
      <c r="W35" s="108">
        <f t="shared" si="1"/>
        <v>13.686111111111112</v>
      </c>
      <c r="X35" s="21"/>
      <c r="Y35" s="18"/>
      <c r="Z35" s="18"/>
      <c r="AA35" s="18"/>
      <c r="AB35" s="23"/>
      <c r="AC35" s="33">
        <v>12.3123</v>
      </c>
      <c r="AD35" s="15">
        <f t="shared" si="2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44"/>
      <c r="O36" s="123">
        <v>8183</v>
      </c>
      <c r="P36" s="132">
        <v>34.26</v>
      </c>
      <c r="Q36" s="103">
        <f t="shared" si="3"/>
        <v>9.5166666666666657</v>
      </c>
      <c r="R36" s="123">
        <v>9064</v>
      </c>
      <c r="S36" s="132">
        <v>37.950000000000003</v>
      </c>
      <c r="T36" s="108">
        <f t="shared" si="0"/>
        <v>10.541666666666668</v>
      </c>
      <c r="U36" s="127">
        <v>11768</v>
      </c>
      <c r="V36" s="132">
        <v>49.27</v>
      </c>
      <c r="W36" s="108">
        <f t="shared" si="1"/>
        <v>13.686111111111112</v>
      </c>
      <c r="X36" s="21"/>
      <c r="Y36" s="18"/>
      <c r="Z36" s="18"/>
      <c r="AA36" s="18"/>
      <c r="AB36" s="23"/>
      <c r="AC36" s="33">
        <v>12.4621</v>
      </c>
      <c r="AD36" s="15">
        <f t="shared" si="2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44"/>
      <c r="O37" s="123">
        <v>8183</v>
      </c>
      <c r="P37" s="132">
        <v>34.26</v>
      </c>
      <c r="Q37" s="103">
        <f t="shared" si="3"/>
        <v>9.5166666666666657</v>
      </c>
      <c r="R37" s="123">
        <v>9064</v>
      </c>
      <c r="S37" s="132">
        <v>37.950000000000003</v>
      </c>
      <c r="T37" s="108">
        <f t="shared" si="0"/>
        <v>10.541666666666668</v>
      </c>
      <c r="U37" s="127">
        <v>11768</v>
      </c>
      <c r="V37" s="132">
        <v>49.27</v>
      </c>
      <c r="W37" s="108">
        <f t="shared" si="1"/>
        <v>13.686111111111112</v>
      </c>
      <c r="X37" s="21"/>
      <c r="Y37" s="18"/>
      <c r="Z37" s="18"/>
      <c r="AA37" s="18"/>
      <c r="AB37" s="23"/>
      <c r="AC37" s="33">
        <v>12.6325</v>
      </c>
      <c r="AD37" s="15">
        <f t="shared" si="2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44"/>
      <c r="O38" s="123">
        <v>8183</v>
      </c>
      <c r="P38" s="132">
        <v>34.26</v>
      </c>
      <c r="Q38" s="103">
        <f t="shared" si="3"/>
        <v>9.5166666666666657</v>
      </c>
      <c r="R38" s="123">
        <v>9064</v>
      </c>
      <c r="S38" s="132">
        <v>37.950000000000003</v>
      </c>
      <c r="T38" s="108">
        <f t="shared" si="0"/>
        <v>10.541666666666668</v>
      </c>
      <c r="U38" s="127">
        <v>11768</v>
      </c>
      <c r="V38" s="132">
        <v>49.27</v>
      </c>
      <c r="W38" s="108">
        <f t="shared" si="1"/>
        <v>13.686111111111112</v>
      </c>
      <c r="X38" s="21"/>
      <c r="Y38" s="18"/>
      <c r="Z38" s="18"/>
      <c r="AA38" s="18"/>
      <c r="AB38" s="23"/>
      <c r="AC38" s="33">
        <v>12.138500000000001</v>
      </c>
      <c r="AD38" s="15">
        <f t="shared" si="2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44"/>
      <c r="O39" s="123">
        <v>8183</v>
      </c>
      <c r="P39" s="132">
        <v>34.26</v>
      </c>
      <c r="Q39" s="103">
        <f t="shared" si="3"/>
        <v>9.5166666666666657</v>
      </c>
      <c r="R39" s="123">
        <v>9064</v>
      </c>
      <c r="S39" s="132">
        <v>37.950000000000003</v>
      </c>
      <c r="T39" s="108">
        <f t="shared" si="0"/>
        <v>10.541666666666668</v>
      </c>
      <c r="U39" s="127">
        <v>11768</v>
      </c>
      <c r="V39" s="132">
        <v>49.27</v>
      </c>
      <c r="W39" s="108">
        <f t="shared" si="1"/>
        <v>13.686111111111112</v>
      </c>
      <c r="X39" s="21"/>
      <c r="Y39" s="18"/>
      <c r="Z39" s="18"/>
      <c r="AA39" s="18"/>
      <c r="AB39" s="23"/>
      <c r="AC39" s="33">
        <v>12.040800000000001</v>
      </c>
      <c r="AD39" s="15">
        <f t="shared" si="2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8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88"/>
      <c r="N40" s="44"/>
      <c r="O40" s="123">
        <v>8183</v>
      </c>
      <c r="P40" s="132">
        <v>34.26</v>
      </c>
      <c r="Q40" s="103">
        <f t="shared" si="3"/>
        <v>9.5166666666666657</v>
      </c>
      <c r="R40" s="123">
        <v>9064</v>
      </c>
      <c r="S40" s="132">
        <v>37.950000000000003</v>
      </c>
      <c r="T40" s="108">
        <f t="shared" si="0"/>
        <v>10.541666666666668</v>
      </c>
      <c r="U40" s="127">
        <v>11768</v>
      </c>
      <c r="V40" s="132">
        <v>49.27</v>
      </c>
      <c r="W40" s="108">
        <f t="shared" si="1"/>
        <v>13.686111111111112</v>
      </c>
      <c r="X40" s="21"/>
      <c r="Y40" s="18"/>
      <c r="Z40" s="18"/>
      <c r="AA40" s="18"/>
      <c r="AB40" s="23"/>
      <c r="AC40" s="33">
        <v>12.6281</v>
      </c>
      <c r="AD40" s="15">
        <f t="shared" si="2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29"/>
      <c r="O41" s="123">
        <v>8183</v>
      </c>
      <c r="P41" s="132">
        <v>34.26</v>
      </c>
      <c r="Q41" s="103">
        <f t="shared" si="3"/>
        <v>9.5166666666666657</v>
      </c>
      <c r="R41" s="123">
        <v>9064</v>
      </c>
      <c r="S41" s="132">
        <v>37.950000000000003</v>
      </c>
      <c r="T41" s="108">
        <f t="shared" si="0"/>
        <v>10.541666666666668</v>
      </c>
      <c r="U41" s="148">
        <v>11768</v>
      </c>
      <c r="V41" s="150">
        <v>49.27</v>
      </c>
      <c r="W41" s="112">
        <f t="shared" si="1"/>
        <v>13.686111111111112</v>
      </c>
      <c r="X41" s="98"/>
      <c r="Y41" s="24"/>
      <c r="Z41" s="24"/>
      <c r="AA41" s="63"/>
      <c r="AB41" s="64"/>
      <c r="AC41" s="65">
        <v>13.6829</v>
      </c>
      <c r="AD41" s="15">
        <f t="shared" si="2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8129.8518898283055</v>
      </c>
      <c r="P42" s="209">
        <f>SUMPRODUCT(P11:P41,AC11:AC41)/SUM(AC11:AC41)</f>
        <v>34.037730974079452</v>
      </c>
      <c r="Q42" s="203">
        <f>SUMPRODUCT(Q11:Q41,AC11:AC41)/SUM(AC11:AC41)</f>
        <v>9.4549252705776254</v>
      </c>
      <c r="R42" s="203">
        <f>SUMPRODUCT(R11:R41,AC11:AC41)/SUM(AC11:AC41)</f>
        <v>9006.709892277524</v>
      </c>
      <c r="S42" s="209">
        <f>SUMPRODUCT(S11:S41,AC11:AC41)/SUM(AC11:AC41)</f>
        <v>37.709387254826474</v>
      </c>
      <c r="T42" s="218">
        <f>SUMPRODUCT(T11:T41,AC11:AC41)/SUM(AC11:AC41)</f>
        <v>10.47482979300735</v>
      </c>
      <c r="U42" s="19"/>
      <c r="V42" s="9"/>
      <c r="W42" s="9"/>
      <c r="X42" s="9"/>
      <c r="Y42" s="101"/>
      <c r="Z42" s="101"/>
      <c r="AA42" s="232" t="s">
        <v>93</v>
      </c>
      <c r="AB42" s="197"/>
      <c r="AC42" s="100">
        <f>SUM(AC11:AC41)</f>
        <v>422.09390000000008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8">
    <mergeCell ref="B52:M52"/>
    <mergeCell ref="K49:M49"/>
    <mergeCell ref="AA42:AB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  <mergeCell ref="B9:B10"/>
    <mergeCell ref="C9:C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P9:P10"/>
    <mergeCell ref="S42:S43"/>
    <mergeCell ref="D9:D10"/>
    <mergeCell ref="Q42:Q43"/>
    <mergeCell ref="R42:R43"/>
    <mergeCell ref="T42:T43"/>
    <mergeCell ref="H43:N43"/>
    <mergeCell ref="A42:H42"/>
    <mergeCell ref="I42:J42"/>
    <mergeCell ref="L42:M42"/>
    <mergeCell ref="O42:O43"/>
    <mergeCell ref="P42:P43"/>
    <mergeCell ref="Q9:Q10"/>
    <mergeCell ref="R9:R10"/>
    <mergeCell ref="A7:A10"/>
    <mergeCell ref="E9:E10"/>
    <mergeCell ref="F9:F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6.7109375" style="1" customWidth="1"/>
    <col min="27" max="27" width="7.28515625" style="1" customWidth="1"/>
    <col min="28" max="28" width="7.425781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6"/>
      <c r="F3" s="2"/>
      <c r="G3" s="2"/>
      <c r="H3" s="2"/>
      <c r="I3" s="2"/>
      <c r="J3" s="2"/>
      <c r="K3" s="216" t="s">
        <v>90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101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93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5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5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5"/>
    </row>
    <row r="11" spans="1:34" x14ac:dyDescent="0.25">
      <c r="A11" s="28">
        <v>1</v>
      </c>
      <c r="B11" s="38">
        <v>88.9572</v>
      </c>
      <c r="C11" s="38">
        <v>3.5649999999999999</v>
      </c>
      <c r="D11" s="38">
        <v>1.5027999999999999</v>
      </c>
      <c r="E11" s="38">
        <v>0.20680000000000001</v>
      </c>
      <c r="F11" s="38">
        <v>0.38740000000000002</v>
      </c>
      <c r="G11" s="38">
        <v>4.0000000000000001E-3</v>
      </c>
      <c r="H11" s="38">
        <v>9.3799999999999994E-2</v>
      </c>
      <c r="I11" s="38">
        <v>7.5700000000000003E-2</v>
      </c>
      <c r="J11" s="38">
        <v>9.0700000000000003E-2</v>
      </c>
      <c r="K11" s="38">
        <v>1.11E-2</v>
      </c>
      <c r="L11" s="38">
        <v>3.3681000000000001</v>
      </c>
      <c r="M11" s="38">
        <v>1.7374000000000001</v>
      </c>
      <c r="N11" s="75">
        <v>0.7611</v>
      </c>
      <c r="O11" s="114">
        <v>8166</v>
      </c>
      <c r="P11" s="128">
        <v>34.19</v>
      </c>
      <c r="Q11" s="34">
        <f>P11/3.6</f>
        <v>9.4972222222222218</v>
      </c>
      <c r="R11" s="17">
        <v>9038</v>
      </c>
      <c r="S11" s="74">
        <v>37.840000000000003</v>
      </c>
      <c r="T11" s="22">
        <f>S11/3.6</f>
        <v>10.511111111111111</v>
      </c>
      <c r="U11" s="73">
        <v>11372</v>
      </c>
      <c r="V11" s="104">
        <v>47.61</v>
      </c>
      <c r="W11" s="22">
        <f>V11/3.6</f>
        <v>13.225</v>
      </c>
      <c r="X11" s="51"/>
      <c r="Y11" s="18"/>
      <c r="Z11" s="18"/>
      <c r="AA11" s="18"/>
      <c r="AB11" s="23"/>
      <c r="AC11" s="57">
        <v>23.0532</v>
      </c>
      <c r="AD11" s="15">
        <f>SUM(B11:M11)+$K$42+$N$42</f>
        <v>99.999999999999986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8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4"/>
      <c r="O12" s="121">
        <v>8166</v>
      </c>
      <c r="P12" s="129">
        <v>34.19</v>
      </c>
      <c r="Q12" s="103">
        <f t="shared" ref="Q12:Q41" si="0">P12/3.6</f>
        <v>9.4972222222222218</v>
      </c>
      <c r="R12" s="123">
        <v>9038</v>
      </c>
      <c r="S12" s="130">
        <v>37.840000000000003</v>
      </c>
      <c r="T12" s="108">
        <f t="shared" ref="T12:T41" si="1">S12/3.6</f>
        <v>10.511111111111111</v>
      </c>
      <c r="U12" s="125">
        <v>11372</v>
      </c>
      <c r="V12" s="132">
        <v>47.61</v>
      </c>
      <c r="W12" s="108">
        <f t="shared" ref="W12:W41" si="2">V12/3.6</f>
        <v>13.225</v>
      </c>
      <c r="X12" s="51"/>
      <c r="Y12" s="18"/>
      <c r="Z12" s="18"/>
      <c r="AA12" s="18"/>
      <c r="AB12" s="23"/>
      <c r="AC12" s="57">
        <v>21.990500000000001</v>
      </c>
      <c r="AD12" s="15">
        <f t="shared" ref="AD12:AD41" si="3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121">
        <v>8166</v>
      </c>
      <c r="P13" s="129">
        <v>34.19</v>
      </c>
      <c r="Q13" s="103">
        <f t="shared" si="0"/>
        <v>9.4972222222222218</v>
      </c>
      <c r="R13" s="123">
        <v>9038</v>
      </c>
      <c r="S13" s="130">
        <v>37.840000000000003</v>
      </c>
      <c r="T13" s="108">
        <f t="shared" si="1"/>
        <v>10.511111111111111</v>
      </c>
      <c r="U13" s="125">
        <v>11372</v>
      </c>
      <c r="V13" s="132">
        <v>47.61</v>
      </c>
      <c r="W13" s="108">
        <f t="shared" si="2"/>
        <v>13.225</v>
      </c>
      <c r="X13" s="51"/>
      <c r="Y13" s="18"/>
      <c r="Z13" s="18"/>
      <c r="AA13" s="18"/>
      <c r="AB13" s="23"/>
      <c r="AC13" s="57">
        <v>21.393899999999999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8166</v>
      </c>
      <c r="P14" s="129">
        <v>34.19</v>
      </c>
      <c r="Q14" s="103">
        <f t="shared" si="0"/>
        <v>9.4972222222222218</v>
      </c>
      <c r="R14" s="123">
        <v>9038</v>
      </c>
      <c r="S14" s="130">
        <v>37.840000000000003</v>
      </c>
      <c r="T14" s="108">
        <f t="shared" si="1"/>
        <v>10.511111111111111</v>
      </c>
      <c r="U14" s="125">
        <v>11372</v>
      </c>
      <c r="V14" s="132">
        <v>47.61</v>
      </c>
      <c r="W14" s="108">
        <f t="shared" si="2"/>
        <v>13.225</v>
      </c>
      <c r="X14" s="53"/>
      <c r="Y14" s="18"/>
      <c r="Z14" s="18"/>
      <c r="AA14" s="18"/>
      <c r="AB14" s="55"/>
      <c r="AC14" s="57">
        <v>22.040800000000001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121">
        <v>8166</v>
      </c>
      <c r="P15" s="129">
        <v>34.19</v>
      </c>
      <c r="Q15" s="103">
        <f t="shared" si="0"/>
        <v>9.4972222222222218</v>
      </c>
      <c r="R15" s="123">
        <v>9038</v>
      </c>
      <c r="S15" s="130">
        <v>37.840000000000003</v>
      </c>
      <c r="T15" s="108">
        <f t="shared" si="1"/>
        <v>10.511111111111111</v>
      </c>
      <c r="U15" s="125">
        <v>11372</v>
      </c>
      <c r="V15" s="132">
        <v>47.61</v>
      </c>
      <c r="W15" s="108">
        <f t="shared" si="2"/>
        <v>13.225</v>
      </c>
      <c r="X15" s="51">
        <v>-13.2</v>
      </c>
      <c r="Y15" s="18"/>
      <c r="Z15" s="18"/>
      <c r="AA15" s="18"/>
      <c r="AB15" s="23"/>
      <c r="AC15" s="57">
        <v>23.320799999999998</v>
      </c>
      <c r="AD15" s="15">
        <f t="shared" si="3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>
        <v>91.682100000000005</v>
      </c>
      <c r="C16" s="38">
        <v>3.8584999999999998</v>
      </c>
      <c r="D16" s="38">
        <v>0.73970000000000002</v>
      </c>
      <c r="E16" s="38">
        <v>5.4600000000000003E-2</v>
      </c>
      <c r="F16" s="38">
        <v>7.7600000000000002E-2</v>
      </c>
      <c r="G16" s="38">
        <v>2.0000000000000001E-4</v>
      </c>
      <c r="H16" s="38">
        <v>1.5599999999999999E-2</v>
      </c>
      <c r="I16" s="38">
        <v>1.17E-2</v>
      </c>
      <c r="J16" s="38">
        <v>7.6E-3</v>
      </c>
      <c r="K16" s="38">
        <v>1.15E-2</v>
      </c>
      <c r="L16" s="38">
        <v>3.3773</v>
      </c>
      <c r="M16" s="38">
        <v>0.1636</v>
      </c>
      <c r="N16" s="44">
        <v>0.72150000000000003</v>
      </c>
      <c r="O16" s="111">
        <v>8066</v>
      </c>
      <c r="P16" s="128">
        <v>33.770000000000003</v>
      </c>
      <c r="Q16" s="103">
        <f t="shared" si="0"/>
        <v>9.3805555555555564</v>
      </c>
      <c r="R16" s="105">
        <v>8938</v>
      </c>
      <c r="S16" s="74">
        <v>37.42</v>
      </c>
      <c r="T16" s="108">
        <f t="shared" si="1"/>
        <v>10.394444444444444</v>
      </c>
      <c r="U16" s="109">
        <v>11548</v>
      </c>
      <c r="V16" s="104">
        <v>48.35</v>
      </c>
      <c r="W16" s="108">
        <f t="shared" si="2"/>
        <v>13.430555555555555</v>
      </c>
      <c r="X16" s="51"/>
      <c r="Y16" s="18"/>
      <c r="Z16" s="18"/>
      <c r="AA16" s="18"/>
      <c r="AB16" s="23"/>
      <c r="AC16" s="57">
        <v>23.730599999999999</v>
      </c>
      <c r="AD16" s="15">
        <f t="shared" si="3"/>
        <v>100.00000000000003</v>
      </c>
      <c r="AE16" s="16" t="str">
        <f t="shared" si="4"/>
        <v>ОК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4"/>
      <c r="O17" s="131">
        <v>8066</v>
      </c>
      <c r="P17" s="129">
        <v>33.770000000000003</v>
      </c>
      <c r="Q17" s="103">
        <f t="shared" si="0"/>
        <v>9.3805555555555564</v>
      </c>
      <c r="R17" s="123">
        <v>8938</v>
      </c>
      <c r="S17" s="130">
        <v>37.42</v>
      </c>
      <c r="T17" s="108">
        <f t="shared" si="1"/>
        <v>10.394444444444444</v>
      </c>
      <c r="U17" s="125">
        <v>11548</v>
      </c>
      <c r="V17" s="132">
        <v>48.35</v>
      </c>
      <c r="W17" s="108">
        <f t="shared" si="2"/>
        <v>13.430555555555555</v>
      </c>
      <c r="X17" s="51"/>
      <c r="Y17" s="18"/>
      <c r="Z17" s="18"/>
      <c r="AA17" s="18"/>
      <c r="AB17" s="23"/>
      <c r="AC17" s="57">
        <v>26.345500000000001</v>
      </c>
      <c r="AD17" s="15">
        <f t="shared" si="3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31">
        <v>8066</v>
      </c>
      <c r="P18" s="129">
        <v>33.770000000000003</v>
      </c>
      <c r="Q18" s="103">
        <f t="shared" si="0"/>
        <v>9.3805555555555564</v>
      </c>
      <c r="R18" s="123">
        <v>8938</v>
      </c>
      <c r="S18" s="130">
        <v>37.42</v>
      </c>
      <c r="T18" s="108">
        <f t="shared" si="1"/>
        <v>10.394444444444444</v>
      </c>
      <c r="U18" s="125">
        <v>11548</v>
      </c>
      <c r="V18" s="132">
        <v>48.35</v>
      </c>
      <c r="W18" s="108">
        <f t="shared" si="2"/>
        <v>13.430555555555555</v>
      </c>
      <c r="X18" s="51"/>
      <c r="Y18" s="18"/>
      <c r="Z18" s="18"/>
      <c r="AA18" s="18"/>
      <c r="AB18" s="23"/>
      <c r="AC18" s="57">
        <v>26.066400000000002</v>
      </c>
      <c r="AD18" s="15">
        <f t="shared" si="3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4"/>
      <c r="O19" s="131">
        <v>8066</v>
      </c>
      <c r="P19" s="129">
        <v>33.770000000000003</v>
      </c>
      <c r="Q19" s="103">
        <f t="shared" si="0"/>
        <v>9.3805555555555564</v>
      </c>
      <c r="R19" s="123">
        <v>8938</v>
      </c>
      <c r="S19" s="130">
        <v>37.42</v>
      </c>
      <c r="T19" s="108">
        <f t="shared" si="1"/>
        <v>10.394444444444444</v>
      </c>
      <c r="U19" s="125">
        <v>11548</v>
      </c>
      <c r="V19" s="132">
        <v>48.35</v>
      </c>
      <c r="W19" s="108">
        <f t="shared" si="2"/>
        <v>13.430555555555555</v>
      </c>
      <c r="X19" s="53">
        <v>-9</v>
      </c>
      <c r="Y19" s="18"/>
      <c r="Z19" s="18"/>
      <c r="AA19" s="18"/>
      <c r="AB19" s="23"/>
      <c r="AC19" s="57">
        <v>21.5962</v>
      </c>
      <c r="AD19" s="15">
        <f t="shared" si="3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31">
        <v>8066</v>
      </c>
      <c r="P20" s="129">
        <v>33.770000000000003</v>
      </c>
      <c r="Q20" s="103">
        <f t="shared" si="0"/>
        <v>9.3805555555555564</v>
      </c>
      <c r="R20" s="123">
        <v>8938</v>
      </c>
      <c r="S20" s="130">
        <v>37.42</v>
      </c>
      <c r="T20" s="108">
        <f t="shared" si="1"/>
        <v>10.394444444444444</v>
      </c>
      <c r="U20" s="125">
        <v>11548</v>
      </c>
      <c r="V20" s="132">
        <v>48.35</v>
      </c>
      <c r="W20" s="108">
        <f t="shared" si="2"/>
        <v>13.430555555555555</v>
      </c>
      <c r="X20" s="51"/>
      <c r="Y20" s="18"/>
      <c r="Z20" s="18"/>
      <c r="AA20" s="18"/>
      <c r="AB20" s="23"/>
      <c r="AC20" s="57">
        <v>20.353200000000001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31">
        <v>8066</v>
      </c>
      <c r="P21" s="129">
        <v>33.770000000000003</v>
      </c>
      <c r="Q21" s="103">
        <f>P21/3.6</f>
        <v>9.3805555555555564</v>
      </c>
      <c r="R21" s="123">
        <v>8938</v>
      </c>
      <c r="S21" s="130">
        <v>37.42</v>
      </c>
      <c r="T21" s="108">
        <f t="shared" si="1"/>
        <v>10.394444444444444</v>
      </c>
      <c r="U21" s="125">
        <v>11548</v>
      </c>
      <c r="V21" s="132">
        <v>48.35</v>
      </c>
      <c r="W21" s="108">
        <f t="shared" si="2"/>
        <v>13.430555555555555</v>
      </c>
      <c r="X21" s="51"/>
      <c r="Y21" s="18"/>
      <c r="Z21" s="18"/>
      <c r="AA21" s="18"/>
      <c r="AB21" s="23"/>
      <c r="AC21" s="57">
        <v>21.386800000000001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31">
        <v>8066</v>
      </c>
      <c r="P22" s="129">
        <v>33.770000000000003</v>
      </c>
      <c r="Q22" s="103">
        <f t="shared" si="0"/>
        <v>9.3805555555555564</v>
      </c>
      <c r="R22" s="123">
        <v>8938</v>
      </c>
      <c r="S22" s="130">
        <v>37.42</v>
      </c>
      <c r="T22" s="108">
        <f t="shared" si="1"/>
        <v>10.394444444444444</v>
      </c>
      <c r="U22" s="125">
        <v>11548</v>
      </c>
      <c r="V22" s="132">
        <v>48.35</v>
      </c>
      <c r="W22" s="108">
        <f t="shared" si="2"/>
        <v>13.430555555555555</v>
      </c>
      <c r="X22" s="51">
        <v>-4.5</v>
      </c>
      <c r="Y22" s="18"/>
      <c r="Z22" s="18"/>
      <c r="AA22" s="18"/>
      <c r="AB22" s="23"/>
      <c r="AC22" s="57">
        <v>22.980499999999999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>
        <v>89.656400000000005</v>
      </c>
      <c r="C23" s="38">
        <v>3.4782999999999999</v>
      </c>
      <c r="D23" s="38">
        <v>1.3595999999999999</v>
      </c>
      <c r="E23" s="38">
        <v>0.18240000000000001</v>
      </c>
      <c r="F23" s="38">
        <v>0.33929999999999999</v>
      </c>
      <c r="G23" s="38">
        <v>5.1000000000000004E-3</v>
      </c>
      <c r="H23" s="38">
        <v>8.2100000000000006E-2</v>
      </c>
      <c r="I23" s="38">
        <v>6.6699999999999995E-2</v>
      </c>
      <c r="J23" s="38">
        <v>7.9600000000000004E-2</v>
      </c>
      <c r="K23" s="38">
        <v>9.7999999999999997E-3</v>
      </c>
      <c r="L23" s="38">
        <v>3.1970999999999998</v>
      </c>
      <c r="M23" s="38">
        <v>1.5436000000000001</v>
      </c>
      <c r="N23" s="44">
        <v>0.75370000000000004</v>
      </c>
      <c r="O23" s="111">
        <v>8151</v>
      </c>
      <c r="P23" s="128">
        <v>34.119999999999997</v>
      </c>
      <c r="Q23" s="103">
        <f t="shared" si="0"/>
        <v>9.4777777777777761</v>
      </c>
      <c r="R23" s="105">
        <v>9024</v>
      </c>
      <c r="S23" s="74">
        <v>37.78</v>
      </c>
      <c r="T23" s="108">
        <f t="shared" si="1"/>
        <v>10.494444444444445</v>
      </c>
      <c r="U23" s="109">
        <v>11407</v>
      </c>
      <c r="V23" s="104">
        <v>47.76</v>
      </c>
      <c r="W23" s="108">
        <f t="shared" si="2"/>
        <v>13.266666666666666</v>
      </c>
      <c r="X23" s="53"/>
      <c r="Y23" s="18"/>
      <c r="Z23" s="18"/>
      <c r="AA23" s="18"/>
      <c r="AB23" s="23"/>
      <c r="AC23" s="57">
        <v>26.726800000000001</v>
      </c>
      <c r="AD23" s="15">
        <f t="shared" si="3"/>
        <v>100</v>
      </c>
      <c r="AE23" s="16" t="str">
        <f t="shared" si="4"/>
        <v>ОК</v>
      </c>
      <c r="AF23" s="8"/>
      <c r="AG23" s="8"/>
      <c r="AH23" s="8"/>
    </row>
    <row r="24" spans="1:34" x14ac:dyDescent="0.25">
      <c r="A24" s="28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4"/>
      <c r="O24" s="131">
        <v>8151</v>
      </c>
      <c r="P24" s="129">
        <v>34.119999999999997</v>
      </c>
      <c r="Q24" s="103">
        <f t="shared" si="0"/>
        <v>9.4777777777777761</v>
      </c>
      <c r="R24" s="123">
        <v>9024</v>
      </c>
      <c r="S24" s="130">
        <v>37.78</v>
      </c>
      <c r="T24" s="108">
        <f t="shared" si="1"/>
        <v>10.494444444444445</v>
      </c>
      <c r="U24" s="125">
        <v>11407</v>
      </c>
      <c r="V24" s="132">
        <v>47.76</v>
      </c>
      <c r="W24" s="108">
        <f t="shared" si="2"/>
        <v>13.266666666666666</v>
      </c>
      <c r="X24" s="51"/>
      <c r="Y24" s="18"/>
      <c r="Z24" s="18"/>
      <c r="AA24" s="18"/>
      <c r="AB24" s="23"/>
      <c r="AC24" s="57">
        <v>27.4206</v>
      </c>
      <c r="AD24" s="15">
        <f t="shared" si="3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123">
        <v>8151</v>
      </c>
      <c r="P25" s="132">
        <v>34.119999999999997</v>
      </c>
      <c r="Q25" s="103">
        <f t="shared" si="0"/>
        <v>9.4777777777777761</v>
      </c>
      <c r="R25" s="123">
        <v>9024</v>
      </c>
      <c r="S25" s="130">
        <v>37.78</v>
      </c>
      <c r="T25" s="108">
        <f t="shared" si="1"/>
        <v>10.494444444444445</v>
      </c>
      <c r="U25" s="127">
        <v>11407</v>
      </c>
      <c r="V25" s="130">
        <v>47.76</v>
      </c>
      <c r="W25" s="108">
        <f t="shared" si="2"/>
        <v>13.266666666666666</v>
      </c>
      <c r="X25" s="51"/>
      <c r="Y25" s="18"/>
      <c r="Z25" s="18"/>
      <c r="AA25" s="18"/>
      <c r="AB25" s="23"/>
      <c r="AC25" s="57">
        <v>25.561800000000002</v>
      </c>
      <c r="AD25" s="15">
        <f t="shared" si="3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4"/>
      <c r="O26" s="123">
        <v>8151</v>
      </c>
      <c r="P26" s="132">
        <v>34.119999999999997</v>
      </c>
      <c r="Q26" s="103">
        <f t="shared" si="0"/>
        <v>9.4777777777777761</v>
      </c>
      <c r="R26" s="123">
        <v>9024</v>
      </c>
      <c r="S26" s="130">
        <v>37.78</v>
      </c>
      <c r="T26" s="108">
        <f t="shared" si="1"/>
        <v>10.494444444444445</v>
      </c>
      <c r="U26" s="127">
        <v>11407</v>
      </c>
      <c r="V26" s="130">
        <v>47.76</v>
      </c>
      <c r="W26" s="108">
        <f t="shared" si="2"/>
        <v>13.266666666666666</v>
      </c>
      <c r="X26" s="53"/>
      <c r="Y26" s="18"/>
      <c r="Z26" s="18"/>
      <c r="AA26" s="18"/>
      <c r="AB26" s="23"/>
      <c r="AC26" s="57">
        <v>29.107500000000002</v>
      </c>
      <c r="AD26" s="15">
        <f t="shared" si="3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8151</v>
      </c>
      <c r="P27" s="132">
        <v>34.119999999999997</v>
      </c>
      <c r="Q27" s="103">
        <f>P27/3.6</f>
        <v>9.4777777777777761</v>
      </c>
      <c r="R27" s="123">
        <v>9024</v>
      </c>
      <c r="S27" s="130">
        <v>37.78</v>
      </c>
      <c r="T27" s="108">
        <f t="shared" si="1"/>
        <v>10.494444444444445</v>
      </c>
      <c r="U27" s="127">
        <v>11407</v>
      </c>
      <c r="V27" s="130">
        <v>47.76</v>
      </c>
      <c r="W27" s="108">
        <f t="shared" si="2"/>
        <v>13.266666666666666</v>
      </c>
      <c r="X27" s="51"/>
      <c r="Y27" s="18"/>
      <c r="Z27" s="18"/>
      <c r="AA27" s="18"/>
      <c r="AB27" s="55"/>
      <c r="AC27" s="57">
        <v>28.532499999999999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4"/>
      <c r="O28" s="123">
        <v>8151</v>
      </c>
      <c r="P28" s="132">
        <v>34.119999999999997</v>
      </c>
      <c r="Q28" s="103">
        <f t="shared" si="0"/>
        <v>9.4777777777777761</v>
      </c>
      <c r="R28" s="123">
        <v>9024</v>
      </c>
      <c r="S28" s="130">
        <v>37.78</v>
      </c>
      <c r="T28" s="108">
        <f t="shared" si="1"/>
        <v>10.494444444444445</v>
      </c>
      <c r="U28" s="127">
        <v>11407</v>
      </c>
      <c r="V28" s="130">
        <v>47.76</v>
      </c>
      <c r="W28" s="108">
        <f t="shared" si="2"/>
        <v>13.266666666666666</v>
      </c>
      <c r="X28" s="51"/>
      <c r="Y28" s="18"/>
      <c r="Z28" s="18"/>
      <c r="AA28" s="18"/>
      <c r="AB28" s="23"/>
      <c r="AC28" s="57">
        <v>24.991399999999999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8151</v>
      </c>
      <c r="P29" s="132">
        <v>34.119999999999997</v>
      </c>
      <c r="Q29" s="103">
        <f t="shared" si="0"/>
        <v>9.4777777777777761</v>
      </c>
      <c r="R29" s="123">
        <v>9024</v>
      </c>
      <c r="S29" s="130">
        <v>37.78</v>
      </c>
      <c r="T29" s="108">
        <f t="shared" si="1"/>
        <v>10.494444444444445</v>
      </c>
      <c r="U29" s="127">
        <v>11407</v>
      </c>
      <c r="V29" s="130">
        <v>47.76</v>
      </c>
      <c r="W29" s="108">
        <f t="shared" si="2"/>
        <v>13.266666666666666</v>
      </c>
      <c r="X29" s="51">
        <v>-9.3000000000000007</v>
      </c>
      <c r="Y29" s="18"/>
      <c r="Z29" s="18"/>
      <c r="AA29" s="18"/>
      <c r="AB29" s="23"/>
      <c r="AC29" s="57">
        <v>23.013200000000001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>
        <v>92.058800000000005</v>
      </c>
      <c r="C30" s="38">
        <v>4.3781999999999996</v>
      </c>
      <c r="D30" s="38">
        <v>0.98980000000000001</v>
      </c>
      <c r="E30" s="38">
        <v>9.7600000000000006E-2</v>
      </c>
      <c r="F30" s="38">
        <v>0.12970000000000001</v>
      </c>
      <c r="G30" s="38">
        <v>1E-3</v>
      </c>
      <c r="H30" s="38">
        <v>3.0099999999999998E-2</v>
      </c>
      <c r="I30" s="38">
        <v>2.58E-2</v>
      </c>
      <c r="J30" s="38">
        <v>4.6199999999999998E-2</v>
      </c>
      <c r="K30" s="38">
        <v>1.0200000000000001E-2</v>
      </c>
      <c r="L30" s="38">
        <v>2.1495000000000002</v>
      </c>
      <c r="M30" s="38">
        <v>8.3099999999999993E-2</v>
      </c>
      <c r="N30" s="44">
        <v>0.72389999999999999</v>
      </c>
      <c r="O30" s="105">
        <v>8271</v>
      </c>
      <c r="P30" s="104">
        <v>34.630000000000003</v>
      </c>
      <c r="Q30" s="103">
        <f t="shared" si="0"/>
        <v>9.6194444444444454</v>
      </c>
      <c r="R30" s="105">
        <v>9162</v>
      </c>
      <c r="S30" s="74">
        <v>38.36</v>
      </c>
      <c r="T30" s="108">
        <f t="shared" si="1"/>
        <v>10.655555555555555</v>
      </c>
      <c r="U30" s="107">
        <v>11816</v>
      </c>
      <c r="V30" s="74">
        <v>49.47</v>
      </c>
      <c r="W30" s="108">
        <f t="shared" si="2"/>
        <v>13.741666666666665</v>
      </c>
      <c r="X30" s="51">
        <v>-11.5</v>
      </c>
      <c r="Y30" s="18"/>
      <c r="Z30" s="18"/>
      <c r="AA30" s="18"/>
      <c r="AB30" s="55"/>
      <c r="AC30" s="57">
        <v>25.498699999999999</v>
      </c>
      <c r="AD30" s="15">
        <f t="shared" si="3"/>
        <v>100.00000000000003</v>
      </c>
      <c r="AE30" s="16" t="str">
        <f t="shared" si="4"/>
        <v>ОК</v>
      </c>
      <c r="AF30" s="8"/>
      <c r="AG30" s="8"/>
      <c r="AH30" s="8"/>
    </row>
    <row r="31" spans="1:34" x14ac:dyDescent="0.25">
      <c r="A31" s="28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123">
        <v>8271</v>
      </c>
      <c r="P31" s="132">
        <v>34.630000000000003</v>
      </c>
      <c r="Q31" s="103">
        <f t="shared" si="0"/>
        <v>9.6194444444444454</v>
      </c>
      <c r="R31" s="123">
        <v>9162</v>
      </c>
      <c r="S31" s="130">
        <v>38.36</v>
      </c>
      <c r="T31" s="108">
        <f t="shared" si="1"/>
        <v>10.655555555555555</v>
      </c>
      <c r="U31" s="127">
        <v>11816</v>
      </c>
      <c r="V31" s="130">
        <v>49.47</v>
      </c>
      <c r="W31" s="108">
        <f t="shared" si="2"/>
        <v>13.741666666666665</v>
      </c>
      <c r="X31" s="51">
        <v>-9.8000000000000007</v>
      </c>
      <c r="Y31" s="18"/>
      <c r="Z31" s="18"/>
      <c r="AA31" s="18"/>
      <c r="AB31" s="23"/>
      <c r="AC31" s="57">
        <v>27.271699999999999</v>
      </c>
      <c r="AD31" s="15">
        <f t="shared" si="3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123">
        <v>8271</v>
      </c>
      <c r="P32" s="132">
        <v>34.630000000000003</v>
      </c>
      <c r="Q32" s="103">
        <f t="shared" si="0"/>
        <v>9.6194444444444454</v>
      </c>
      <c r="R32" s="123">
        <v>9162</v>
      </c>
      <c r="S32" s="130">
        <v>38.36</v>
      </c>
      <c r="T32" s="108">
        <f t="shared" si="1"/>
        <v>10.655555555555555</v>
      </c>
      <c r="U32" s="127">
        <v>11816</v>
      </c>
      <c r="V32" s="130">
        <v>49.47</v>
      </c>
      <c r="W32" s="108">
        <f t="shared" si="2"/>
        <v>13.741666666666665</v>
      </c>
      <c r="X32" s="51"/>
      <c r="Y32" s="18"/>
      <c r="Z32" s="18"/>
      <c r="AA32" s="18"/>
      <c r="AB32" s="23"/>
      <c r="AC32" s="57">
        <v>24.5474</v>
      </c>
      <c r="AD32" s="15">
        <f t="shared" si="3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123">
        <v>8271</v>
      </c>
      <c r="P33" s="132">
        <v>34.630000000000003</v>
      </c>
      <c r="Q33" s="103">
        <f t="shared" si="0"/>
        <v>9.6194444444444454</v>
      </c>
      <c r="R33" s="123">
        <v>9162</v>
      </c>
      <c r="S33" s="130">
        <v>38.36</v>
      </c>
      <c r="T33" s="108">
        <f t="shared" si="1"/>
        <v>10.655555555555555</v>
      </c>
      <c r="U33" s="127">
        <v>11816</v>
      </c>
      <c r="V33" s="130">
        <v>49.47</v>
      </c>
      <c r="W33" s="108">
        <f t="shared" si="2"/>
        <v>13.741666666666665</v>
      </c>
      <c r="X33" s="51"/>
      <c r="Y33" s="18"/>
      <c r="Z33" s="18"/>
      <c r="AA33" s="18"/>
      <c r="AB33" s="23"/>
      <c r="AC33" s="57">
        <v>23.979199999999999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8271</v>
      </c>
      <c r="P34" s="132">
        <v>34.630000000000003</v>
      </c>
      <c r="Q34" s="103">
        <f t="shared" si="0"/>
        <v>9.6194444444444454</v>
      </c>
      <c r="R34" s="123">
        <v>9162</v>
      </c>
      <c r="S34" s="130">
        <v>38.36</v>
      </c>
      <c r="T34" s="108">
        <f t="shared" si="1"/>
        <v>10.655555555555555</v>
      </c>
      <c r="U34" s="127">
        <v>11816</v>
      </c>
      <c r="V34" s="130">
        <v>49.47</v>
      </c>
      <c r="W34" s="108">
        <f t="shared" si="2"/>
        <v>13.741666666666665</v>
      </c>
      <c r="X34" s="51"/>
      <c r="Y34" s="18"/>
      <c r="Z34" s="18"/>
      <c r="AA34" s="18"/>
      <c r="AB34" s="23"/>
      <c r="AC34" s="57">
        <v>22.996700000000001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8271</v>
      </c>
      <c r="P35" s="132">
        <v>34.630000000000003</v>
      </c>
      <c r="Q35" s="103">
        <f>P35/3.6</f>
        <v>9.6194444444444454</v>
      </c>
      <c r="R35" s="123">
        <v>9162</v>
      </c>
      <c r="S35" s="130">
        <v>38.36</v>
      </c>
      <c r="T35" s="108">
        <f t="shared" si="1"/>
        <v>10.655555555555555</v>
      </c>
      <c r="U35" s="127">
        <v>11816</v>
      </c>
      <c r="V35" s="130">
        <v>49.47</v>
      </c>
      <c r="W35" s="108">
        <f t="shared" si="2"/>
        <v>13.741666666666665</v>
      </c>
      <c r="X35" s="53"/>
      <c r="Y35" s="18"/>
      <c r="Z35" s="18"/>
      <c r="AA35" s="18"/>
      <c r="AB35" s="23"/>
      <c r="AC35" s="57">
        <v>22.235299999999999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4"/>
      <c r="O36" s="123">
        <v>8271</v>
      </c>
      <c r="P36" s="132">
        <v>34.630000000000003</v>
      </c>
      <c r="Q36" s="103">
        <f>P36/3.6</f>
        <v>9.6194444444444454</v>
      </c>
      <c r="R36" s="123">
        <v>9162</v>
      </c>
      <c r="S36" s="130">
        <v>38.36</v>
      </c>
      <c r="T36" s="108">
        <f t="shared" si="1"/>
        <v>10.655555555555555</v>
      </c>
      <c r="U36" s="127">
        <v>11816</v>
      </c>
      <c r="V36" s="130">
        <v>49.47</v>
      </c>
      <c r="W36" s="108">
        <f t="shared" si="2"/>
        <v>13.741666666666665</v>
      </c>
      <c r="X36" s="53"/>
      <c r="Y36" s="18"/>
      <c r="Z36" s="18"/>
      <c r="AA36" s="18"/>
      <c r="AB36" s="23"/>
      <c r="AC36" s="57">
        <v>22.286100000000001</v>
      </c>
      <c r="AD36" s="15">
        <f t="shared" si="3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123">
        <v>8271</v>
      </c>
      <c r="P37" s="132">
        <v>34.630000000000003</v>
      </c>
      <c r="Q37" s="103">
        <f t="shared" si="0"/>
        <v>9.6194444444444454</v>
      </c>
      <c r="R37" s="123">
        <v>9162</v>
      </c>
      <c r="S37" s="130">
        <v>38.36</v>
      </c>
      <c r="T37" s="108">
        <f t="shared" si="1"/>
        <v>10.655555555555555</v>
      </c>
      <c r="U37" s="127">
        <v>11816</v>
      </c>
      <c r="V37" s="130">
        <v>49.47</v>
      </c>
      <c r="W37" s="108">
        <f t="shared" si="2"/>
        <v>13.741666666666665</v>
      </c>
      <c r="X37" s="51"/>
      <c r="Y37" s="18"/>
      <c r="Z37" s="18"/>
      <c r="AA37" s="18"/>
      <c r="AB37" s="23"/>
      <c r="AC37" s="57">
        <v>22.109400000000001</v>
      </c>
      <c r="AD37" s="15">
        <f t="shared" si="3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123">
        <v>8271</v>
      </c>
      <c r="P38" s="132">
        <v>34.630000000000003</v>
      </c>
      <c r="Q38" s="103">
        <f t="shared" si="0"/>
        <v>9.6194444444444454</v>
      </c>
      <c r="R38" s="123">
        <v>9162</v>
      </c>
      <c r="S38" s="130">
        <v>38.36</v>
      </c>
      <c r="T38" s="108">
        <f t="shared" si="1"/>
        <v>10.655555555555555</v>
      </c>
      <c r="U38" s="127">
        <v>11816</v>
      </c>
      <c r="V38" s="130">
        <v>49.47</v>
      </c>
      <c r="W38" s="108">
        <f t="shared" si="2"/>
        <v>13.741666666666665</v>
      </c>
      <c r="X38" s="51"/>
      <c r="Y38" s="18"/>
      <c r="Z38" s="18"/>
      <c r="AA38" s="18"/>
      <c r="AB38" s="23"/>
      <c r="AC38" s="57">
        <v>21.228400000000001</v>
      </c>
      <c r="AD38" s="15">
        <f t="shared" si="3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123">
        <v>8271</v>
      </c>
      <c r="P39" s="132">
        <v>34.630000000000003</v>
      </c>
      <c r="Q39" s="103">
        <f t="shared" si="0"/>
        <v>9.6194444444444454</v>
      </c>
      <c r="R39" s="123">
        <v>9162</v>
      </c>
      <c r="S39" s="130">
        <v>38.36</v>
      </c>
      <c r="T39" s="108">
        <f t="shared" si="1"/>
        <v>10.655555555555555</v>
      </c>
      <c r="U39" s="127">
        <v>11816</v>
      </c>
      <c r="V39" s="130">
        <v>49.47</v>
      </c>
      <c r="W39" s="108">
        <f t="shared" si="2"/>
        <v>13.741666666666665</v>
      </c>
      <c r="X39" s="51"/>
      <c r="Y39" s="18"/>
      <c r="Z39" s="18"/>
      <c r="AA39" s="18"/>
      <c r="AB39" s="23"/>
      <c r="AC39" s="57">
        <v>20.035399999999999</v>
      </c>
      <c r="AD39" s="15">
        <f t="shared" si="3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44"/>
      <c r="O40" s="123">
        <v>8271</v>
      </c>
      <c r="P40" s="132">
        <v>34.630000000000003</v>
      </c>
      <c r="Q40" s="103">
        <f t="shared" si="0"/>
        <v>9.6194444444444454</v>
      </c>
      <c r="R40" s="123">
        <v>9162</v>
      </c>
      <c r="S40" s="130">
        <v>38.36</v>
      </c>
      <c r="T40" s="108">
        <f t="shared" si="1"/>
        <v>10.655555555555555</v>
      </c>
      <c r="U40" s="127">
        <v>11816</v>
      </c>
      <c r="V40" s="130">
        <v>49.47</v>
      </c>
      <c r="W40" s="108">
        <f t="shared" si="2"/>
        <v>13.741666666666665</v>
      </c>
      <c r="X40" s="51"/>
      <c r="Y40" s="18"/>
      <c r="Z40" s="18"/>
      <c r="AA40" s="18"/>
      <c r="AB40" s="23"/>
      <c r="AC40" s="57">
        <v>21.990300000000001</v>
      </c>
      <c r="AD40" s="15">
        <f t="shared" si="3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8271</v>
      </c>
      <c r="P41" s="132">
        <v>34.630000000000003</v>
      </c>
      <c r="Q41" s="103">
        <f t="shared" si="0"/>
        <v>9.6194444444444454</v>
      </c>
      <c r="R41" s="123">
        <v>9162</v>
      </c>
      <c r="S41" s="130">
        <v>38.36</v>
      </c>
      <c r="T41" s="108">
        <f t="shared" si="1"/>
        <v>10.655555555555555</v>
      </c>
      <c r="U41" s="127">
        <v>11816</v>
      </c>
      <c r="V41" s="130">
        <v>49.47</v>
      </c>
      <c r="W41" s="112">
        <f t="shared" si="2"/>
        <v>13.741666666666665</v>
      </c>
      <c r="X41" s="52"/>
      <c r="Y41" s="24"/>
      <c r="Z41" s="63"/>
      <c r="AA41" s="63"/>
      <c r="AB41" s="25"/>
      <c r="AC41" s="58">
        <v>24.013400000000001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8179.8030293131951</v>
      </c>
      <c r="P42" s="209">
        <f>SUMPRODUCT(P11:P41,AC11:AC41)/SUM(AC11:AC41)</f>
        <v>34.245837104207304</v>
      </c>
      <c r="Q42" s="203">
        <f>SUMPRODUCT(Q11:Q41,AC11:AC41)/SUM(AC11:AC41)</f>
        <v>9.5127325289464775</v>
      </c>
      <c r="R42" s="203">
        <f>SUMPRODUCT(R11:R41,AC11:AC41)/SUM(AC11:AC41)</f>
        <v>9059.2182782369619</v>
      </c>
      <c r="S42" s="209">
        <f>SUMPRODUCT(S11:S41,AC11:AC41)/SUM(AC11:AC41)</f>
        <v>37.928513657146432</v>
      </c>
      <c r="T42" s="218">
        <f>SUMPRODUCT(T11:T41,AC11:AC41)/SUM(AC11:AC41)</f>
        <v>10.535698238096229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737.80420000000026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4:AA4"/>
    <mergeCell ref="K5:AA5"/>
    <mergeCell ref="Z7:Z10"/>
    <mergeCell ref="AA7:AA10"/>
    <mergeCell ref="AB7:AB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</mergeCells>
  <printOptions verticalCentered="1"/>
  <pageMargins left="0.51181102362204722" right="0.51181102362204722" top="0.19685039370078741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topLeftCell="A4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7" width="6.7109375" style="1" customWidth="1"/>
    <col min="28" max="28" width="7.425781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6"/>
      <c r="F3" s="2"/>
      <c r="G3" s="2"/>
      <c r="H3" s="2"/>
      <c r="I3" s="2"/>
      <c r="J3" s="2"/>
      <c r="K3" s="216" t="s">
        <v>89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102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93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5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5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6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5"/>
    </row>
    <row r="11" spans="1:34" x14ac:dyDescent="0.25">
      <c r="A11" s="28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16"/>
      <c r="N11" s="75"/>
      <c r="O11" s="121">
        <v>8142</v>
      </c>
      <c r="P11" s="129">
        <v>34.090000000000003</v>
      </c>
      <c r="Q11" s="34">
        <f>P11/3.6</f>
        <v>9.469444444444445</v>
      </c>
      <c r="R11" s="123">
        <v>9019</v>
      </c>
      <c r="S11" s="130">
        <v>37.76</v>
      </c>
      <c r="T11" s="22">
        <f>S11/3.6</f>
        <v>10.488888888888889</v>
      </c>
      <c r="U11" s="125">
        <v>11649</v>
      </c>
      <c r="V11" s="132">
        <v>48.77</v>
      </c>
      <c r="W11" s="22">
        <f>V11/3.6</f>
        <v>13.547222222222222</v>
      </c>
      <c r="X11" s="51">
        <v>-3.8</v>
      </c>
      <c r="Y11" s="18"/>
      <c r="Z11" s="18"/>
      <c r="AA11" s="18"/>
      <c r="AB11" s="23"/>
      <c r="AC11" s="57">
        <v>54.335099999999997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16"/>
      <c r="N12" s="44"/>
      <c r="O12" s="121">
        <v>8142</v>
      </c>
      <c r="P12" s="129">
        <v>34.090000000000003</v>
      </c>
      <c r="Q12" s="103">
        <f t="shared" ref="Q12:Q41" si="0">P12/3.6</f>
        <v>9.469444444444445</v>
      </c>
      <c r="R12" s="123">
        <v>9019</v>
      </c>
      <c r="S12" s="130">
        <v>37.76</v>
      </c>
      <c r="T12" s="108">
        <f t="shared" ref="T12:T41" si="1">S12/3.6</f>
        <v>10.488888888888889</v>
      </c>
      <c r="U12" s="125">
        <v>11649</v>
      </c>
      <c r="V12" s="132">
        <v>48.77</v>
      </c>
      <c r="W12" s="108">
        <f t="shared" ref="W12:W41" si="2">V12/3.6</f>
        <v>13.547222222222222</v>
      </c>
      <c r="X12" s="53">
        <v>-5.7</v>
      </c>
      <c r="Y12" s="18"/>
      <c r="Z12" s="18"/>
      <c r="AA12" s="18"/>
      <c r="AB12" s="23"/>
      <c r="AC12" s="57">
        <v>48.900300000000001</v>
      </c>
      <c r="AD12" s="15">
        <f t="shared" ref="AD12:AD41" si="3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4"/>
      <c r="O13" s="121">
        <v>8142</v>
      </c>
      <c r="P13" s="129">
        <v>34.090000000000003</v>
      </c>
      <c r="Q13" s="103">
        <f t="shared" si="0"/>
        <v>9.469444444444445</v>
      </c>
      <c r="R13" s="123">
        <v>9019</v>
      </c>
      <c r="S13" s="130">
        <v>37.76</v>
      </c>
      <c r="T13" s="108">
        <f t="shared" si="1"/>
        <v>10.488888888888889</v>
      </c>
      <c r="U13" s="125">
        <v>11649</v>
      </c>
      <c r="V13" s="132">
        <v>48.77</v>
      </c>
      <c r="W13" s="108">
        <f t="shared" si="2"/>
        <v>13.547222222222222</v>
      </c>
      <c r="X13" s="51"/>
      <c r="Y13" s="18"/>
      <c r="Z13" s="18"/>
      <c r="AA13" s="18"/>
      <c r="AB13" s="23"/>
      <c r="AC13" s="57">
        <v>45.974600000000002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8142</v>
      </c>
      <c r="P14" s="129">
        <v>34.090000000000003</v>
      </c>
      <c r="Q14" s="103">
        <f t="shared" si="0"/>
        <v>9.469444444444445</v>
      </c>
      <c r="R14" s="123">
        <v>9019</v>
      </c>
      <c r="S14" s="130">
        <v>37.76</v>
      </c>
      <c r="T14" s="108">
        <f t="shared" si="1"/>
        <v>10.488888888888889</v>
      </c>
      <c r="U14" s="125">
        <v>11649</v>
      </c>
      <c r="V14" s="132">
        <v>48.77</v>
      </c>
      <c r="W14" s="108">
        <f t="shared" si="2"/>
        <v>13.547222222222222</v>
      </c>
      <c r="X14" s="51"/>
      <c r="Y14" s="18"/>
      <c r="Z14" s="18"/>
      <c r="AA14" s="18"/>
      <c r="AB14" s="55"/>
      <c r="AC14" s="57">
        <v>47.481900000000003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121">
        <v>8142</v>
      </c>
      <c r="P15" s="129">
        <v>34.090000000000003</v>
      </c>
      <c r="Q15" s="103">
        <f t="shared" si="0"/>
        <v>9.469444444444445</v>
      </c>
      <c r="R15" s="123">
        <v>9019</v>
      </c>
      <c r="S15" s="130">
        <v>37.76</v>
      </c>
      <c r="T15" s="108">
        <f t="shared" si="1"/>
        <v>10.488888888888889</v>
      </c>
      <c r="U15" s="125">
        <v>11649</v>
      </c>
      <c r="V15" s="132">
        <v>48.77</v>
      </c>
      <c r="W15" s="108">
        <f t="shared" si="2"/>
        <v>13.547222222222222</v>
      </c>
      <c r="X15" s="51">
        <v>-9.3000000000000007</v>
      </c>
      <c r="Y15" s="18"/>
      <c r="Z15" s="18"/>
      <c r="AA15" s="18"/>
      <c r="AB15" s="23"/>
      <c r="AC15" s="57">
        <v>54.168799999999997</v>
      </c>
      <c r="AD15" s="15">
        <f t="shared" si="3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>
        <v>91.470200000000006</v>
      </c>
      <c r="C16" s="38">
        <v>4.0155000000000003</v>
      </c>
      <c r="D16" s="38">
        <v>0.88560000000000005</v>
      </c>
      <c r="E16" s="38">
        <v>8.2100000000000006E-2</v>
      </c>
      <c r="F16" s="38">
        <v>0.128</v>
      </c>
      <c r="G16" s="38">
        <v>2.0000000000000001E-4</v>
      </c>
      <c r="H16" s="38">
        <v>1.5800000000000002E-2</v>
      </c>
      <c r="I16" s="38">
        <v>1.23E-2</v>
      </c>
      <c r="J16" s="38">
        <v>5.3400000000000003E-2</v>
      </c>
      <c r="K16" s="38">
        <v>1.18E-2</v>
      </c>
      <c r="L16" s="38">
        <v>2.9891000000000001</v>
      </c>
      <c r="M16" s="38">
        <v>0.33600000000000002</v>
      </c>
      <c r="N16" s="44">
        <v>0.72699999999999998</v>
      </c>
      <c r="O16" s="111">
        <v>8140</v>
      </c>
      <c r="P16" s="128">
        <v>34.08</v>
      </c>
      <c r="Q16" s="103">
        <f t="shared" si="0"/>
        <v>9.4666666666666668</v>
      </c>
      <c r="R16" s="105">
        <v>9017</v>
      </c>
      <c r="S16" s="74">
        <v>37.75</v>
      </c>
      <c r="T16" s="108">
        <f t="shared" si="1"/>
        <v>10.486111111111111</v>
      </c>
      <c r="U16" s="109">
        <v>11608</v>
      </c>
      <c r="V16" s="74">
        <v>48.6</v>
      </c>
      <c r="W16" s="108">
        <f t="shared" si="2"/>
        <v>13.5</v>
      </c>
      <c r="X16" s="51">
        <v>-12.4</v>
      </c>
      <c r="Y16" s="18"/>
      <c r="Z16" s="18"/>
      <c r="AA16" s="18"/>
      <c r="AB16" s="54"/>
      <c r="AC16" s="57">
        <v>52.176499999999997</v>
      </c>
      <c r="AD16" s="15">
        <f t="shared" si="3"/>
        <v>99.999999999999986</v>
      </c>
      <c r="AE16" s="16" t="str">
        <f t="shared" si="4"/>
        <v>ОК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4"/>
      <c r="O17" s="131">
        <v>8140</v>
      </c>
      <c r="P17" s="129">
        <v>34.08</v>
      </c>
      <c r="Q17" s="103">
        <f t="shared" si="0"/>
        <v>9.4666666666666668</v>
      </c>
      <c r="R17" s="123">
        <v>9017</v>
      </c>
      <c r="S17" s="130">
        <v>37.75</v>
      </c>
      <c r="T17" s="108">
        <f t="shared" si="1"/>
        <v>10.486111111111111</v>
      </c>
      <c r="U17" s="125">
        <v>11608</v>
      </c>
      <c r="V17" s="130">
        <v>48.6</v>
      </c>
      <c r="W17" s="108">
        <f t="shared" si="2"/>
        <v>13.5</v>
      </c>
      <c r="X17" s="51">
        <v>-10.7</v>
      </c>
      <c r="Y17" s="18"/>
      <c r="Z17" s="18"/>
      <c r="AA17" s="18"/>
      <c r="AB17" s="23"/>
      <c r="AC17" s="57">
        <v>55.716700000000003</v>
      </c>
      <c r="AD17" s="15">
        <f t="shared" si="3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31">
        <v>8140</v>
      </c>
      <c r="P18" s="129">
        <v>34.08</v>
      </c>
      <c r="Q18" s="103">
        <f t="shared" si="0"/>
        <v>9.4666666666666668</v>
      </c>
      <c r="R18" s="123">
        <v>9017</v>
      </c>
      <c r="S18" s="130">
        <v>37.75</v>
      </c>
      <c r="T18" s="108">
        <f t="shared" si="1"/>
        <v>10.486111111111111</v>
      </c>
      <c r="U18" s="125">
        <v>11608</v>
      </c>
      <c r="V18" s="130">
        <v>48.6</v>
      </c>
      <c r="W18" s="108">
        <f t="shared" si="2"/>
        <v>13.5</v>
      </c>
      <c r="X18" s="53">
        <v>-7</v>
      </c>
      <c r="Y18" s="18"/>
      <c r="Z18" s="18"/>
      <c r="AA18" s="18"/>
      <c r="AB18" s="23"/>
      <c r="AC18" s="57">
        <v>54.612499999999997</v>
      </c>
      <c r="AD18" s="15">
        <f t="shared" si="3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4"/>
      <c r="O19" s="131">
        <v>8140</v>
      </c>
      <c r="P19" s="129">
        <v>34.08</v>
      </c>
      <c r="Q19" s="103">
        <f t="shared" si="0"/>
        <v>9.4666666666666668</v>
      </c>
      <c r="R19" s="123">
        <v>9017</v>
      </c>
      <c r="S19" s="130">
        <v>37.75</v>
      </c>
      <c r="T19" s="108">
        <f t="shared" si="1"/>
        <v>10.486111111111111</v>
      </c>
      <c r="U19" s="125">
        <v>11608</v>
      </c>
      <c r="V19" s="130">
        <v>48.6</v>
      </c>
      <c r="W19" s="108">
        <f t="shared" si="2"/>
        <v>13.5</v>
      </c>
      <c r="X19" s="51">
        <v>-9.9</v>
      </c>
      <c r="Y19" s="18"/>
      <c r="Z19" s="18"/>
      <c r="AA19" s="18"/>
      <c r="AB19" s="23"/>
      <c r="AC19" s="57">
        <v>45.133600000000001</v>
      </c>
      <c r="AD19" s="15">
        <f t="shared" si="3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31">
        <v>8140</v>
      </c>
      <c r="P20" s="129">
        <v>34.08</v>
      </c>
      <c r="Q20" s="103">
        <f t="shared" si="0"/>
        <v>9.4666666666666668</v>
      </c>
      <c r="R20" s="123">
        <v>9017</v>
      </c>
      <c r="S20" s="130">
        <v>37.75</v>
      </c>
      <c r="T20" s="108">
        <f t="shared" si="1"/>
        <v>10.486111111111111</v>
      </c>
      <c r="U20" s="125">
        <v>11608</v>
      </c>
      <c r="V20" s="130">
        <v>48.6</v>
      </c>
      <c r="W20" s="108">
        <f t="shared" si="2"/>
        <v>13.5</v>
      </c>
      <c r="X20" s="51"/>
      <c r="Y20" s="18"/>
      <c r="Z20" s="18"/>
      <c r="AA20" s="18"/>
      <c r="AB20" s="23"/>
      <c r="AC20" s="57">
        <v>41.2134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31">
        <v>8140</v>
      </c>
      <c r="P21" s="129">
        <v>34.08</v>
      </c>
      <c r="Q21" s="103">
        <f>P21/3.6</f>
        <v>9.4666666666666668</v>
      </c>
      <c r="R21" s="123">
        <v>9017</v>
      </c>
      <c r="S21" s="130">
        <v>37.75</v>
      </c>
      <c r="T21" s="108">
        <f t="shared" si="1"/>
        <v>10.486111111111111</v>
      </c>
      <c r="U21" s="125">
        <v>11608</v>
      </c>
      <c r="V21" s="130">
        <v>48.6</v>
      </c>
      <c r="W21" s="108">
        <f t="shared" si="2"/>
        <v>13.5</v>
      </c>
      <c r="X21" s="51"/>
      <c r="Y21" s="18"/>
      <c r="Z21" s="18"/>
      <c r="AA21" s="18"/>
      <c r="AB21" s="23"/>
      <c r="AC21" s="57">
        <v>43.631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31">
        <v>8140</v>
      </c>
      <c r="P22" s="129">
        <v>34.08</v>
      </c>
      <c r="Q22" s="103">
        <f t="shared" si="0"/>
        <v>9.4666666666666668</v>
      </c>
      <c r="R22" s="123">
        <v>9017</v>
      </c>
      <c r="S22" s="130">
        <v>37.75</v>
      </c>
      <c r="T22" s="108">
        <f t="shared" si="1"/>
        <v>10.486111111111111</v>
      </c>
      <c r="U22" s="125">
        <v>11608</v>
      </c>
      <c r="V22" s="130">
        <v>48.6</v>
      </c>
      <c r="W22" s="108">
        <f t="shared" si="2"/>
        <v>13.5</v>
      </c>
      <c r="X22" s="51">
        <v>-5.0999999999999996</v>
      </c>
      <c r="Y22" s="18"/>
      <c r="Z22" s="18"/>
      <c r="AA22" s="18"/>
      <c r="AB22" s="23"/>
      <c r="AC22" s="57">
        <v>48.161799999999999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>
        <v>93.378399999999999</v>
      </c>
      <c r="C23" s="38">
        <v>3.0318000000000001</v>
      </c>
      <c r="D23" s="38">
        <v>0.69979999999999998</v>
      </c>
      <c r="E23" s="38">
        <v>7.3300000000000004E-2</v>
      </c>
      <c r="F23" s="38">
        <v>9.7100000000000006E-2</v>
      </c>
      <c r="G23" s="38">
        <v>6.9999999999999999E-4</v>
      </c>
      <c r="H23" s="38">
        <v>2.1000000000000001E-2</v>
      </c>
      <c r="I23" s="38">
        <v>1.6E-2</v>
      </c>
      <c r="J23" s="38">
        <v>2.9899999999999999E-2</v>
      </c>
      <c r="K23" s="38">
        <v>9.9000000000000008E-3</v>
      </c>
      <c r="L23" s="38">
        <v>2.5436999999999999</v>
      </c>
      <c r="M23" s="38">
        <v>9.8400000000000001E-2</v>
      </c>
      <c r="N23" s="44">
        <v>0.71279999999999999</v>
      </c>
      <c r="O23" s="105">
        <v>8099</v>
      </c>
      <c r="P23" s="128">
        <v>33.909999999999997</v>
      </c>
      <c r="Q23" s="103">
        <f t="shared" si="0"/>
        <v>9.4194444444444425</v>
      </c>
      <c r="R23" s="105">
        <v>8974</v>
      </c>
      <c r="S23" s="74">
        <v>37.57</v>
      </c>
      <c r="T23" s="108">
        <f t="shared" si="1"/>
        <v>10.436111111111112</v>
      </c>
      <c r="U23" s="107">
        <v>11665</v>
      </c>
      <c r="V23" s="104">
        <v>48.84</v>
      </c>
      <c r="W23" s="108">
        <f t="shared" si="2"/>
        <v>13.566666666666666</v>
      </c>
      <c r="X23" s="53">
        <v>-9</v>
      </c>
      <c r="Y23" s="18"/>
      <c r="Z23" s="18"/>
      <c r="AA23" s="18"/>
      <c r="AB23" s="23"/>
      <c r="AC23" s="57">
        <v>55.147100000000002</v>
      </c>
      <c r="AD23" s="15">
        <f t="shared" si="3"/>
        <v>100</v>
      </c>
      <c r="AE23" s="16" t="str">
        <f t="shared" si="4"/>
        <v>ОК</v>
      </c>
      <c r="AF23" s="8"/>
      <c r="AG23" s="8"/>
      <c r="AH23" s="8"/>
    </row>
    <row r="24" spans="1:34" x14ac:dyDescent="0.25">
      <c r="A24" s="28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4"/>
      <c r="O24" s="123">
        <v>8099</v>
      </c>
      <c r="P24" s="129">
        <v>33.909999999999997</v>
      </c>
      <c r="Q24" s="103">
        <f t="shared" si="0"/>
        <v>9.4194444444444425</v>
      </c>
      <c r="R24" s="123">
        <v>8974</v>
      </c>
      <c r="S24" s="130">
        <v>37.57</v>
      </c>
      <c r="T24" s="108">
        <f t="shared" si="1"/>
        <v>10.436111111111112</v>
      </c>
      <c r="U24" s="127">
        <v>11665</v>
      </c>
      <c r="V24" s="132">
        <v>48.84</v>
      </c>
      <c r="W24" s="108">
        <f t="shared" si="2"/>
        <v>13.566666666666666</v>
      </c>
      <c r="X24" s="51">
        <v>-9.6</v>
      </c>
      <c r="Y24" s="18"/>
      <c r="Z24" s="18"/>
      <c r="AA24" s="18"/>
      <c r="AB24" s="23"/>
      <c r="AC24" s="57">
        <v>57.831400000000002</v>
      </c>
      <c r="AD24" s="15">
        <f t="shared" si="3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123">
        <v>8099</v>
      </c>
      <c r="P25" s="129">
        <v>33.909999999999997</v>
      </c>
      <c r="Q25" s="103">
        <f t="shared" si="0"/>
        <v>9.4194444444444425</v>
      </c>
      <c r="R25" s="123">
        <v>8974</v>
      </c>
      <c r="S25" s="130">
        <v>37.57</v>
      </c>
      <c r="T25" s="108">
        <f t="shared" si="1"/>
        <v>10.436111111111112</v>
      </c>
      <c r="U25" s="127">
        <v>11665</v>
      </c>
      <c r="V25" s="132">
        <v>48.84</v>
      </c>
      <c r="W25" s="108">
        <f t="shared" si="2"/>
        <v>13.566666666666666</v>
      </c>
      <c r="X25" s="51">
        <v>-4.5</v>
      </c>
      <c r="Y25" s="18"/>
      <c r="Z25" s="18"/>
      <c r="AA25" s="18"/>
      <c r="AB25" s="23"/>
      <c r="AC25" s="57">
        <v>55.448399999999999</v>
      </c>
      <c r="AD25" s="15">
        <f t="shared" si="3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4"/>
      <c r="O26" s="123">
        <v>8099</v>
      </c>
      <c r="P26" s="129">
        <v>33.909999999999997</v>
      </c>
      <c r="Q26" s="103">
        <f t="shared" si="0"/>
        <v>9.4194444444444425</v>
      </c>
      <c r="R26" s="123">
        <v>8974</v>
      </c>
      <c r="S26" s="130">
        <v>37.57</v>
      </c>
      <c r="T26" s="108">
        <f t="shared" si="1"/>
        <v>10.436111111111112</v>
      </c>
      <c r="U26" s="127">
        <v>11665</v>
      </c>
      <c r="V26" s="132">
        <v>48.84</v>
      </c>
      <c r="W26" s="108">
        <f t="shared" si="2"/>
        <v>13.566666666666666</v>
      </c>
      <c r="X26" s="51">
        <v>-7.9</v>
      </c>
      <c r="Y26" s="18"/>
      <c r="Z26" s="18"/>
      <c r="AA26" s="18"/>
      <c r="AB26" s="23"/>
      <c r="AC26" s="57">
        <v>60.648200000000003</v>
      </c>
      <c r="AD26" s="15">
        <f t="shared" si="3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8099</v>
      </c>
      <c r="P27" s="129">
        <v>33.909999999999997</v>
      </c>
      <c r="Q27" s="103">
        <f>P27/3.6</f>
        <v>9.4194444444444425</v>
      </c>
      <c r="R27" s="123">
        <v>8974</v>
      </c>
      <c r="S27" s="130">
        <v>37.57</v>
      </c>
      <c r="T27" s="108">
        <f t="shared" si="1"/>
        <v>10.436111111111112</v>
      </c>
      <c r="U27" s="127">
        <v>11665</v>
      </c>
      <c r="V27" s="132">
        <v>48.84</v>
      </c>
      <c r="W27" s="108">
        <f t="shared" si="2"/>
        <v>13.566666666666666</v>
      </c>
      <c r="X27" s="51"/>
      <c r="Y27" s="18"/>
      <c r="Z27" s="18"/>
      <c r="AA27" s="18"/>
      <c r="AB27" s="55"/>
      <c r="AC27" s="57">
        <v>60.1616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123">
        <v>8099</v>
      </c>
      <c r="P28" s="129">
        <v>33.909999999999997</v>
      </c>
      <c r="Q28" s="103">
        <f t="shared" si="0"/>
        <v>9.4194444444444425</v>
      </c>
      <c r="R28" s="123">
        <v>8974</v>
      </c>
      <c r="S28" s="130">
        <v>37.57</v>
      </c>
      <c r="T28" s="108">
        <f t="shared" si="1"/>
        <v>10.436111111111112</v>
      </c>
      <c r="U28" s="127">
        <v>11665</v>
      </c>
      <c r="V28" s="132">
        <v>48.84</v>
      </c>
      <c r="W28" s="108">
        <f t="shared" si="2"/>
        <v>13.566666666666666</v>
      </c>
      <c r="X28" s="51"/>
      <c r="Y28" s="18"/>
      <c r="Z28" s="18"/>
      <c r="AA28" s="18"/>
      <c r="AB28" s="23"/>
      <c r="AC28" s="57">
        <v>53.585000000000001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8099</v>
      </c>
      <c r="P29" s="129">
        <v>33.909999999999997</v>
      </c>
      <c r="Q29" s="103">
        <f t="shared" si="0"/>
        <v>9.4194444444444425</v>
      </c>
      <c r="R29" s="123">
        <v>8974</v>
      </c>
      <c r="S29" s="130">
        <v>37.57</v>
      </c>
      <c r="T29" s="108">
        <f t="shared" si="1"/>
        <v>10.436111111111112</v>
      </c>
      <c r="U29" s="127">
        <v>11665</v>
      </c>
      <c r="V29" s="132">
        <v>48.84</v>
      </c>
      <c r="W29" s="108">
        <f t="shared" si="2"/>
        <v>13.566666666666666</v>
      </c>
      <c r="X29" s="51">
        <v>-5.7</v>
      </c>
      <c r="Y29" s="18"/>
      <c r="Z29" s="18"/>
      <c r="AA29" s="18"/>
      <c r="AB29" s="23"/>
      <c r="AC29" s="57">
        <v>50.537100000000002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>
        <v>91.882300000000001</v>
      </c>
      <c r="C30" s="38">
        <v>4.5103999999999997</v>
      </c>
      <c r="D30" s="38">
        <v>0.99050000000000005</v>
      </c>
      <c r="E30" s="38">
        <v>9.2700000000000005E-2</v>
      </c>
      <c r="F30" s="38">
        <v>0.11360000000000001</v>
      </c>
      <c r="G30" s="38">
        <v>5.9999999999999995E-4</v>
      </c>
      <c r="H30" s="38">
        <v>2.0299999999999999E-2</v>
      </c>
      <c r="I30" s="38">
        <v>1.5299999999999999E-2</v>
      </c>
      <c r="J30" s="38">
        <v>1.7100000000000001E-2</v>
      </c>
      <c r="K30" s="38">
        <v>1.14E-2</v>
      </c>
      <c r="L30" s="38">
        <v>2.2814000000000001</v>
      </c>
      <c r="M30" s="38">
        <v>6.4399999999999999E-2</v>
      </c>
      <c r="N30" s="44">
        <v>0.72350000000000003</v>
      </c>
      <c r="O30" s="105">
        <v>8252</v>
      </c>
      <c r="P30" s="104">
        <v>34.549999999999997</v>
      </c>
      <c r="Q30" s="103">
        <f t="shared" si="0"/>
        <v>9.5972222222222214</v>
      </c>
      <c r="R30" s="105">
        <v>9141</v>
      </c>
      <c r="S30" s="74">
        <v>38.270000000000003</v>
      </c>
      <c r="T30" s="108">
        <f>S30/3.6</f>
        <v>10.630555555555556</v>
      </c>
      <c r="U30" s="107">
        <v>11794</v>
      </c>
      <c r="V30" s="74">
        <v>49.38</v>
      </c>
      <c r="W30" s="108">
        <f t="shared" si="2"/>
        <v>13.716666666666667</v>
      </c>
      <c r="X30" s="51"/>
      <c r="Y30" s="18"/>
      <c r="Z30" s="18"/>
      <c r="AA30" s="18"/>
      <c r="AB30" s="55"/>
      <c r="AC30" s="57">
        <v>52.956400000000002</v>
      </c>
      <c r="AD30" s="15">
        <f t="shared" si="3"/>
        <v>100.00000000000001</v>
      </c>
      <c r="AE30" s="16" t="str">
        <f t="shared" si="4"/>
        <v>ОК</v>
      </c>
      <c r="AF30" s="8"/>
      <c r="AG30" s="8"/>
      <c r="AH30" s="8"/>
    </row>
    <row r="31" spans="1:34" x14ac:dyDescent="0.25">
      <c r="A31" s="28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123">
        <v>8252</v>
      </c>
      <c r="P31" s="132">
        <v>34.549999999999997</v>
      </c>
      <c r="Q31" s="103">
        <f t="shared" si="0"/>
        <v>9.5972222222222214</v>
      </c>
      <c r="R31" s="123">
        <v>9141</v>
      </c>
      <c r="S31" s="130">
        <v>38.270000000000003</v>
      </c>
      <c r="T31" s="108">
        <f t="shared" si="1"/>
        <v>10.630555555555556</v>
      </c>
      <c r="U31" s="127">
        <v>11794</v>
      </c>
      <c r="V31" s="130">
        <v>49.38</v>
      </c>
      <c r="W31" s="108">
        <f t="shared" si="2"/>
        <v>13.716666666666667</v>
      </c>
      <c r="X31" s="51"/>
      <c r="Y31" s="18"/>
      <c r="Z31" s="18"/>
      <c r="AA31" s="18"/>
      <c r="AB31" s="23"/>
      <c r="AC31" s="57">
        <v>55.335900000000002</v>
      </c>
      <c r="AD31" s="15">
        <f t="shared" si="3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123">
        <v>8252</v>
      </c>
      <c r="P32" s="132">
        <v>34.549999999999997</v>
      </c>
      <c r="Q32" s="103">
        <f t="shared" si="0"/>
        <v>9.5972222222222214</v>
      </c>
      <c r="R32" s="123">
        <v>9141</v>
      </c>
      <c r="S32" s="130">
        <v>38.270000000000003</v>
      </c>
      <c r="T32" s="108">
        <f>S32/3.6</f>
        <v>10.630555555555556</v>
      </c>
      <c r="U32" s="127">
        <v>11794</v>
      </c>
      <c r="V32" s="130">
        <v>49.38</v>
      </c>
      <c r="W32" s="108">
        <f t="shared" si="2"/>
        <v>13.716666666666667</v>
      </c>
      <c r="X32" s="51"/>
      <c r="Y32" s="18"/>
      <c r="Z32" s="18"/>
      <c r="AA32" s="18"/>
      <c r="AB32" s="23"/>
      <c r="AC32" s="57">
        <v>50.574800000000003</v>
      </c>
      <c r="AD32" s="15">
        <f t="shared" si="3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123">
        <v>8252</v>
      </c>
      <c r="P33" s="132">
        <v>34.549999999999997</v>
      </c>
      <c r="Q33" s="103">
        <f t="shared" si="0"/>
        <v>9.5972222222222214</v>
      </c>
      <c r="R33" s="123">
        <v>9141</v>
      </c>
      <c r="S33" s="130">
        <v>38.270000000000003</v>
      </c>
      <c r="T33" s="108">
        <f t="shared" si="1"/>
        <v>10.630555555555556</v>
      </c>
      <c r="U33" s="127">
        <v>11794</v>
      </c>
      <c r="V33" s="130">
        <v>49.38</v>
      </c>
      <c r="W33" s="108">
        <f t="shared" si="2"/>
        <v>13.716666666666667</v>
      </c>
      <c r="X33" s="51"/>
      <c r="Y33" s="18"/>
      <c r="Z33" s="18"/>
      <c r="AA33" s="18"/>
      <c r="AB33" s="23"/>
      <c r="AC33" s="57">
        <v>48.767499999999998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8252</v>
      </c>
      <c r="P34" s="132">
        <v>34.549999999999997</v>
      </c>
      <c r="Q34" s="103">
        <f t="shared" si="0"/>
        <v>9.5972222222222214</v>
      </c>
      <c r="R34" s="123">
        <v>9141</v>
      </c>
      <c r="S34" s="130">
        <v>38.270000000000003</v>
      </c>
      <c r="T34" s="108">
        <f t="shared" si="1"/>
        <v>10.630555555555556</v>
      </c>
      <c r="U34" s="127">
        <v>11794</v>
      </c>
      <c r="V34" s="130">
        <v>49.38</v>
      </c>
      <c r="W34" s="108">
        <f t="shared" si="2"/>
        <v>13.716666666666667</v>
      </c>
      <c r="X34" s="51"/>
      <c r="Y34" s="18"/>
      <c r="Z34" s="18"/>
      <c r="AA34" s="18"/>
      <c r="AB34" s="23"/>
      <c r="AC34" s="57">
        <v>46.914900000000003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8252</v>
      </c>
      <c r="P35" s="132">
        <v>34.549999999999997</v>
      </c>
      <c r="Q35" s="103">
        <f>P35/3.6</f>
        <v>9.5972222222222214</v>
      </c>
      <c r="R35" s="123">
        <v>9141</v>
      </c>
      <c r="S35" s="130">
        <v>38.270000000000003</v>
      </c>
      <c r="T35" s="108">
        <f t="shared" si="1"/>
        <v>10.630555555555556</v>
      </c>
      <c r="U35" s="127">
        <v>11794</v>
      </c>
      <c r="V35" s="130">
        <v>49.38</v>
      </c>
      <c r="W35" s="108">
        <f t="shared" si="2"/>
        <v>13.716666666666667</v>
      </c>
      <c r="X35" s="53"/>
      <c r="Y35" s="18"/>
      <c r="Z35" s="18"/>
      <c r="AA35" s="18"/>
      <c r="AB35" s="23"/>
      <c r="AC35" s="57">
        <v>46.351799999999997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4"/>
      <c r="O36" s="123">
        <v>8252</v>
      </c>
      <c r="P36" s="132">
        <v>34.549999999999997</v>
      </c>
      <c r="Q36" s="103">
        <f>P36/3.6</f>
        <v>9.5972222222222214</v>
      </c>
      <c r="R36" s="123">
        <v>9141</v>
      </c>
      <c r="S36" s="130">
        <v>38.270000000000003</v>
      </c>
      <c r="T36" s="108">
        <f t="shared" si="1"/>
        <v>10.630555555555556</v>
      </c>
      <c r="U36" s="127">
        <v>11794</v>
      </c>
      <c r="V36" s="130">
        <v>49.38</v>
      </c>
      <c r="W36" s="108">
        <f t="shared" si="2"/>
        <v>13.716666666666667</v>
      </c>
      <c r="X36" s="53"/>
      <c r="Y36" s="18"/>
      <c r="Z36" s="18"/>
      <c r="AA36" s="18"/>
      <c r="AB36" s="23"/>
      <c r="AC36" s="57">
        <v>46.636899999999997</v>
      </c>
      <c r="AD36" s="15">
        <f t="shared" si="3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123">
        <v>8252</v>
      </c>
      <c r="P37" s="132">
        <v>34.549999999999997</v>
      </c>
      <c r="Q37" s="103">
        <f t="shared" si="0"/>
        <v>9.5972222222222214</v>
      </c>
      <c r="R37" s="123">
        <v>9141</v>
      </c>
      <c r="S37" s="130">
        <v>38.270000000000003</v>
      </c>
      <c r="T37" s="108">
        <f t="shared" si="1"/>
        <v>10.630555555555556</v>
      </c>
      <c r="U37" s="127">
        <v>11794</v>
      </c>
      <c r="V37" s="130">
        <v>49.38</v>
      </c>
      <c r="W37" s="108">
        <f t="shared" si="2"/>
        <v>13.716666666666667</v>
      </c>
      <c r="X37" s="51"/>
      <c r="Y37" s="18"/>
      <c r="Z37" s="18"/>
      <c r="AA37" s="18"/>
      <c r="AB37" s="23"/>
      <c r="AC37" s="57">
        <v>45.241199999999999</v>
      </c>
      <c r="AD37" s="15">
        <f t="shared" si="3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38">
        <v>92.117099999999994</v>
      </c>
      <c r="C38" s="38">
        <v>4.4393000000000002</v>
      </c>
      <c r="D38" s="38">
        <v>0.9728</v>
      </c>
      <c r="E38" s="38">
        <v>9.1300000000000006E-2</v>
      </c>
      <c r="F38" s="38">
        <v>0.1089</v>
      </c>
      <c r="G38" s="38">
        <v>4.0000000000000002E-4</v>
      </c>
      <c r="H38" s="38">
        <v>1.8499999999999999E-2</v>
      </c>
      <c r="I38" s="38">
        <v>1.35E-2</v>
      </c>
      <c r="J38" s="38">
        <v>1.23E-2</v>
      </c>
      <c r="K38" s="38">
        <v>9.4000000000000004E-3</v>
      </c>
      <c r="L38" s="38">
        <v>2.1638000000000002</v>
      </c>
      <c r="M38" s="38">
        <v>5.2699999999999997E-2</v>
      </c>
      <c r="N38" s="44">
        <v>0.7218</v>
      </c>
      <c r="O38" s="105">
        <v>8255</v>
      </c>
      <c r="P38" s="104">
        <v>34.56</v>
      </c>
      <c r="Q38" s="103">
        <f t="shared" si="0"/>
        <v>9.6</v>
      </c>
      <c r="R38" s="105">
        <v>9141</v>
      </c>
      <c r="S38" s="74">
        <v>38.270000000000003</v>
      </c>
      <c r="T38" s="108">
        <f t="shared" si="1"/>
        <v>10.630555555555556</v>
      </c>
      <c r="U38" s="107">
        <v>11809</v>
      </c>
      <c r="V38" s="104">
        <v>49.44</v>
      </c>
      <c r="W38" s="108">
        <f t="shared" si="2"/>
        <v>13.733333333333333</v>
      </c>
      <c r="X38" s="51"/>
      <c r="Y38" s="18"/>
      <c r="Z38" s="18"/>
      <c r="AA38" s="18"/>
      <c r="AB38" s="23"/>
      <c r="AC38" s="57">
        <v>44.367800000000003</v>
      </c>
      <c r="AD38" s="15">
        <f t="shared" si="3"/>
        <v>100</v>
      </c>
      <c r="AE38" s="16" t="str">
        <f t="shared" si="4"/>
        <v>ОК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123">
        <v>8255</v>
      </c>
      <c r="P39" s="132">
        <v>34.56</v>
      </c>
      <c r="Q39" s="103">
        <f t="shared" si="0"/>
        <v>9.6</v>
      </c>
      <c r="R39" s="123">
        <v>9141</v>
      </c>
      <c r="S39" s="130">
        <v>38.270000000000003</v>
      </c>
      <c r="T39" s="108">
        <f>S39/3.6</f>
        <v>10.630555555555556</v>
      </c>
      <c r="U39" s="127">
        <v>11809</v>
      </c>
      <c r="V39" s="132">
        <v>49.44</v>
      </c>
      <c r="W39" s="108">
        <f t="shared" si="2"/>
        <v>13.733333333333333</v>
      </c>
      <c r="X39" s="51"/>
      <c r="Y39" s="18"/>
      <c r="Z39" s="18"/>
      <c r="AA39" s="18"/>
      <c r="AB39" s="23"/>
      <c r="AC39" s="57">
        <v>42.709800000000001</v>
      </c>
      <c r="AD39" s="15">
        <f t="shared" si="3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44"/>
      <c r="O40" s="123">
        <v>8255</v>
      </c>
      <c r="P40" s="132">
        <v>34.56</v>
      </c>
      <c r="Q40" s="103">
        <f t="shared" si="0"/>
        <v>9.6</v>
      </c>
      <c r="R40" s="123">
        <v>9141</v>
      </c>
      <c r="S40" s="130">
        <v>38.270000000000003</v>
      </c>
      <c r="T40" s="108">
        <f>S40/3.6</f>
        <v>10.630555555555556</v>
      </c>
      <c r="U40" s="127">
        <v>11809</v>
      </c>
      <c r="V40" s="132">
        <v>49.44</v>
      </c>
      <c r="W40" s="108">
        <f t="shared" si="2"/>
        <v>13.733333333333333</v>
      </c>
      <c r="X40" s="51"/>
      <c r="Y40" s="18"/>
      <c r="Z40" s="18"/>
      <c r="AA40" s="18"/>
      <c r="AB40" s="23"/>
      <c r="AC40" s="57">
        <v>45.7044</v>
      </c>
      <c r="AD40" s="15">
        <f t="shared" si="3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8255</v>
      </c>
      <c r="P41" s="132">
        <v>34.56</v>
      </c>
      <c r="Q41" s="103">
        <f t="shared" si="0"/>
        <v>9.6</v>
      </c>
      <c r="R41" s="123">
        <v>9141</v>
      </c>
      <c r="S41" s="130">
        <v>38.270000000000003</v>
      </c>
      <c r="T41" s="108">
        <f t="shared" si="1"/>
        <v>10.630555555555556</v>
      </c>
      <c r="U41" s="148">
        <v>11809</v>
      </c>
      <c r="V41" s="150">
        <v>49.44</v>
      </c>
      <c r="W41" s="112">
        <f t="shared" si="2"/>
        <v>13.733333333333333</v>
      </c>
      <c r="X41" s="52"/>
      <c r="Y41" s="24"/>
      <c r="Z41" s="63"/>
      <c r="AA41" s="63"/>
      <c r="AB41" s="25"/>
      <c r="AC41" s="58">
        <v>52.271700000000003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8171.7697186039977</v>
      </c>
      <c r="P42" s="209">
        <f>SUMPRODUCT(P11:P41,AC11:AC41)/SUM(AC11:AC41)</f>
        <v>34.21378764906671</v>
      </c>
      <c r="Q42" s="203">
        <f>SUMPRODUCT(Q11:Q41,AC11:AC41)/SUM(AC11:AC41)</f>
        <v>9.5038299025185271</v>
      </c>
      <c r="R42" s="203">
        <f>SUMPRODUCT(R11:R41,AC11:AC41)/SUM(AC11:AC41)</f>
        <v>9052.3482207471807</v>
      </c>
      <c r="S42" s="209">
        <f>SUMPRODUCT(S11:S41,AC11:AC41)/SUM(AC11:AC41)</f>
        <v>37.898574593518738</v>
      </c>
      <c r="T42" s="218">
        <f>SUMPRODUCT(T11:T41,AC11:AC41)/SUM(AC11:AC41)</f>
        <v>10.527381831532981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1562.6981000000001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4:AA4"/>
    <mergeCell ref="K5:AA5"/>
    <mergeCell ref="Z7:Z10"/>
    <mergeCell ref="AA7:AA10"/>
    <mergeCell ref="AB7:AB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</mergeCells>
  <printOptions verticalCentered="1"/>
  <pageMargins left="0.51181102362204722" right="0.51181102362204722" top="0.35433070866141736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6.7109375" style="1" customWidth="1"/>
    <col min="27" max="27" width="7.7109375" style="1" customWidth="1"/>
    <col min="28" max="28" width="8.42578125" style="1" customWidth="1"/>
    <col min="29" max="29" width="12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6"/>
      <c r="F3" s="2"/>
      <c r="G3" s="2"/>
      <c r="H3" s="2"/>
      <c r="I3" s="2"/>
      <c r="J3" s="2"/>
      <c r="K3" s="202" t="s">
        <v>88</v>
      </c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14"/>
      <c r="AC3" s="14"/>
    </row>
    <row r="4" spans="1:34" x14ac:dyDescent="0.25">
      <c r="A4" s="10" t="s">
        <v>17</v>
      </c>
      <c r="G4" s="2"/>
      <c r="H4" s="2"/>
      <c r="I4" s="2"/>
      <c r="K4" s="202" t="s">
        <v>103</v>
      </c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93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5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5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5"/>
    </row>
    <row r="11" spans="1:34" x14ac:dyDescent="0.25">
      <c r="A11" s="28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75"/>
      <c r="O11" s="121">
        <v>8364</v>
      </c>
      <c r="P11" s="129">
        <v>35.020000000000003</v>
      </c>
      <c r="Q11" s="103">
        <f>P11/3.6</f>
        <v>9.7277777777777779</v>
      </c>
      <c r="R11" s="123">
        <v>9258</v>
      </c>
      <c r="S11" s="130">
        <v>38.76</v>
      </c>
      <c r="T11" s="108">
        <f>S11/3.6</f>
        <v>10.766666666666666</v>
      </c>
      <c r="U11" s="125">
        <v>11758</v>
      </c>
      <c r="V11" s="132">
        <v>49.23</v>
      </c>
      <c r="W11" s="108">
        <f>V11/3.6</f>
        <v>13.674999999999999</v>
      </c>
      <c r="X11" s="51"/>
      <c r="Y11" s="18"/>
      <c r="Z11" s="18"/>
      <c r="AA11" s="18"/>
      <c r="AB11" s="23"/>
      <c r="AC11" s="57">
        <v>15.125999999999999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38">
        <v>90.915099999999995</v>
      </c>
      <c r="C12" s="38">
        <v>4.6205999999999996</v>
      </c>
      <c r="D12" s="38">
        <v>0.91159999999999997</v>
      </c>
      <c r="E12" s="38">
        <v>7.0800000000000002E-2</v>
      </c>
      <c r="F12" s="38">
        <v>0.10440000000000001</v>
      </c>
      <c r="G12" s="38">
        <v>2.0000000000000001E-4</v>
      </c>
      <c r="H12" s="38">
        <v>1.8100000000000002E-2</v>
      </c>
      <c r="I12" s="38">
        <v>1.35E-2</v>
      </c>
      <c r="J12" s="38">
        <v>2.3199999999999998E-2</v>
      </c>
      <c r="K12" s="38">
        <v>1.2500000000000001E-2</v>
      </c>
      <c r="L12" s="38">
        <v>3.1006999999999998</v>
      </c>
      <c r="M12" s="38">
        <v>0.20930000000000001</v>
      </c>
      <c r="N12" s="44">
        <v>0.72850000000000004</v>
      </c>
      <c r="O12" s="115">
        <v>8169</v>
      </c>
      <c r="P12" s="128">
        <v>34.200000000000003</v>
      </c>
      <c r="Q12" s="103">
        <f t="shared" ref="Q12:Q40" si="0">P12/3.6</f>
        <v>9.5</v>
      </c>
      <c r="R12" s="105">
        <v>9048</v>
      </c>
      <c r="S12" s="74">
        <v>37.880000000000003</v>
      </c>
      <c r="T12" s="108">
        <f t="shared" ref="T12:T41" si="1">S12/3.6</f>
        <v>10.522222222222222</v>
      </c>
      <c r="U12" s="109">
        <v>11632</v>
      </c>
      <c r="V12" s="74">
        <v>48.7</v>
      </c>
      <c r="W12" s="108">
        <f t="shared" ref="W12:W41" si="2">V12/3.6</f>
        <v>13.527777777777779</v>
      </c>
      <c r="X12" s="51"/>
      <c r="Y12" s="18"/>
      <c r="Z12" s="18"/>
      <c r="AA12" s="18"/>
      <c r="AB12" s="23"/>
      <c r="AC12" s="57">
        <v>14.352499999999999</v>
      </c>
      <c r="AD12" s="15">
        <f t="shared" ref="AD12:AD41" si="3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121">
        <v>8169</v>
      </c>
      <c r="P13" s="129">
        <v>34.200000000000003</v>
      </c>
      <c r="Q13" s="103">
        <f t="shared" si="0"/>
        <v>9.5</v>
      </c>
      <c r="R13" s="123">
        <v>9048</v>
      </c>
      <c r="S13" s="130">
        <v>37.880000000000003</v>
      </c>
      <c r="T13" s="108">
        <f t="shared" si="1"/>
        <v>10.522222222222222</v>
      </c>
      <c r="U13" s="125">
        <v>11632</v>
      </c>
      <c r="V13" s="130">
        <v>48.7</v>
      </c>
      <c r="W13" s="108">
        <f t="shared" si="2"/>
        <v>13.527777777777779</v>
      </c>
      <c r="X13" s="51"/>
      <c r="Y13" s="18"/>
      <c r="Z13" s="18"/>
      <c r="AA13" s="18"/>
      <c r="AB13" s="23"/>
      <c r="AC13" s="57">
        <v>14.7697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8169</v>
      </c>
      <c r="P14" s="129">
        <v>34.200000000000003</v>
      </c>
      <c r="Q14" s="103">
        <f t="shared" si="0"/>
        <v>9.5</v>
      </c>
      <c r="R14" s="123">
        <v>9048</v>
      </c>
      <c r="S14" s="130">
        <v>37.880000000000003</v>
      </c>
      <c r="T14" s="108">
        <f t="shared" si="1"/>
        <v>10.522222222222222</v>
      </c>
      <c r="U14" s="125">
        <v>11632</v>
      </c>
      <c r="V14" s="130">
        <v>48.7</v>
      </c>
      <c r="W14" s="108">
        <f t="shared" si="2"/>
        <v>13.527777777777779</v>
      </c>
      <c r="X14" s="51"/>
      <c r="Y14" s="18"/>
      <c r="Z14" s="18"/>
      <c r="AA14" s="18"/>
      <c r="AB14" s="55"/>
      <c r="AC14" s="57">
        <v>15.2608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121">
        <v>8169</v>
      </c>
      <c r="P15" s="129">
        <v>34.200000000000003</v>
      </c>
      <c r="Q15" s="103">
        <f t="shared" si="0"/>
        <v>9.5</v>
      </c>
      <c r="R15" s="123">
        <v>9048</v>
      </c>
      <c r="S15" s="130">
        <v>37.880000000000003</v>
      </c>
      <c r="T15" s="108">
        <f t="shared" si="1"/>
        <v>10.522222222222222</v>
      </c>
      <c r="U15" s="125">
        <v>11632</v>
      </c>
      <c r="V15" s="130">
        <v>48.7</v>
      </c>
      <c r="W15" s="108">
        <f t="shared" si="2"/>
        <v>13.527777777777779</v>
      </c>
      <c r="X15" s="51"/>
      <c r="Y15" s="18"/>
      <c r="Z15" s="18"/>
      <c r="AA15" s="18"/>
      <c r="AB15" s="23"/>
      <c r="AC15" s="57">
        <v>15.7174</v>
      </c>
      <c r="AD15" s="15">
        <f t="shared" si="3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121">
        <v>8169</v>
      </c>
      <c r="P16" s="129">
        <v>34.200000000000003</v>
      </c>
      <c r="Q16" s="103">
        <f t="shared" si="0"/>
        <v>9.5</v>
      </c>
      <c r="R16" s="123">
        <v>9048</v>
      </c>
      <c r="S16" s="130">
        <v>37.880000000000003</v>
      </c>
      <c r="T16" s="108">
        <f t="shared" si="1"/>
        <v>10.522222222222222</v>
      </c>
      <c r="U16" s="125">
        <v>11632</v>
      </c>
      <c r="V16" s="130">
        <v>48.7</v>
      </c>
      <c r="W16" s="108">
        <f t="shared" si="2"/>
        <v>13.527777777777779</v>
      </c>
      <c r="X16" s="51"/>
      <c r="Y16" s="18"/>
      <c r="Z16" s="18"/>
      <c r="AA16" s="18"/>
      <c r="AB16" s="54"/>
      <c r="AC16" s="57">
        <v>15.8535</v>
      </c>
      <c r="AD16" s="15">
        <f t="shared" si="3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4"/>
      <c r="O17" s="121">
        <v>8169</v>
      </c>
      <c r="P17" s="129">
        <v>34.200000000000003</v>
      </c>
      <c r="Q17" s="103">
        <f t="shared" si="0"/>
        <v>9.5</v>
      </c>
      <c r="R17" s="123">
        <v>9048</v>
      </c>
      <c r="S17" s="130">
        <v>37.880000000000003</v>
      </c>
      <c r="T17" s="108">
        <f t="shared" si="1"/>
        <v>10.522222222222222</v>
      </c>
      <c r="U17" s="125">
        <v>11632</v>
      </c>
      <c r="V17" s="130">
        <v>48.7</v>
      </c>
      <c r="W17" s="108">
        <f t="shared" si="2"/>
        <v>13.527777777777779</v>
      </c>
      <c r="X17" s="51"/>
      <c r="Y17" s="18"/>
      <c r="Z17" s="18"/>
      <c r="AA17" s="18"/>
      <c r="AB17" s="23"/>
      <c r="AC17" s="57">
        <v>17.206</v>
      </c>
      <c r="AD17" s="15">
        <f t="shared" si="3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21">
        <v>8169</v>
      </c>
      <c r="P18" s="129">
        <v>34.200000000000003</v>
      </c>
      <c r="Q18" s="103">
        <f t="shared" si="0"/>
        <v>9.5</v>
      </c>
      <c r="R18" s="123">
        <v>9048</v>
      </c>
      <c r="S18" s="130">
        <v>37.880000000000003</v>
      </c>
      <c r="T18" s="108">
        <f t="shared" si="1"/>
        <v>10.522222222222222</v>
      </c>
      <c r="U18" s="125">
        <v>11632</v>
      </c>
      <c r="V18" s="130">
        <v>48.7</v>
      </c>
      <c r="W18" s="108">
        <f t="shared" si="2"/>
        <v>13.527777777777779</v>
      </c>
      <c r="X18" s="51"/>
      <c r="Y18" s="18"/>
      <c r="Z18" s="18"/>
      <c r="AA18" s="18"/>
      <c r="AB18" s="23"/>
      <c r="AC18" s="57">
        <v>17.0503</v>
      </c>
      <c r="AD18" s="15">
        <f t="shared" si="3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4"/>
      <c r="O19" s="121">
        <v>8169</v>
      </c>
      <c r="P19" s="129">
        <v>34.200000000000003</v>
      </c>
      <c r="Q19" s="103">
        <f t="shared" si="0"/>
        <v>9.5</v>
      </c>
      <c r="R19" s="123">
        <v>9048</v>
      </c>
      <c r="S19" s="130">
        <v>37.880000000000003</v>
      </c>
      <c r="T19" s="108">
        <f t="shared" si="1"/>
        <v>10.522222222222222</v>
      </c>
      <c r="U19" s="125">
        <v>11632</v>
      </c>
      <c r="V19" s="130">
        <v>48.7</v>
      </c>
      <c r="W19" s="108">
        <f t="shared" si="2"/>
        <v>13.527777777777779</v>
      </c>
      <c r="X19" s="51"/>
      <c r="Y19" s="18"/>
      <c r="Z19" s="18"/>
      <c r="AA19" s="18"/>
      <c r="AB19" s="23"/>
      <c r="AC19" s="57">
        <v>14.0039</v>
      </c>
      <c r="AD19" s="15">
        <f t="shared" si="3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21">
        <v>8169</v>
      </c>
      <c r="P20" s="129">
        <v>34.200000000000003</v>
      </c>
      <c r="Q20" s="103">
        <f t="shared" si="0"/>
        <v>9.5</v>
      </c>
      <c r="R20" s="123">
        <v>9048</v>
      </c>
      <c r="S20" s="130">
        <v>37.880000000000003</v>
      </c>
      <c r="T20" s="108">
        <f t="shared" si="1"/>
        <v>10.522222222222222</v>
      </c>
      <c r="U20" s="125">
        <v>11632</v>
      </c>
      <c r="V20" s="130">
        <v>48.7</v>
      </c>
      <c r="W20" s="108">
        <f t="shared" si="2"/>
        <v>13.527777777777779</v>
      </c>
      <c r="X20" s="51"/>
      <c r="Y20" s="18"/>
      <c r="Z20" s="18"/>
      <c r="AA20" s="18"/>
      <c r="AB20" s="23"/>
      <c r="AC20" s="57">
        <v>13.289300000000001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21">
        <v>8169</v>
      </c>
      <c r="P21" s="129">
        <v>34.200000000000003</v>
      </c>
      <c r="Q21" s="103">
        <f>P21/3.6</f>
        <v>9.5</v>
      </c>
      <c r="R21" s="123">
        <v>9048</v>
      </c>
      <c r="S21" s="130">
        <v>37.880000000000003</v>
      </c>
      <c r="T21" s="108">
        <f t="shared" si="1"/>
        <v>10.522222222222222</v>
      </c>
      <c r="U21" s="125">
        <v>11632</v>
      </c>
      <c r="V21" s="130">
        <v>48.7</v>
      </c>
      <c r="W21" s="108">
        <f t="shared" si="2"/>
        <v>13.527777777777779</v>
      </c>
      <c r="X21" s="51"/>
      <c r="Y21" s="18"/>
      <c r="Z21" s="18"/>
      <c r="AA21" s="18"/>
      <c r="AB21" s="23"/>
      <c r="AC21" s="57">
        <v>14.598599999999999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21">
        <v>8169</v>
      </c>
      <c r="P22" s="129">
        <v>34.200000000000003</v>
      </c>
      <c r="Q22" s="103">
        <f t="shared" si="0"/>
        <v>9.5</v>
      </c>
      <c r="R22" s="123">
        <v>9048</v>
      </c>
      <c r="S22" s="130">
        <v>37.880000000000003</v>
      </c>
      <c r="T22" s="108">
        <f t="shared" si="1"/>
        <v>10.522222222222222</v>
      </c>
      <c r="U22" s="125">
        <v>11632</v>
      </c>
      <c r="V22" s="130">
        <v>48.7</v>
      </c>
      <c r="W22" s="108">
        <f t="shared" si="2"/>
        <v>13.527777777777779</v>
      </c>
      <c r="X22" s="51"/>
      <c r="Y22" s="18"/>
      <c r="Z22" s="18"/>
      <c r="AA22" s="18"/>
      <c r="AB22" s="23"/>
      <c r="AC22" s="57">
        <v>15.183400000000001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4"/>
      <c r="O23" s="121">
        <v>8169</v>
      </c>
      <c r="P23" s="129">
        <v>34.200000000000003</v>
      </c>
      <c r="Q23" s="103">
        <f t="shared" si="0"/>
        <v>9.5</v>
      </c>
      <c r="R23" s="123">
        <v>9048</v>
      </c>
      <c r="S23" s="130">
        <v>37.880000000000003</v>
      </c>
      <c r="T23" s="108">
        <f t="shared" si="1"/>
        <v>10.522222222222222</v>
      </c>
      <c r="U23" s="125">
        <v>11632</v>
      </c>
      <c r="V23" s="130">
        <v>48.7</v>
      </c>
      <c r="W23" s="108">
        <f t="shared" si="2"/>
        <v>13.527777777777779</v>
      </c>
      <c r="X23" s="53"/>
      <c r="Y23" s="18"/>
      <c r="Z23" s="18"/>
      <c r="AA23" s="18"/>
      <c r="AB23" s="23"/>
      <c r="AC23" s="57">
        <v>17.7377</v>
      </c>
      <c r="AD23" s="15">
        <f t="shared" si="3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38">
        <v>92.171599999999998</v>
      </c>
      <c r="C24" s="38">
        <v>3.4847999999999999</v>
      </c>
      <c r="D24" s="38">
        <v>0.73199999999999998</v>
      </c>
      <c r="E24" s="38">
        <v>7.0099999999999996E-2</v>
      </c>
      <c r="F24" s="38">
        <v>0.10249999999999999</v>
      </c>
      <c r="G24" s="38">
        <v>4.0000000000000002E-4</v>
      </c>
      <c r="H24" s="38">
        <v>1.54E-2</v>
      </c>
      <c r="I24" s="38">
        <v>1.0999999999999999E-2</v>
      </c>
      <c r="J24" s="38">
        <v>1.38E-2</v>
      </c>
      <c r="K24" s="38">
        <v>1.54E-2</v>
      </c>
      <c r="L24" s="38">
        <v>3.2315999999999998</v>
      </c>
      <c r="M24" s="38">
        <v>0.15140000000000001</v>
      </c>
      <c r="N24" s="44">
        <v>0.71919999999999995</v>
      </c>
      <c r="O24" s="105">
        <v>8064</v>
      </c>
      <c r="P24" s="128">
        <v>33.76</v>
      </c>
      <c r="Q24" s="103">
        <f t="shared" si="0"/>
        <v>9.3777777777777764</v>
      </c>
      <c r="R24" s="105">
        <v>8935</v>
      </c>
      <c r="S24" s="74">
        <v>37.409999999999997</v>
      </c>
      <c r="T24" s="108">
        <f t="shared" si="1"/>
        <v>10.391666666666666</v>
      </c>
      <c r="U24" s="107">
        <v>11563</v>
      </c>
      <c r="V24" s="104">
        <v>48.41</v>
      </c>
      <c r="W24" s="108">
        <f t="shared" si="2"/>
        <v>13.447222222222221</v>
      </c>
      <c r="X24" s="51"/>
      <c r="Y24" s="18"/>
      <c r="Z24" s="18"/>
      <c r="AA24" s="18"/>
      <c r="AB24" s="23"/>
      <c r="AC24" s="57">
        <v>18.377800000000001</v>
      </c>
      <c r="AD24" s="15">
        <f t="shared" si="3"/>
        <v>99.999999999999986</v>
      </c>
      <c r="AE24" s="16" t="str">
        <f t="shared" si="4"/>
        <v>ОК</v>
      </c>
      <c r="AF24" s="8"/>
      <c r="AG24" s="8"/>
      <c r="AH24" s="8"/>
    </row>
    <row r="25" spans="1:34" x14ac:dyDescent="0.25">
      <c r="A25" s="28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123">
        <v>8064</v>
      </c>
      <c r="P25" s="129">
        <v>33.76</v>
      </c>
      <c r="Q25" s="103">
        <f t="shared" si="0"/>
        <v>9.3777777777777764</v>
      </c>
      <c r="R25" s="123">
        <v>8935</v>
      </c>
      <c r="S25" s="130">
        <v>37.409999999999997</v>
      </c>
      <c r="T25" s="108">
        <f t="shared" si="1"/>
        <v>10.391666666666666</v>
      </c>
      <c r="U25" s="127">
        <v>11563</v>
      </c>
      <c r="V25" s="132">
        <v>48.41</v>
      </c>
      <c r="W25" s="108">
        <f t="shared" si="2"/>
        <v>13.447222222222221</v>
      </c>
      <c r="X25" s="51"/>
      <c r="Y25" s="18"/>
      <c r="Z25" s="18"/>
      <c r="AA25" s="18"/>
      <c r="AB25" s="23"/>
      <c r="AC25" s="57">
        <v>17.304300000000001</v>
      </c>
      <c r="AD25" s="15">
        <f t="shared" si="3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4"/>
      <c r="O26" s="123">
        <v>8064</v>
      </c>
      <c r="P26" s="129">
        <v>33.76</v>
      </c>
      <c r="Q26" s="103">
        <f t="shared" si="0"/>
        <v>9.3777777777777764</v>
      </c>
      <c r="R26" s="123">
        <v>8935</v>
      </c>
      <c r="S26" s="130">
        <v>37.409999999999997</v>
      </c>
      <c r="T26" s="108">
        <f t="shared" si="1"/>
        <v>10.391666666666666</v>
      </c>
      <c r="U26" s="127">
        <v>11563</v>
      </c>
      <c r="V26" s="132">
        <v>48.41</v>
      </c>
      <c r="W26" s="108">
        <f t="shared" si="2"/>
        <v>13.447222222222221</v>
      </c>
      <c r="X26" s="51"/>
      <c r="Y26" s="18"/>
      <c r="Z26" s="18"/>
      <c r="AA26" s="18"/>
      <c r="AB26" s="23"/>
      <c r="AC26" s="57">
        <v>19.275200000000002</v>
      </c>
      <c r="AD26" s="15">
        <f t="shared" si="3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8064</v>
      </c>
      <c r="P27" s="129">
        <v>33.76</v>
      </c>
      <c r="Q27" s="103">
        <f>P27/3.6</f>
        <v>9.3777777777777764</v>
      </c>
      <c r="R27" s="123">
        <v>8935</v>
      </c>
      <c r="S27" s="130">
        <v>37.409999999999997</v>
      </c>
      <c r="T27" s="108">
        <f t="shared" si="1"/>
        <v>10.391666666666666</v>
      </c>
      <c r="U27" s="127">
        <v>11563</v>
      </c>
      <c r="V27" s="132">
        <v>48.41</v>
      </c>
      <c r="W27" s="108">
        <f t="shared" si="2"/>
        <v>13.447222222222221</v>
      </c>
      <c r="X27" s="51"/>
      <c r="Y27" s="18"/>
      <c r="Z27" s="18"/>
      <c r="AA27" s="18"/>
      <c r="AB27" s="55"/>
      <c r="AC27" s="57">
        <v>19.8462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123">
        <v>8064</v>
      </c>
      <c r="P28" s="129">
        <v>33.76</v>
      </c>
      <c r="Q28" s="103">
        <f t="shared" si="0"/>
        <v>9.3777777777777764</v>
      </c>
      <c r="R28" s="123">
        <v>8935</v>
      </c>
      <c r="S28" s="130">
        <v>37.409999999999997</v>
      </c>
      <c r="T28" s="108">
        <f t="shared" si="1"/>
        <v>10.391666666666666</v>
      </c>
      <c r="U28" s="127">
        <v>11563</v>
      </c>
      <c r="V28" s="132">
        <v>48.41</v>
      </c>
      <c r="W28" s="108">
        <f t="shared" si="2"/>
        <v>13.447222222222221</v>
      </c>
      <c r="X28" s="51"/>
      <c r="Y28" s="18"/>
      <c r="Z28" s="18"/>
      <c r="AA28" s="18"/>
      <c r="AB28" s="23"/>
      <c r="AC28" s="57">
        <v>17.368099999999998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8064</v>
      </c>
      <c r="P29" s="129">
        <v>33.76</v>
      </c>
      <c r="Q29" s="103">
        <f t="shared" si="0"/>
        <v>9.3777777777777764</v>
      </c>
      <c r="R29" s="123">
        <v>8935</v>
      </c>
      <c r="S29" s="130">
        <v>37.409999999999997</v>
      </c>
      <c r="T29" s="108">
        <f t="shared" si="1"/>
        <v>10.391666666666666</v>
      </c>
      <c r="U29" s="127">
        <v>11563</v>
      </c>
      <c r="V29" s="132">
        <v>48.41</v>
      </c>
      <c r="W29" s="108">
        <f t="shared" si="2"/>
        <v>13.447222222222221</v>
      </c>
      <c r="X29" s="51"/>
      <c r="Y29" s="18"/>
      <c r="Z29" s="18"/>
      <c r="AA29" s="18"/>
      <c r="AB29" s="23"/>
      <c r="AC29" s="57">
        <v>16.1142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4"/>
      <c r="O30" s="123">
        <v>8064</v>
      </c>
      <c r="P30" s="129">
        <v>33.76</v>
      </c>
      <c r="Q30" s="103">
        <f t="shared" si="0"/>
        <v>9.3777777777777764</v>
      </c>
      <c r="R30" s="123">
        <v>8935</v>
      </c>
      <c r="S30" s="130">
        <v>37.409999999999997</v>
      </c>
      <c r="T30" s="108">
        <f t="shared" si="1"/>
        <v>10.391666666666666</v>
      </c>
      <c r="U30" s="127">
        <v>11563</v>
      </c>
      <c r="V30" s="132">
        <v>48.41</v>
      </c>
      <c r="W30" s="108">
        <f t="shared" si="2"/>
        <v>13.447222222222221</v>
      </c>
      <c r="X30" s="51"/>
      <c r="Y30" s="18"/>
      <c r="Z30" s="18"/>
      <c r="AA30" s="18"/>
      <c r="AB30" s="55"/>
      <c r="AC30" s="57">
        <v>17.1541</v>
      </c>
      <c r="AD30" s="15">
        <f t="shared" si="3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123">
        <v>8064</v>
      </c>
      <c r="P31" s="129">
        <v>33.76</v>
      </c>
      <c r="Q31" s="103">
        <f t="shared" si="0"/>
        <v>9.3777777777777764</v>
      </c>
      <c r="R31" s="123">
        <v>8935</v>
      </c>
      <c r="S31" s="130">
        <v>37.409999999999997</v>
      </c>
      <c r="T31" s="108">
        <f t="shared" si="1"/>
        <v>10.391666666666666</v>
      </c>
      <c r="U31" s="127">
        <v>11563</v>
      </c>
      <c r="V31" s="132">
        <v>48.41</v>
      </c>
      <c r="W31" s="108">
        <f t="shared" si="2"/>
        <v>13.447222222222221</v>
      </c>
      <c r="X31" s="51"/>
      <c r="Y31" s="18"/>
      <c r="Z31" s="18"/>
      <c r="AA31" s="18"/>
      <c r="AB31" s="23"/>
      <c r="AC31" s="57">
        <v>18.506900000000002</v>
      </c>
      <c r="AD31" s="15">
        <f t="shared" si="3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123">
        <v>8064</v>
      </c>
      <c r="P32" s="129">
        <v>33.76</v>
      </c>
      <c r="Q32" s="103">
        <f t="shared" si="0"/>
        <v>9.3777777777777764</v>
      </c>
      <c r="R32" s="123">
        <v>8935</v>
      </c>
      <c r="S32" s="130">
        <v>37.409999999999997</v>
      </c>
      <c r="T32" s="108">
        <f t="shared" si="1"/>
        <v>10.391666666666666</v>
      </c>
      <c r="U32" s="127">
        <v>11563</v>
      </c>
      <c r="V32" s="132">
        <v>48.41</v>
      </c>
      <c r="W32" s="108">
        <f t="shared" si="2"/>
        <v>13.447222222222221</v>
      </c>
      <c r="X32" s="51"/>
      <c r="Y32" s="18"/>
      <c r="Z32" s="18"/>
      <c r="AA32" s="18"/>
      <c r="AB32" s="23"/>
      <c r="AC32" s="57">
        <v>16.757300000000001</v>
      </c>
      <c r="AD32" s="15">
        <f t="shared" si="3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123">
        <v>8064</v>
      </c>
      <c r="P33" s="129">
        <v>33.76</v>
      </c>
      <c r="Q33" s="103">
        <f t="shared" si="0"/>
        <v>9.3777777777777764</v>
      </c>
      <c r="R33" s="123">
        <v>8935</v>
      </c>
      <c r="S33" s="130">
        <v>37.409999999999997</v>
      </c>
      <c r="T33" s="108">
        <f t="shared" si="1"/>
        <v>10.391666666666666</v>
      </c>
      <c r="U33" s="127">
        <v>11563</v>
      </c>
      <c r="V33" s="132">
        <v>48.41</v>
      </c>
      <c r="W33" s="108">
        <f t="shared" si="2"/>
        <v>13.447222222222221</v>
      </c>
      <c r="X33" s="51"/>
      <c r="Y33" s="18"/>
      <c r="Z33" s="18"/>
      <c r="AA33" s="18"/>
      <c r="AB33" s="23"/>
      <c r="AC33" s="57">
        <v>16.178799999999999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8064</v>
      </c>
      <c r="P34" s="129">
        <v>33.76</v>
      </c>
      <c r="Q34" s="103">
        <f t="shared" si="0"/>
        <v>9.3777777777777764</v>
      </c>
      <c r="R34" s="123">
        <v>8935</v>
      </c>
      <c r="S34" s="130">
        <v>37.409999999999997</v>
      </c>
      <c r="T34" s="108">
        <f t="shared" si="1"/>
        <v>10.391666666666666</v>
      </c>
      <c r="U34" s="127">
        <v>11563</v>
      </c>
      <c r="V34" s="132">
        <v>48.41</v>
      </c>
      <c r="W34" s="108">
        <f t="shared" si="2"/>
        <v>13.447222222222221</v>
      </c>
      <c r="X34" s="51"/>
      <c r="Y34" s="18"/>
      <c r="Z34" s="18"/>
      <c r="AA34" s="18"/>
      <c r="AB34" s="23"/>
      <c r="AC34" s="57">
        <v>15.2591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8064</v>
      </c>
      <c r="P35" s="129">
        <v>33.76</v>
      </c>
      <c r="Q35" s="103">
        <f>P35/3.6</f>
        <v>9.3777777777777764</v>
      </c>
      <c r="R35" s="123">
        <v>8935</v>
      </c>
      <c r="S35" s="130">
        <v>37.409999999999997</v>
      </c>
      <c r="T35" s="108">
        <f t="shared" si="1"/>
        <v>10.391666666666666</v>
      </c>
      <c r="U35" s="127">
        <v>11563</v>
      </c>
      <c r="V35" s="132">
        <v>48.41</v>
      </c>
      <c r="W35" s="108">
        <f t="shared" si="2"/>
        <v>13.447222222222221</v>
      </c>
      <c r="X35" s="53"/>
      <c r="Y35" s="18"/>
      <c r="Z35" s="18"/>
      <c r="AA35" s="18"/>
      <c r="AB35" s="23"/>
      <c r="AC35" s="57">
        <v>14.7079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>
        <v>92.328000000000003</v>
      </c>
      <c r="C36" s="38">
        <v>3.5819000000000001</v>
      </c>
      <c r="D36" s="38">
        <v>0.71519999999999995</v>
      </c>
      <c r="E36" s="38">
        <v>5.8299999999999998E-2</v>
      </c>
      <c r="F36" s="38">
        <v>8.0199999999999994E-2</v>
      </c>
      <c r="G36" s="38">
        <v>2.9999999999999997E-4</v>
      </c>
      <c r="H36" s="38">
        <v>1.9300000000000001E-2</v>
      </c>
      <c r="I36" s="38">
        <v>1.47E-2</v>
      </c>
      <c r="J36" s="38">
        <v>1.78E-2</v>
      </c>
      <c r="K36" s="38">
        <v>9.7000000000000003E-3</v>
      </c>
      <c r="L36" s="38">
        <v>3.0188000000000001</v>
      </c>
      <c r="M36" s="38">
        <v>0.15579999999999999</v>
      </c>
      <c r="N36" s="44">
        <v>0.71830000000000005</v>
      </c>
      <c r="O36" s="105">
        <v>8083</v>
      </c>
      <c r="P36" s="104">
        <v>33.840000000000003</v>
      </c>
      <c r="Q36" s="103">
        <f>P36/3.6</f>
        <v>9.4</v>
      </c>
      <c r="R36" s="105">
        <v>8954</v>
      </c>
      <c r="S36" s="74">
        <v>37.49</v>
      </c>
      <c r="T36" s="108">
        <f t="shared" si="1"/>
        <v>10.41388888888889</v>
      </c>
      <c r="U36" s="107">
        <v>11596</v>
      </c>
      <c r="V36" s="74">
        <v>48.55</v>
      </c>
      <c r="W36" s="108">
        <f t="shared" si="2"/>
        <v>13.486111111111111</v>
      </c>
      <c r="X36" s="53"/>
      <c r="Y36" s="18"/>
      <c r="Z36" s="18"/>
      <c r="AA36" s="18"/>
      <c r="AB36" s="23"/>
      <c r="AC36" s="57">
        <v>14.604900000000001</v>
      </c>
      <c r="AD36" s="15">
        <f t="shared" si="3"/>
        <v>100</v>
      </c>
      <c r="AE36" s="16" t="str">
        <f t="shared" si="4"/>
        <v>ОК</v>
      </c>
      <c r="AF36" s="8"/>
      <c r="AG36" s="8"/>
      <c r="AH36" s="8"/>
    </row>
    <row r="37" spans="1:34" x14ac:dyDescent="0.25">
      <c r="A37" s="28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123">
        <v>8083</v>
      </c>
      <c r="P37" s="132">
        <v>33.840000000000003</v>
      </c>
      <c r="Q37" s="103">
        <f t="shared" si="0"/>
        <v>9.4</v>
      </c>
      <c r="R37" s="123">
        <v>8954</v>
      </c>
      <c r="S37" s="130">
        <v>37.49</v>
      </c>
      <c r="T37" s="108">
        <f t="shared" si="1"/>
        <v>10.41388888888889</v>
      </c>
      <c r="U37" s="127">
        <v>11596</v>
      </c>
      <c r="V37" s="130">
        <v>48.55</v>
      </c>
      <c r="W37" s="108">
        <f>V37/3.6</f>
        <v>13.486111111111111</v>
      </c>
      <c r="X37" s="51"/>
      <c r="Y37" s="18"/>
      <c r="Z37" s="18"/>
      <c r="AA37" s="18"/>
      <c r="AB37" s="55"/>
      <c r="AC37" s="57">
        <v>14.7532</v>
      </c>
      <c r="AD37" s="15">
        <f t="shared" si="3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123">
        <v>8083</v>
      </c>
      <c r="P38" s="132">
        <v>33.840000000000003</v>
      </c>
      <c r="Q38" s="103">
        <f>P38/3.6</f>
        <v>9.4</v>
      </c>
      <c r="R38" s="123">
        <v>8954</v>
      </c>
      <c r="S38" s="130">
        <v>37.49</v>
      </c>
      <c r="T38" s="108">
        <f t="shared" si="1"/>
        <v>10.41388888888889</v>
      </c>
      <c r="U38" s="127">
        <v>11596</v>
      </c>
      <c r="V38" s="130">
        <v>48.55</v>
      </c>
      <c r="W38" s="108">
        <f>V38/3.6</f>
        <v>13.486111111111111</v>
      </c>
      <c r="X38" s="51"/>
      <c r="Y38" s="18"/>
      <c r="Z38" s="18"/>
      <c r="AA38" s="18"/>
      <c r="AB38" s="23"/>
      <c r="AC38" s="57">
        <v>14.168799999999999</v>
      </c>
      <c r="AD38" s="15">
        <f t="shared" si="3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38">
        <v>92.359200000000001</v>
      </c>
      <c r="C39" s="38">
        <v>3.6417999999999999</v>
      </c>
      <c r="D39" s="38">
        <v>0.71750000000000003</v>
      </c>
      <c r="E39" s="38">
        <v>5.7000000000000002E-2</v>
      </c>
      <c r="F39" s="38">
        <v>7.6999999999999999E-2</v>
      </c>
      <c r="G39" s="38">
        <v>2.9999999999999997E-4</v>
      </c>
      <c r="H39" s="38">
        <v>1.78E-2</v>
      </c>
      <c r="I39" s="38">
        <v>1.29E-2</v>
      </c>
      <c r="J39" s="38">
        <v>1.61E-2</v>
      </c>
      <c r="K39" s="38">
        <v>1.01E-2</v>
      </c>
      <c r="L39" s="38">
        <v>2.9565999999999999</v>
      </c>
      <c r="M39" s="38">
        <v>0.13370000000000001</v>
      </c>
      <c r="N39" s="44">
        <v>0.71789999999999998</v>
      </c>
      <c r="O39" s="105">
        <v>8090</v>
      </c>
      <c r="P39" s="104">
        <v>33.869999999999997</v>
      </c>
      <c r="Q39" s="103">
        <f t="shared" si="0"/>
        <v>9.4083333333333332</v>
      </c>
      <c r="R39" s="105">
        <v>8964</v>
      </c>
      <c r="S39" s="74">
        <v>37.53</v>
      </c>
      <c r="T39" s="108">
        <f t="shared" si="1"/>
        <v>10.425000000000001</v>
      </c>
      <c r="U39" s="107">
        <v>11610</v>
      </c>
      <c r="V39" s="104">
        <v>48.61</v>
      </c>
      <c r="W39" s="108">
        <f t="shared" si="2"/>
        <v>13.502777777777776</v>
      </c>
      <c r="X39" s="51"/>
      <c r="Y39" s="18"/>
      <c r="Z39" s="18"/>
      <c r="AA39" s="18"/>
      <c r="AB39" s="23"/>
      <c r="AC39" s="57">
        <v>13.8986</v>
      </c>
      <c r="AD39" s="15">
        <f t="shared" si="3"/>
        <v>99.999999999999986</v>
      </c>
      <c r="AE39" s="16" t="str">
        <f t="shared" si="4"/>
        <v>ОК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44"/>
      <c r="O40" s="123">
        <v>8090</v>
      </c>
      <c r="P40" s="132">
        <v>33.869999999999997</v>
      </c>
      <c r="Q40" s="103">
        <f t="shared" si="0"/>
        <v>9.4083333333333332</v>
      </c>
      <c r="R40" s="123">
        <v>8964</v>
      </c>
      <c r="S40" s="130">
        <v>37.53</v>
      </c>
      <c r="T40" s="108">
        <f t="shared" si="1"/>
        <v>10.425000000000001</v>
      </c>
      <c r="U40" s="127">
        <v>11610</v>
      </c>
      <c r="V40" s="132">
        <v>48.61</v>
      </c>
      <c r="W40" s="108">
        <f t="shared" si="2"/>
        <v>13.502777777777776</v>
      </c>
      <c r="X40" s="51"/>
      <c r="Y40" s="18"/>
      <c r="Z40" s="18"/>
      <c r="AA40" s="18"/>
      <c r="AB40" s="23"/>
      <c r="AC40" s="57">
        <v>14.793900000000001</v>
      </c>
      <c r="AD40" s="15">
        <f t="shared" si="3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8090</v>
      </c>
      <c r="P41" s="132">
        <v>33.869999999999997</v>
      </c>
      <c r="Q41" s="103">
        <f>P41/3.6</f>
        <v>9.4083333333333332</v>
      </c>
      <c r="R41" s="123">
        <v>8964</v>
      </c>
      <c r="S41" s="130">
        <v>37.53</v>
      </c>
      <c r="T41" s="108">
        <f t="shared" si="1"/>
        <v>10.425000000000001</v>
      </c>
      <c r="U41" s="127">
        <v>11610</v>
      </c>
      <c r="V41" s="132">
        <v>48.61</v>
      </c>
      <c r="W41" s="112">
        <f t="shared" si="2"/>
        <v>13.502777777777776</v>
      </c>
      <c r="X41" s="52"/>
      <c r="Y41" s="24"/>
      <c r="Z41" s="63"/>
      <c r="AA41" s="63"/>
      <c r="AB41" s="25"/>
      <c r="AC41" s="58">
        <v>15.894399999999999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8116.415320306809</v>
      </c>
      <c r="P42" s="209">
        <f>SUMPRODUCT(P11:P41,AC11:AC41)/SUM(AC11:AC41)</f>
        <v>33.979860272245041</v>
      </c>
      <c r="Q42" s="203">
        <f>SUMPRODUCT(Q11:Q41,AC11:AC41)/SUM(AC11:AC41)</f>
        <v>9.4388500756236233</v>
      </c>
      <c r="R42" s="203">
        <f>SUMPRODUCT(R11:R41,AC11:AC41)/SUM(AC11:AC41)</f>
        <v>8991.3777375579884</v>
      </c>
      <c r="S42" s="209">
        <f>SUMPRODUCT(S11:S41,AC11:AC41)/SUM(AC11:AC41)</f>
        <v>37.644721334209102</v>
      </c>
      <c r="T42" s="218">
        <f>SUMPRODUCT(T11:T41,AC11:AC41)/SUM(AC11:AC41)</f>
        <v>10.456867037280306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495.11279999999988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4:AA4"/>
    <mergeCell ref="K5:AA5"/>
    <mergeCell ref="Z7:Z10"/>
    <mergeCell ref="AA7:AA10"/>
    <mergeCell ref="AB7:AB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7109375" style="1" customWidth="1"/>
    <col min="26" max="26" width="7.140625" style="1" customWidth="1"/>
    <col min="27" max="27" width="7.42578125" style="1" customWidth="1"/>
    <col min="28" max="28" width="8.28515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6"/>
      <c r="F3" s="2"/>
      <c r="G3" s="2"/>
      <c r="H3" s="2"/>
      <c r="I3" s="2"/>
      <c r="J3" s="2"/>
      <c r="K3" s="216" t="s">
        <v>87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104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thickBot="1" x14ac:dyDescent="0.3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4"/>
    </row>
    <row r="11" spans="1:34" x14ac:dyDescent="0.25">
      <c r="A11" s="28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75"/>
      <c r="O11" s="121">
        <v>8087</v>
      </c>
      <c r="P11" s="122">
        <v>33.86</v>
      </c>
      <c r="Q11" s="103">
        <f>P11/3.6</f>
        <v>9.405555555555555</v>
      </c>
      <c r="R11" s="123">
        <v>8959</v>
      </c>
      <c r="S11" s="130">
        <v>37.51</v>
      </c>
      <c r="T11" s="108">
        <f>S11/3.6</f>
        <v>10.419444444444444</v>
      </c>
      <c r="U11" s="125">
        <v>11591</v>
      </c>
      <c r="V11" s="126">
        <v>48.53</v>
      </c>
      <c r="W11" s="108">
        <f>V11/3.6</f>
        <v>13.480555555555556</v>
      </c>
      <c r="X11" s="51"/>
      <c r="Y11" s="18"/>
      <c r="Z11" s="18"/>
      <c r="AA11" s="18"/>
      <c r="AB11" s="23"/>
      <c r="AC11" s="117">
        <v>64.391099999999994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38">
        <v>91.399299999999997</v>
      </c>
      <c r="C12" s="38">
        <v>4.0422000000000002</v>
      </c>
      <c r="D12" s="38">
        <v>1.0742</v>
      </c>
      <c r="E12" s="38">
        <v>0.11799999999999999</v>
      </c>
      <c r="F12" s="38">
        <v>0.18210000000000001</v>
      </c>
      <c r="G12" s="38">
        <v>2.0000000000000001E-4</v>
      </c>
      <c r="H12" s="38">
        <v>1.52E-2</v>
      </c>
      <c r="I12" s="38">
        <v>1.0999999999999999E-2</v>
      </c>
      <c r="J12" s="38">
        <v>5.7000000000000002E-3</v>
      </c>
      <c r="K12" s="38">
        <v>1.24E-2</v>
      </c>
      <c r="L12" s="38">
        <v>2.8698000000000001</v>
      </c>
      <c r="M12" s="38">
        <v>0.26989999999999997</v>
      </c>
      <c r="N12" s="44">
        <v>0.72809999999999997</v>
      </c>
      <c r="O12" s="115">
        <v>8183</v>
      </c>
      <c r="P12" s="128">
        <v>34.26</v>
      </c>
      <c r="Q12" s="103">
        <f t="shared" ref="Q12:Q40" si="0">P12/3.6</f>
        <v>9.5166666666666657</v>
      </c>
      <c r="R12" s="105">
        <v>9062</v>
      </c>
      <c r="S12" s="74">
        <v>37.94</v>
      </c>
      <c r="T12" s="108">
        <f t="shared" ref="T12:T41" si="1">S12/3.6</f>
        <v>10.538888888888888</v>
      </c>
      <c r="U12" s="109">
        <v>11656</v>
      </c>
      <c r="V12" s="60">
        <v>48.8</v>
      </c>
      <c r="W12" s="108">
        <f t="shared" ref="W12:W41" si="2">V12/3.6</f>
        <v>13.555555555555554</v>
      </c>
      <c r="X12" s="51"/>
      <c r="Y12" s="18"/>
      <c r="Z12" s="18"/>
      <c r="AA12" s="18"/>
      <c r="AB12" s="23"/>
      <c r="AC12" s="57">
        <v>61.727200000000003</v>
      </c>
      <c r="AD12" s="15">
        <f t="shared" ref="AD12:AD41" si="3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121">
        <v>8183</v>
      </c>
      <c r="P13" s="129">
        <v>34.26</v>
      </c>
      <c r="Q13" s="103">
        <f t="shared" si="0"/>
        <v>9.5166666666666657</v>
      </c>
      <c r="R13" s="123">
        <v>9062</v>
      </c>
      <c r="S13" s="130">
        <v>37.94</v>
      </c>
      <c r="T13" s="108">
        <f t="shared" si="1"/>
        <v>10.538888888888888</v>
      </c>
      <c r="U13" s="125">
        <v>11656</v>
      </c>
      <c r="V13" s="124">
        <v>48.8</v>
      </c>
      <c r="W13" s="108">
        <f t="shared" si="2"/>
        <v>13.555555555555554</v>
      </c>
      <c r="X13" s="51"/>
      <c r="Y13" s="18"/>
      <c r="Z13" s="18"/>
      <c r="AA13" s="18"/>
      <c r="AB13" s="23"/>
      <c r="AC13" s="57">
        <v>61.324599999999997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8183</v>
      </c>
      <c r="P14" s="129">
        <v>34.26</v>
      </c>
      <c r="Q14" s="103">
        <f t="shared" si="0"/>
        <v>9.5166666666666657</v>
      </c>
      <c r="R14" s="123">
        <v>9062</v>
      </c>
      <c r="S14" s="130">
        <v>37.94</v>
      </c>
      <c r="T14" s="108">
        <f t="shared" si="1"/>
        <v>10.538888888888888</v>
      </c>
      <c r="U14" s="125">
        <v>11656</v>
      </c>
      <c r="V14" s="124">
        <v>48.8</v>
      </c>
      <c r="W14" s="108">
        <f t="shared" si="2"/>
        <v>13.555555555555554</v>
      </c>
      <c r="X14" s="51"/>
      <c r="Y14" s="18"/>
      <c r="Z14" s="18"/>
      <c r="AA14" s="18"/>
      <c r="AB14" s="55"/>
      <c r="AC14" s="57">
        <v>62.470500000000001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121">
        <v>8183</v>
      </c>
      <c r="P15" s="129">
        <v>34.26</v>
      </c>
      <c r="Q15" s="103">
        <f t="shared" si="0"/>
        <v>9.5166666666666657</v>
      </c>
      <c r="R15" s="123">
        <v>9062</v>
      </c>
      <c r="S15" s="130">
        <v>37.94</v>
      </c>
      <c r="T15" s="108">
        <f t="shared" si="1"/>
        <v>10.538888888888888</v>
      </c>
      <c r="U15" s="125">
        <v>11656</v>
      </c>
      <c r="V15" s="124">
        <v>48.8</v>
      </c>
      <c r="W15" s="108">
        <f t="shared" si="2"/>
        <v>13.555555555555554</v>
      </c>
      <c r="X15" s="51"/>
      <c r="Y15" s="18"/>
      <c r="Z15" s="18"/>
      <c r="AA15" s="18"/>
      <c r="AB15" s="23"/>
      <c r="AC15" s="57">
        <v>65.625500000000002</v>
      </c>
      <c r="AD15" s="15">
        <f t="shared" si="3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121">
        <v>8183</v>
      </c>
      <c r="P16" s="129">
        <v>34.26</v>
      </c>
      <c r="Q16" s="103">
        <f t="shared" si="0"/>
        <v>9.5166666666666657</v>
      </c>
      <c r="R16" s="123">
        <v>9062</v>
      </c>
      <c r="S16" s="130">
        <v>37.94</v>
      </c>
      <c r="T16" s="108">
        <f t="shared" si="1"/>
        <v>10.538888888888888</v>
      </c>
      <c r="U16" s="125">
        <v>11656</v>
      </c>
      <c r="V16" s="124">
        <v>48.8</v>
      </c>
      <c r="W16" s="108">
        <f t="shared" si="2"/>
        <v>13.555555555555554</v>
      </c>
      <c r="X16" s="51"/>
      <c r="Y16" s="18"/>
      <c r="Z16" s="18"/>
      <c r="AA16" s="18"/>
      <c r="AB16" s="54"/>
      <c r="AC16" s="57">
        <v>65.841099999999997</v>
      </c>
      <c r="AD16" s="15">
        <f t="shared" si="3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38">
        <v>91.552599999999998</v>
      </c>
      <c r="C17" s="38">
        <v>4.0509000000000004</v>
      </c>
      <c r="D17" s="38">
        <v>0.8538</v>
      </c>
      <c r="E17" s="38">
        <v>6.1699999999999998E-2</v>
      </c>
      <c r="F17" s="38">
        <v>8.4500000000000006E-2</v>
      </c>
      <c r="G17" s="38">
        <v>1E-4</v>
      </c>
      <c r="H17" s="38">
        <v>1.5800000000000002E-2</v>
      </c>
      <c r="I17" s="38">
        <v>1.1900000000000001E-2</v>
      </c>
      <c r="J17" s="38">
        <v>1.09E-2</v>
      </c>
      <c r="K17" s="38">
        <v>1.0800000000000001E-2</v>
      </c>
      <c r="L17" s="38">
        <v>3.0030000000000001</v>
      </c>
      <c r="M17" s="38">
        <v>0.34399999999999997</v>
      </c>
      <c r="N17" s="44">
        <v>0.72460000000000002</v>
      </c>
      <c r="O17" s="105">
        <v>8114</v>
      </c>
      <c r="P17" s="128">
        <v>33.97</v>
      </c>
      <c r="Q17" s="103">
        <f t="shared" si="0"/>
        <v>9.43611111111111</v>
      </c>
      <c r="R17" s="105">
        <v>8988</v>
      </c>
      <c r="S17" s="74">
        <v>37.630000000000003</v>
      </c>
      <c r="T17" s="108">
        <f t="shared" si="1"/>
        <v>10.452777777777778</v>
      </c>
      <c r="U17" s="107">
        <v>11587</v>
      </c>
      <c r="V17" s="59">
        <v>48.51</v>
      </c>
      <c r="W17" s="108">
        <f t="shared" si="2"/>
        <v>13.475</v>
      </c>
      <c r="X17" s="51"/>
      <c r="Y17" s="18"/>
      <c r="Z17" s="18"/>
      <c r="AA17" s="18"/>
      <c r="AB17" s="23"/>
      <c r="AC17" s="57">
        <v>71.218800000000002</v>
      </c>
      <c r="AD17" s="15">
        <f t="shared" si="3"/>
        <v>100.00000000000001</v>
      </c>
      <c r="AE17" s="16" t="str">
        <f t="shared" si="4"/>
        <v>ОК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23">
        <v>8114</v>
      </c>
      <c r="P18" s="129">
        <v>33.97</v>
      </c>
      <c r="Q18" s="103">
        <f t="shared" si="0"/>
        <v>9.43611111111111</v>
      </c>
      <c r="R18" s="123">
        <v>8988</v>
      </c>
      <c r="S18" s="130">
        <v>37.630000000000003</v>
      </c>
      <c r="T18" s="108">
        <f t="shared" si="1"/>
        <v>10.452777777777778</v>
      </c>
      <c r="U18" s="127">
        <v>11587</v>
      </c>
      <c r="V18" s="126">
        <v>48.51</v>
      </c>
      <c r="W18" s="108">
        <f t="shared" si="2"/>
        <v>13.475</v>
      </c>
      <c r="X18" s="51"/>
      <c r="Y18" s="18"/>
      <c r="Z18" s="18"/>
      <c r="AA18" s="18"/>
      <c r="AB18" s="23"/>
      <c r="AC18" s="57">
        <v>70.349599999999995</v>
      </c>
      <c r="AD18" s="15">
        <f t="shared" si="3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4"/>
      <c r="O19" s="123">
        <v>8114</v>
      </c>
      <c r="P19" s="129">
        <v>33.97</v>
      </c>
      <c r="Q19" s="103">
        <f t="shared" si="0"/>
        <v>9.43611111111111</v>
      </c>
      <c r="R19" s="123">
        <v>8988</v>
      </c>
      <c r="S19" s="130">
        <v>37.630000000000003</v>
      </c>
      <c r="T19" s="108">
        <f t="shared" si="1"/>
        <v>10.452777777777778</v>
      </c>
      <c r="U19" s="127">
        <v>11587</v>
      </c>
      <c r="V19" s="126">
        <v>48.51</v>
      </c>
      <c r="W19" s="108">
        <f t="shared" si="2"/>
        <v>13.475</v>
      </c>
      <c r="X19" s="51"/>
      <c r="Y19" s="18"/>
      <c r="Z19" s="18"/>
      <c r="AA19" s="18"/>
      <c r="AB19" s="23"/>
      <c r="AC19" s="57">
        <v>60.902200000000001</v>
      </c>
      <c r="AD19" s="15">
        <f t="shared" si="3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23">
        <v>8114</v>
      </c>
      <c r="P20" s="129">
        <v>33.97</v>
      </c>
      <c r="Q20" s="103">
        <f t="shared" si="0"/>
        <v>9.43611111111111</v>
      </c>
      <c r="R20" s="123">
        <v>8988</v>
      </c>
      <c r="S20" s="130">
        <v>37.630000000000003</v>
      </c>
      <c r="T20" s="108">
        <f t="shared" si="1"/>
        <v>10.452777777777778</v>
      </c>
      <c r="U20" s="127">
        <v>11587</v>
      </c>
      <c r="V20" s="126">
        <v>48.51</v>
      </c>
      <c r="W20" s="108">
        <f t="shared" si="2"/>
        <v>13.475</v>
      </c>
      <c r="X20" s="51"/>
      <c r="Y20" s="18"/>
      <c r="Z20" s="18"/>
      <c r="AA20" s="18"/>
      <c r="AB20" s="23"/>
      <c r="AC20" s="57">
        <v>57.145899999999997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23">
        <v>8114</v>
      </c>
      <c r="P21" s="129">
        <v>33.97</v>
      </c>
      <c r="Q21" s="103">
        <f>P21/3.6</f>
        <v>9.43611111111111</v>
      </c>
      <c r="R21" s="123">
        <v>8988</v>
      </c>
      <c r="S21" s="130">
        <v>37.630000000000003</v>
      </c>
      <c r="T21" s="108">
        <f t="shared" si="1"/>
        <v>10.452777777777778</v>
      </c>
      <c r="U21" s="127">
        <v>11587</v>
      </c>
      <c r="V21" s="126">
        <v>48.51</v>
      </c>
      <c r="W21" s="108">
        <f t="shared" si="2"/>
        <v>13.475</v>
      </c>
      <c r="X21" s="51"/>
      <c r="Y21" s="18"/>
      <c r="Z21" s="18"/>
      <c r="AA21" s="18"/>
      <c r="AB21" s="23"/>
      <c r="AC21" s="57">
        <v>59.257300000000001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23">
        <v>8114</v>
      </c>
      <c r="P22" s="129">
        <v>33.97</v>
      </c>
      <c r="Q22" s="103">
        <f t="shared" si="0"/>
        <v>9.43611111111111</v>
      </c>
      <c r="R22" s="123">
        <v>8988</v>
      </c>
      <c r="S22" s="130">
        <v>37.630000000000003</v>
      </c>
      <c r="T22" s="108">
        <f t="shared" si="1"/>
        <v>10.452777777777778</v>
      </c>
      <c r="U22" s="127">
        <v>11587</v>
      </c>
      <c r="V22" s="126">
        <v>48.51</v>
      </c>
      <c r="W22" s="108">
        <f t="shared" si="2"/>
        <v>13.475</v>
      </c>
      <c r="X22" s="51"/>
      <c r="Y22" s="18"/>
      <c r="Z22" s="18"/>
      <c r="AA22" s="18"/>
      <c r="AB22" s="23"/>
      <c r="AC22" s="57">
        <v>61.392299999999999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4"/>
      <c r="O23" s="123">
        <v>8114</v>
      </c>
      <c r="P23" s="129">
        <v>33.97</v>
      </c>
      <c r="Q23" s="103">
        <f t="shared" si="0"/>
        <v>9.43611111111111</v>
      </c>
      <c r="R23" s="123">
        <v>8988</v>
      </c>
      <c r="S23" s="130">
        <v>37.630000000000003</v>
      </c>
      <c r="T23" s="108">
        <f t="shared" si="1"/>
        <v>10.452777777777778</v>
      </c>
      <c r="U23" s="127">
        <v>11587</v>
      </c>
      <c r="V23" s="126">
        <v>48.51</v>
      </c>
      <c r="W23" s="108">
        <f t="shared" si="2"/>
        <v>13.475</v>
      </c>
      <c r="X23" s="53"/>
      <c r="Y23" s="18"/>
      <c r="Z23" s="18"/>
      <c r="AA23" s="18"/>
      <c r="AB23" s="55"/>
      <c r="AC23" s="57">
        <v>71.939499999999995</v>
      </c>
      <c r="AD23" s="15">
        <f t="shared" si="3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38">
        <v>93.261300000000006</v>
      </c>
      <c r="C24" s="38">
        <v>3.4129</v>
      </c>
      <c r="D24" s="38">
        <v>0.76119999999999999</v>
      </c>
      <c r="E24" s="38">
        <v>7.8100000000000003E-2</v>
      </c>
      <c r="F24" s="38">
        <v>9.7000000000000003E-2</v>
      </c>
      <c r="G24" s="38">
        <v>8.9999999999999998E-4</v>
      </c>
      <c r="H24" s="38">
        <v>0.02</v>
      </c>
      <c r="I24" s="38">
        <v>1.4999999999999999E-2</v>
      </c>
      <c r="J24" s="38">
        <v>1.9900000000000001E-2</v>
      </c>
      <c r="K24" s="38">
        <v>1.0999999999999999E-2</v>
      </c>
      <c r="L24" s="38">
        <v>2.2574000000000001</v>
      </c>
      <c r="M24" s="38">
        <v>6.5299999999999997E-2</v>
      </c>
      <c r="N24" s="44">
        <v>0.7137</v>
      </c>
      <c r="O24" s="105">
        <v>8152</v>
      </c>
      <c r="P24" s="128">
        <v>34.130000000000003</v>
      </c>
      <c r="Q24" s="103">
        <f t="shared" si="0"/>
        <v>9.4805555555555561</v>
      </c>
      <c r="R24" s="105">
        <v>9033</v>
      </c>
      <c r="S24" s="74">
        <v>37.82</v>
      </c>
      <c r="T24" s="108">
        <f t="shared" si="1"/>
        <v>10.505555555555555</v>
      </c>
      <c r="U24" s="107">
        <v>11735</v>
      </c>
      <c r="V24" s="59">
        <v>49.13</v>
      </c>
      <c r="W24" s="108">
        <f t="shared" si="2"/>
        <v>13.647222222222222</v>
      </c>
      <c r="X24" s="51"/>
      <c r="Y24" s="18"/>
      <c r="Z24" s="18"/>
      <c r="AA24" s="18"/>
      <c r="AB24" s="23"/>
      <c r="AC24" s="57">
        <v>74.835099999999997</v>
      </c>
      <c r="AD24" s="15">
        <f t="shared" si="3"/>
        <v>100</v>
      </c>
      <c r="AE24" s="16" t="str">
        <f t="shared" si="4"/>
        <v>ОК</v>
      </c>
      <c r="AF24" s="8"/>
      <c r="AG24" s="8"/>
      <c r="AH24" s="8"/>
    </row>
    <row r="25" spans="1:34" x14ac:dyDescent="0.25">
      <c r="A25" s="28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123">
        <v>8152</v>
      </c>
      <c r="P25" s="129">
        <v>34.130000000000003</v>
      </c>
      <c r="Q25" s="103">
        <f t="shared" si="0"/>
        <v>9.4805555555555561</v>
      </c>
      <c r="R25" s="123">
        <v>9033</v>
      </c>
      <c r="S25" s="130">
        <v>37.82</v>
      </c>
      <c r="T25" s="108">
        <f t="shared" si="1"/>
        <v>10.505555555555555</v>
      </c>
      <c r="U25" s="127">
        <v>11735</v>
      </c>
      <c r="V25" s="126">
        <v>49.13</v>
      </c>
      <c r="W25" s="108">
        <f t="shared" si="2"/>
        <v>13.647222222222222</v>
      </c>
      <c r="X25" s="51"/>
      <c r="Y25" s="18"/>
      <c r="Z25" s="18"/>
      <c r="AA25" s="18"/>
      <c r="AB25" s="23"/>
      <c r="AC25" s="57">
        <v>70.317700000000002</v>
      </c>
      <c r="AD25" s="15">
        <f t="shared" si="3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4"/>
      <c r="O26" s="123">
        <v>8152</v>
      </c>
      <c r="P26" s="129">
        <v>34.130000000000003</v>
      </c>
      <c r="Q26" s="103">
        <f t="shared" si="0"/>
        <v>9.4805555555555561</v>
      </c>
      <c r="R26" s="123">
        <v>9033</v>
      </c>
      <c r="S26" s="130">
        <v>37.82</v>
      </c>
      <c r="T26" s="108">
        <f t="shared" si="1"/>
        <v>10.505555555555555</v>
      </c>
      <c r="U26" s="127">
        <v>11735</v>
      </c>
      <c r="V26" s="126">
        <v>49.13</v>
      </c>
      <c r="W26" s="108">
        <f t="shared" si="2"/>
        <v>13.647222222222222</v>
      </c>
      <c r="X26" s="51"/>
      <c r="Y26" s="18"/>
      <c r="Z26" s="18"/>
      <c r="AA26" s="18"/>
      <c r="AB26" s="23"/>
      <c r="AC26" s="57">
        <v>78.296199999999999</v>
      </c>
      <c r="AD26" s="15">
        <f t="shared" si="3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8152</v>
      </c>
      <c r="P27" s="129">
        <v>34.130000000000003</v>
      </c>
      <c r="Q27" s="103">
        <f>P27/3.6</f>
        <v>9.4805555555555561</v>
      </c>
      <c r="R27" s="123">
        <v>9033</v>
      </c>
      <c r="S27" s="130">
        <v>37.82</v>
      </c>
      <c r="T27" s="108">
        <f t="shared" si="1"/>
        <v>10.505555555555555</v>
      </c>
      <c r="U27" s="127">
        <v>11735</v>
      </c>
      <c r="V27" s="126">
        <v>49.13</v>
      </c>
      <c r="W27" s="108">
        <f t="shared" si="2"/>
        <v>13.647222222222222</v>
      </c>
      <c r="X27" s="51"/>
      <c r="Y27" s="18"/>
      <c r="Z27" s="18"/>
      <c r="AA27" s="18"/>
      <c r="AB27" s="55"/>
      <c r="AC27" s="57">
        <v>80.031400000000005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123">
        <v>8152</v>
      </c>
      <c r="P28" s="129">
        <v>34.130000000000003</v>
      </c>
      <c r="Q28" s="103">
        <f t="shared" si="0"/>
        <v>9.4805555555555561</v>
      </c>
      <c r="R28" s="123">
        <v>9033</v>
      </c>
      <c r="S28" s="130">
        <v>37.82</v>
      </c>
      <c r="T28" s="108">
        <f t="shared" si="1"/>
        <v>10.505555555555555</v>
      </c>
      <c r="U28" s="127">
        <v>11735</v>
      </c>
      <c r="V28" s="126">
        <v>49.13</v>
      </c>
      <c r="W28" s="108">
        <f t="shared" si="2"/>
        <v>13.647222222222222</v>
      </c>
      <c r="X28" s="51"/>
      <c r="Y28" s="18"/>
      <c r="Z28" s="18"/>
      <c r="AA28" s="18"/>
      <c r="AB28" s="23"/>
      <c r="AC28" s="57">
        <v>72.327299999999994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8152</v>
      </c>
      <c r="P29" s="129">
        <v>34.130000000000003</v>
      </c>
      <c r="Q29" s="103">
        <f t="shared" si="0"/>
        <v>9.4805555555555561</v>
      </c>
      <c r="R29" s="123">
        <v>9033</v>
      </c>
      <c r="S29" s="130">
        <v>37.82</v>
      </c>
      <c r="T29" s="108">
        <f t="shared" si="1"/>
        <v>10.505555555555555</v>
      </c>
      <c r="U29" s="127">
        <v>11735</v>
      </c>
      <c r="V29" s="126">
        <v>49.13</v>
      </c>
      <c r="W29" s="108">
        <f t="shared" si="2"/>
        <v>13.647222222222222</v>
      </c>
      <c r="X29" s="51"/>
      <c r="Y29" s="18"/>
      <c r="Z29" s="18"/>
      <c r="AA29" s="18"/>
      <c r="AB29" s="23"/>
      <c r="AC29" s="57">
        <v>67.129499999999993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4"/>
      <c r="O30" s="123">
        <v>8152</v>
      </c>
      <c r="P30" s="129">
        <v>34.130000000000003</v>
      </c>
      <c r="Q30" s="103">
        <f t="shared" si="0"/>
        <v>9.4805555555555561</v>
      </c>
      <c r="R30" s="123">
        <v>9033</v>
      </c>
      <c r="S30" s="130">
        <v>37.82</v>
      </c>
      <c r="T30" s="108">
        <f t="shared" si="1"/>
        <v>10.505555555555555</v>
      </c>
      <c r="U30" s="127">
        <v>11735</v>
      </c>
      <c r="V30" s="126">
        <v>49.13</v>
      </c>
      <c r="W30" s="108">
        <f t="shared" si="2"/>
        <v>13.647222222222222</v>
      </c>
      <c r="X30" s="51"/>
      <c r="Y30" s="18"/>
      <c r="Z30" s="18"/>
      <c r="AA30" s="18"/>
      <c r="AB30" s="55"/>
      <c r="AC30" s="57">
        <v>72.188000000000002</v>
      </c>
      <c r="AD30" s="15">
        <f t="shared" si="3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38">
        <v>92.022000000000006</v>
      </c>
      <c r="C31" s="38">
        <v>4.3478000000000003</v>
      </c>
      <c r="D31" s="38">
        <v>0.95120000000000005</v>
      </c>
      <c r="E31" s="38">
        <v>8.8300000000000003E-2</v>
      </c>
      <c r="F31" s="38">
        <v>0.108</v>
      </c>
      <c r="G31" s="38">
        <v>6.9999999999999999E-4</v>
      </c>
      <c r="H31" s="38">
        <v>1.9E-2</v>
      </c>
      <c r="I31" s="38">
        <v>1.4500000000000001E-2</v>
      </c>
      <c r="J31" s="38">
        <v>1.4E-2</v>
      </c>
      <c r="K31" s="38">
        <v>1.2E-2</v>
      </c>
      <c r="L31" s="38">
        <v>2.3559000000000001</v>
      </c>
      <c r="M31" s="38">
        <v>6.6600000000000006E-2</v>
      </c>
      <c r="N31" s="44">
        <v>0.72209999999999996</v>
      </c>
      <c r="O31" s="105">
        <v>8228</v>
      </c>
      <c r="P31" s="104">
        <v>34.450000000000003</v>
      </c>
      <c r="Q31" s="103">
        <f t="shared" si="0"/>
        <v>9.5694444444444446</v>
      </c>
      <c r="R31" s="105">
        <v>9114</v>
      </c>
      <c r="S31" s="74">
        <v>38.159999999999997</v>
      </c>
      <c r="T31" s="108">
        <f t="shared" si="1"/>
        <v>10.6</v>
      </c>
      <c r="U31" s="107">
        <v>11770</v>
      </c>
      <c r="V31" s="60">
        <v>49.28</v>
      </c>
      <c r="W31" s="108">
        <f t="shared" si="2"/>
        <v>13.688888888888888</v>
      </c>
      <c r="X31" s="51"/>
      <c r="Y31" s="18"/>
      <c r="Z31" s="18"/>
      <c r="AA31" s="18"/>
      <c r="AB31" s="23"/>
      <c r="AC31" s="57">
        <v>76.1892</v>
      </c>
      <c r="AD31" s="15">
        <f t="shared" si="3"/>
        <v>100.00000000000001</v>
      </c>
      <c r="AE31" s="16" t="str">
        <f t="shared" si="4"/>
        <v>ОК</v>
      </c>
      <c r="AF31" s="8"/>
      <c r="AG31" s="8"/>
      <c r="AH31" s="8"/>
    </row>
    <row r="32" spans="1:34" x14ac:dyDescent="0.25">
      <c r="A32" s="28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123">
        <v>8228</v>
      </c>
      <c r="P32" s="132">
        <v>34.450000000000003</v>
      </c>
      <c r="Q32" s="103">
        <f t="shared" si="0"/>
        <v>9.5694444444444446</v>
      </c>
      <c r="R32" s="123">
        <v>9114</v>
      </c>
      <c r="S32" s="130">
        <v>38.159999999999997</v>
      </c>
      <c r="T32" s="108">
        <f t="shared" si="1"/>
        <v>10.6</v>
      </c>
      <c r="U32" s="127">
        <v>11770</v>
      </c>
      <c r="V32" s="124">
        <v>49.28</v>
      </c>
      <c r="W32" s="108">
        <f t="shared" si="2"/>
        <v>13.688888888888888</v>
      </c>
      <c r="X32" s="51"/>
      <c r="Y32" s="18"/>
      <c r="Z32" s="18"/>
      <c r="AA32" s="18"/>
      <c r="AB32" s="23"/>
      <c r="AC32" s="57">
        <v>69.315700000000007</v>
      </c>
      <c r="AD32" s="15">
        <f t="shared" si="3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123">
        <v>8228</v>
      </c>
      <c r="P33" s="132">
        <v>34.450000000000003</v>
      </c>
      <c r="Q33" s="103">
        <f t="shared" si="0"/>
        <v>9.5694444444444446</v>
      </c>
      <c r="R33" s="123">
        <v>9114</v>
      </c>
      <c r="S33" s="130">
        <v>38.159999999999997</v>
      </c>
      <c r="T33" s="108">
        <f t="shared" si="1"/>
        <v>10.6</v>
      </c>
      <c r="U33" s="127">
        <v>11770</v>
      </c>
      <c r="V33" s="124">
        <v>49.28</v>
      </c>
      <c r="W33" s="108">
        <f t="shared" si="2"/>
        <v>13.688888888888888</v>
      </c>
      <c r="X33" s="51"/>
      <c r="Y33" s="18"/>
      <c r="Z33" s="18"/>
      <c r="AA33" s="18"/>
      <c r="AB33" s="23"/>
      <c r="AC33" s="57">
        <v>67.026499999999999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8228</v>
      </c>
      <c r="P34" s="132">
        <v>34.450000000000003</v>
      </c>
      <c r="Q34" s="103">
        <f t="shared" si="0"/>
        <v>9.5694444444444446</v>
      </c>
      <c r="R34" s="123">
        <v>9114</v>
      </c>
      <c r="S34" s="130">
        <v>38.159999999999997</v>
      </c>
      <c r="T34" s="108">
        <f t="shared" si="1"/>
        <v>10.6</v>
      </c>
      <c r="U34" s="127">
        <v>11770</v>
      </c>
      <c r="V34" s="124">
        <v>49.28</v>
      </c>
      <c r="W34" s="108">
        <f t="shared" si="2"/>
        <v>13.688888888888888</v>
      </c>
      <c r="X34" s="51"/>
      <c r="Y34" s="18"/>
      <c r="Z34" s="18"/>
      <c r="AA34" s="18"/>
      <c r="AB34" s="23"/>
      <c r="AC34" s="57">
        <v>64.780199999999994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8228</v>
      </c>
      <c r="P35" s="132">
        <v>34.450000000000003</v>
      </c>
      <c r="Q35" s="103">
        <f>P35/3.6</f>
        <v>9.5694444444444446</v>
      </c>
      <c r="R35" s="123">
        <v>9114</v>
      </c>
      <c r="S35" s="130">
        <v>38.159999999999997</v>
      </c>
      <c r="T35" s="108">
        <f t="shared" si="1"/>
        <v>10.6</v>
      </c>
      <c r="U35" s="127">
        <v>11770</v>
      </c>
      <c r="V35" s="124">
        <v>49.28</v>
      </c>
      <c r="W35" s="108">
        <f t="shared" si="2"/>
        <v>13.688888888888888</v>
      </c>
      <c r="X35" s="53"/>
      <c r="Y35" s="18"/>
      <c r="Z35" s="18"/>
      <c r="AA35" s="18"/>
      <c r="AB35" s="23"/>
      <c r="AC35" s="57">
        <v>61.696300000000001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4"/>
      <c r="O36" s="123">
        <v>8228</v>
      </c>
      <c r="P36" s="132">
        <v>34.450000000000003</v>
      </c>
      <c r="Q36" s="103">
        <f>P36/3.6</f>
        <v>9.5694444444444446</v>
      </c>
      <c r="R36" s="123">
        <v>9114</v>
      </c>
      <c r="S36" s="130">
        <v>38.159999999999997</v>
      </c>
      <c r="T36" s="108">
        <f t="shared" si="1"/>
        <v>10.6</v>
      </c>
      <c r="U36" s="127">
        <v>11770</v>
      </c>
      <c r="V36" s="124">
        <v>49.28</v>
      </c>
      <c r="W36" s="108">
        <f t="shared" si="2"/>
        <v>13.688888888888888</v>
      </c>
      <c r="X36" s="53"/>
      <c r="Y36" s="18"/>
      <c r="Z36" s="18"/>
      <c r="AA36" s="18"/>
      <c r="AB36" s="23"/>
      <c r="AC36" s="57">
        <v>60.330399999999997</v>
      </c>
      <c r="AD36" s="15">
        <f t="shared" si="3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>
        <v>91.084599999999995</v>
      </c>
      <c r="C37" s="38">
        <v>5.1014999999999997</v>
      </c>
      <c r="D37" s="38">
        <v>1.0532999999999999</v>
      </c>
      <c r="E37" s="38">
        <v>7.5999999999999998E-2</v>
      </c>
      <c r="F37" s="38">
        <v>9.8199999999999996E-2</v>
      </c>
      <c r="G37" s="38">
        <v>5.0000000000000001E-4</v>
      </c>
      <c r="H37" s="38">
        <v>1.6500000000000001E-2</v>
      </c>
      <c r="I37" s="38">
        <v>1.24E-2</v>
      </c>
      <c r="J37" s="38">
        <v>1.18E-2</v>
      </c>
      <c r="K37" s="38">
        <v>0.01</v>
      </c>
      <c r="L37" s="38">
        <v>2.3969</v>
      </c>
      <c r="M37" s="38">
        <v>0.13830000000000001</v>
      </c>
      <c r="N37" s="44">
        <v>0.72819999999999996</v>
      </c>
      <c r="O37" s="105">
        <v>8274</v>
      </c>
      <c r="P37" s="104">
        <v>34.64</v>
      </c>
      <c r="Q37" s="103">
        <f t="shared" si="0"/>
        <v>9.6222222222222218</v>
      </c>
      <c r="R37" s="105">
        <v>9162</v>
      </c>
      <c r="S37" s="74">
        <v>38.36</v>
      </c>
      <c r="T37" s="108">
        <f t="shared" si="1"/>
        <v>10.655555555555555</v>
      </c>
      <c r="U37" s="107">
        <v>11782</v>
      </c>
      <c r="V37" s="60">
        <v>49.33</v>
      </c>
      <c r="W37" s="108">
        <f t="shared" si="2"/>
        <v>13.702777777777778</v>
      </c>
      <c r="X37" s="51"/>
      <c r="Y37" s="18"/>
      <c r="Z37" s="18"/>
      <c r="AA37" s="18"/>
      <c r="AB37" s="55"/>
      <c r="AC37" s="57">
        <v>60.172499999999999</v>
      </c>
      <c r="AD37" s="15">
        <f t="shared" si="3"/>
        <v>99.999999999999986</v>
      </c>
      <c r="AE37" s="16" t="str">
        <f t="shared" si="4"/>
        <v>ОК</v>
      </c>
      <c r="AF37" s="8"/>
      <c r="AG37" s="8"/>
      <c r="AH37" s="8"/>
    </row>
    <row r="38" spans="1:34" x14ac:dyDescent="0.25">
      <c r="A38" s="28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123">
        <v>8274</v>
      </c>
      <c r="P38" s="132">
        <v>34.64</v>
      </c>
      <c r="Q38" s="103">
        <f>P38/3.6</f>
        <v>9.6222222222222218</v>
      </c>
      <c r="R38" s="123">
        <v>9162</v>
      </c>
      <c r="S38" s="130">
        <v>38.36</v>
      </c>
      <c r="T38" s="108">
        <f t="shared" si="1"/>
        <v>10.655555555555555</v>
      </c>
      <c r="U38" s="127">
        <v>11782</v>
      </c>
      <c r="V38" s="124">
        <v>49.33</v>
      </c>
      <c r="W38" s="108">
        <f t="shared" si="2"/>
        <v>13.702777777777778</v>
      </c>
      <c r="X38" s="51"/>
      <c r="Y38" s="18"/>
      <c r="Z38" s="18"/>
      <c r="AA38" s="18"/>
      <c r="AB38" s="23"/>
      <c r="AC38" s="57">
        <v>58.444099999999999</v>
      </c>
      <c r="AD38" s="15">
        <f t="shared" si="3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123">
        <v>8274</v>
      </c>
      <c r="P39" s="132">
        <v>34.64</v>
      </c>
      <c r="Q39" s="103">
        <f t="shared" si="0"/>
        <v>9.6222222222222218</v>
      </c>
      <c r="R39" s="123">
        <v>9162</v>
      </c>
      <c r="S39" s="130">
        <v>38.36</v>
      </c>
      <c r="T39" s="108">
        <f t="shared" si="1"/>
        <v>10.655555555555555</v>
      </c>
      <c r="U39" s="127">
        <v>11782</v>
      </c>
      <c r="V39" s="124">
        <v>49.33</v>
      </c>
      <c r="W39" s="108">
        <f t="shared" si="2"/>
        <v>13.702777777777778</v>
      </c>
      <c r="X39" s="51"/>
      <c r="Y39" s="18"/>
      <c r="Z39" s="18"/>
      <c r="AA39" s="18"/>
      <c r="AB39" s="23"/>
      <c r="AC39" s="57">
        <v>57.100299999999997</v>
      </c>
      <c r="AD39" s="15">
        <f t="shared" si="3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44"/>
      <c r="O40" s="123">
        <v>8274</v>
      </c>
      <c r="P40" s="132">
        <v>34.64</v>
      </c>
      <c r="Q40" s="103">
        <f t="shared" si="0"/>
        <v>9.6222222222222218</v>
      </c>
      <c r="R40" s="123">
        <v>9162</v>
      </c>
      <c r="S40" s="130">
        <v>38.36</v>
      </c>
      <c r="T40" s="108">
        <f t="shared" si="1"/>
        <v>10.655555555555555</v>
      </c>
      <c r="U40" s="127">
        <v>11782</v>
      </c>
      <c r="V40" s="124">
        <v>49.33</v>
      </c>
      <c r="W40" s="108">
        <f t="shared" si="2"/>
        <v>13.702777777777778</v>
      </c>
      <c r="X40" s="51"/>
      <c r="Y40" s="18"/>
      <c r="Z40" s="18"/>
      <c r="AA40" s="18"/>
      <c r="AB40" s="23"/>
      <c r="AC40" s="57">
        <v>60.8994</v>
      </c>
      <c r="AD40" s="15">
        <f t="shared" si="3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8274</v>
      </c>
      <c r="P41" s="132">
        <v>34.64</v>
      </c>
      <c r="Q41" s="103">
        <f>P41/3.6</f>
        <v>9.6222222222222218</v>
      </c>
      <c r="R41" s="123">
        <v>9162</v>
      </c>
      <c r="S41" s="130">
        <v>38.36</v>
      </c>
      <c r="T41" s="108">
        <f t="shared" si="1"/>
        <v>10.655555555555555</v>
      </c>
      <c r="U41" s="148">
        <v>11782</v>
      </c>
      <c r="V41" s="149">
        <v>49.33</v>
      </c>
      <c r="W41" s="112">
        <f t="shared" si="2"/>
        <v>13.702777777777778</v>
      </c>
      <c r="X41" s="52"/>
      <c r="Y41" s="24"/>
      <c r="Z41" s="24"/>
      <c r="AA41" s="24"/>
      <c r="AB41" s="25"/>
      <c r="AC41" s="58">
        <v>63.76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8179.0710571153832</v>
      </c>
      <c r="P42" s="209">
        <f>SUMPRODUCT(P11:P41,AC11:AC41)/SUM(AC11:AC41)</f>
        <v>34.24347751936682</v>
      </c>
      <c r="Q42" s="203">
        <f>SUMPRODUCT(Q11:Q41,AC11:AC41)/SUM(AC11:AC41)</f>
        <v>9.5120770887130082</v>
      </c>
      <c r="R42" s="203">
        <f>SUMPRODUCT(R11:R41,AC11:AC41)/SUM(AC11:AC41)</f>
        <v>9059.9345565135045</v>
      </c>
      <c r="S42" s="209">
        <f>SUMPRODUCT(S11:S41,AC11:AC41)/SUM(AC11:AC41)</f>
        <v>37.932348044014681</v>
      </c>
      <c r="T42" s="218">
        <f>SUMPRODUCT(T11:T41,AC11:AC41)/SUM(AC11:AC41)</f>
        <v>10.536763345559637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2048.4254000000001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5:AA5"/>
    <mergeCell ref="Z7:Z10"/>
    <mergeCell ref="AA7:AA10"/>
    <mergeCell ref="AB7:AB10"/>
    <mergeCell ref="O9:O10"/>
    <mergeCell ref="P9:P10"/>
    <mergeCell ref="Q9:Q10"/>
    <mergeCell ref="R9:R10"/>
    <mergeCell ref="M9:M10"/>
    <mergeCell ref="K4:AB4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  <mergeCell ref="A7:A10"/>
    <mergeCell ref="B7:M8"/>
    <mergeCell ref="N7:W7"/>
    <mergeCell ref="X7:X10"/>
    <mergeCell ref="Y7:Y10"/>
    <mergeCell ref="K9:K10"/>
    <mergeCell ref="L9:L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6.85546875" style="1" customWidth="1"/>
    <col min="27" max="27" width="7.28515625" style="1" customWidth="1"/>
    <col min="28" max="28" width="7.140625" style="1" customWidth="1"/>
    <col min="29" max="29" width="11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6"/>
      <c r="F3" s="2"/>
      <c r="G3" s="2"/>
      <c r="H3" s="2"/>
      <c r="I3" s="2"/>
      <c r="J3" s="2"/>
      <c r="K3" s="216" t="s">
        <v>86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105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97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thickBot="1" x14ac:dyDescent="0.3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4"/>
    </row>
    <row r="11" spans="1:34" x14ac:dyDescent="0.25">
      <c r="A11" s="28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75"/>
      <c r="O11" s="121">
        <v>8161</v>
      </c>
      <c r="P11" s="129">
        <v>34.17</v>
      </c>
      <c r="Q11" s="103">
        <f>P11/3.6</f>
        <v>9.4916666666666671</v>
      </c>
      <c r="R11" s="123">
        <v>9040</v>
      </c>
      <c r="S11" s="130">
        <v>37.85</v>
      </c>
      <c r="T11" s="108">
        <f>S11/3.6</f>
        <v>10.513888888888889</v>
      </c>
      <c r="U11" s="125">
        <v>11641</v>
      </c>
      <c r="V11" s="132">
        <v>48.74</v>
      </c>
      <c r="W11" s="108">
        <f>V11/3.6</f>
        <v>13.53888888888889</v>
      </c>
      <c r="X11" s="51"/>
      <c r="Y11" s="18"/>
      <c r="Z11" s="18"/>
      <c r="AA11" s="18"/>
      <c r="AB11" s="23"/>
      <c r="AC11" s="117">
        <v>54.9328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4"/>
      <c r="O12" s="121">
        <v>8161</v>
      </c>
      <c r="P12" s="129">
        <v>34.17</v>
      </c>
      <c r="Q12" s="103">
        <f t="shared" ref="Q12:Q40" si="0">P12/3.6</f>
        <v>9.4916666666666671</v>
      </c>
      <c r="R12" s="123">
        <v>9040</v>
      </c>
      <c r="S12" s="130">
        <v>37.85</v>
      </c>
      <c r="T12" s="108">
        <f t="shared" ref="T12:T41" si="1">S12/3.6</f>
        <v>10.513888888888889</v>
      </c>
      <c r="U12" s="125">
        <v>11641</v>
      </c>
      <c r="V12" s="132">
        <v>48.74</v>
      </c>
      <c r="W12" s="108">
        <f t="shared" ref="W12:W41" si="2">V12/3.6</f>
        <v>13.53888888888889</v>
      </c>
      <c r="X12" s="51"/>
      <c r="Y12" s="18"/>
      <c r="Z12" s="18"/>
      <c r="AA12" s="18"/>
      <c r="AB12" s="23"/>
      <c r="AC12" s="57">
        <v>51.180900000000001</v>
      </c>
      <c r="AD12" s="15">
        <f t="shared" ref="AD12:AD41" si="3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121">
        <v>8161</v>
      </c>
      <c r="P13" s="129">
        <v>34.17</v>
      </c>
      <c r="Q13" s="103">
        <f t="shared" si="0"/>
        <v>9.4916666666666671</v>
      </c>
      <c r="R13" s="123">
        <v>9040</v>
      </c>
      <c r="S13" s="130">
        <v>37.85</v>
      </c>
      <c r="T13" s="108">
        <f t="shared" si="1"/>
        <v>10.513888888888889</v>
      </c>
      <c r="U13" s="125">
        <v>11641</v>
      </c>
      <c r="V13" s="132">
        <v>48.74</v>
      </c>
      <c r="W13" s="108">
        <f t="shared" si="2"/>
        <v>13.53888888888889</v>
      </c>
      <c r="X13" s="51"/>
      <c r="Y13" s="18"/>
      <c r="Z13" s="18"/>
      <c r="AA13" s="18"/>
      <c r="AB13" s="23"/>
      <c r="AC13" s="57">
        <v>51.035200000000003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8161</v>
      </c>
      <c r="P14" s="129">
        <v>34.17</v>
      </c>
      <c r="Q14" s="103">
        <f t="shared" si="0"/>
        <v>9.4916666666666671</v>
      </c>
      <c r="R14" s="123">
        <v>9040</v>
      </c>
      <c r="S14" s="130">
        <v>37.85</v>
      </c>
      <c r="T14" s="108">
        <f t="shared" si="1"/>
        <v>10.513888888888889</v>
      </c>
      <c r="U14" s="125">
        <v>11641</v>
      </c>
      <c r="V14" s="132">
        <v>48.74</v>
      </c>
      <c r="W14" s="108">
        <f t="shared" si="2"/>
        <v>13.53888888888889</v>
      </c>
      <c r="X14" s="51"/>
      <c r="Y14" s="18"/>
      <c r="Z14" s="18"/>
      <c r="AA14" s="18"/>
      <c r="AB14" s="55"/>
      <c r="AC14" s="57">
        <v>52.220100000000002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>
        <v>91.857699999999994</v>
      </c>
      <c r="C15" s="38">
        <v>3.7683</v>
      </c>
      <c r="D15" s="38">
        <v>0.72330000000000005</v>
      </c>
      <c r="E15" s="38">
        <v>5.5899999999999998E-2</v>
      </c>
      <c r="F15" s="38">
        <v>7.4099999999999999E-2</v>
      </c>
      <c r="G15" s="38">
        <v>0</v>
      </c>
      <c r="H15" s="38">
        <v>1.55E-2</v>
      </c>
      <c r="I15" s="38">
        <v>1.1599999999999999E-2</v>
      </c>
      <c r="J15" s="38">
        <v>8.0999999999999996E-3</v>
      </c>
      <c r="K15" s="38">
        <v>1.26E-2</v>
      </c>
      <c r="L15" s="38">
        <v>3.3130999999999999</v>
      </c>
      <c r="M15" s="38">
        <v>0.15970000000000001</v>
      </c>
      <c r="N15" s="44">
        <v>0.72040000000000004</v>
      </c>
      <c r="O15" s="111">
        <v>8064</v>
      </c>
      <c r="P15" s="128">
        <v>33.76</v>
      </c>
      <c r="Q15" s="103">
        <f t="shared" si="0"/>
        <v>9.3777777777777764</v>
      </c>
      <c r="R15" s="105">
        <v>8935</v>
      </c>
      <c r="S15" s="74">
        <v>37.409999999999997</v>
      </c>
      <c r="T15" s="108">
        <f t="shared" si="1"/>
        <v>10.391666666666666</v>
      </c>
      <c r="U15" s="109">
        <v>11553</v>
      </c>
      <c r="V15" s="104">
        <v>48.37</v>
      </c>
      <c r="W15" s="108">
        <f t="shared" si="2"/>
        <v>13.43611111111111</v>
      </c>
      <c r="X15" s="51"/>
      <c r="Y15" s="18"/>
      <c r="Z15" s="18"/>
      <c r="AA15" s="18"/>
      <c r="AB15" s="23"/>
      <c r="AC15" s="57">
        <v>55.157800000000002</v>
      </c>
      <c r="AD15" s="15">
        <f t="shared" si="3"/>
        <v>99.999899999999997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131">
        <v>8064</v>
      </c>
      <c r="P16" s="129">
        <v>33.76</v>
      </c>
      <c r="Q16" s="103">
        <f t="shared" si="0"/>
        <v>9.3777777777777764</v>
      </c>
      <c r="R16" s="123">
        <v>8935</v>
      </c>
      <c r="S16" s="130">
        <v>37.409999999999997</v>
      </c>
      <c r="T16" s="108">
        <f t="shared" si="1"/>
        <v>10.391666666666666</v>
      </c>
      <c r="U16" s="125">
        <v>11553</v>
      </c>
      <c r="V16" s="132">
        <v>48.37</v>
      </c>
      <c r="W16" s="108">
        <f t="shared" si="2"/>
        <v>13.43611111111111</v>
      </c>
      <c r="X16" s="51"/>
      <c r="Y16" s="18"/>
      <c r="Z16" s="18"/>
      <c r="AA16" s="18"/>
      <c r="AB16" s="54"/>
      <c r="AC16" s="57">
        <v>55.630899999999997</v>
      </c>
      <c r="AD16" s="15">
        <f t="shared" si="3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38">
        <v>91.634299999999996</v>
      </c>
      <c r="C17" s="38">
        <v>3.8477999999999999</v>
      </c>
      <c r="D17" s="38">
        <v>0.93369999999999997</v>
      </c>
      <c r="E17" s="38">
        <v>0.10199999999999999</v>
      </c>
      <c r="F17" s="38">
        <v>0.15909999999999999</v>
      </c>
      <c r="G17" s="38">
        <v>1E-4</v>
      </c>
      <c r="H17" s="38">
        <v>1.72E-2</v>
      </c>
      <c r="I17" s="38">
        <v>1.3100000000000001E-2</v>
      </c>
      <c r="J17" s="38">
        <v>1.7000000000000001E-2</v>
      </c>
      <c r="K17" s="38">
        <v>1.0999999999999999E-2</v>
      </c>
      <c r="L17" s="38">
        <v>3.0276000000000001</v>
      </c>
      <c r="M17" s="38">
        <v>0.23699999999999999</v>
      </c>
      <c r="N17" s="44">
        <v>0.72540000000000004</v>
      </c>
      <c r="O17" s="105">
        <v>8140</v>
      </c>
      <c r="P17" s="128">
        <v>34.08</v>
      </c>
      <c r="Q17" s="103">
        <f t="shared" si="0"/>
        <v>9.4666666666666668</v>
      </c>
      <c r="R17" s="105">
        <v>9017</v>
      </c>
      <c r="S17" s="74">
        <v>37.75</v>
      </c>
      <c r="T17" s="108">
        <f t="shared" si="1"/>
        <v>10.486111111111111</v>
      </c>
      <c r="U17" s="107">
        <v>11618</v>
      </c>
      <c r="V17" s="104">
        <v>48.64</v>
      </c>
      <c r="W17" s="108">
        <f t="shared" si="2"/>
        <v>13.511111111111111</v>
      </c>
      <c r="X17" s="51"/>
      <c r="Y17" s="18"/>
      <c r="Z17" s="18"/>
      <c r="AA17" s="18"/>
      <c r="AB17" s="55"/>
      <c r="AC17" s="57">
        <v>60.415500000000002</v>
      </c>
      <c r="AD17" s="15">
        <f t="shared" si="3"/>
        <v>99.999899999999997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23">
        <v>8140</v>
      </c>
      <c r="P18" s="129">
        <v>34.08</v>
      </c>
      <c r="Q18" s="103">
        <f t="shared" si="0"/>
        <v>9.4666666666666668</v>
      </c>
      <c r="R18" s="123">
        <v>9017</v>
      </c>
      <c r="S18" s="130">
        <v>37.75</v>
      </c>
      <c r="T18" s="108">
        <f t="shared" si="1"/>
        <v>10.486111111111111</v>
      </c>
      <c r="U18" s="127">
        <v>11618</v>
      </c>
      <c r="V18" s="132">
        <v>48.64</v>
      </c>
      <c r="W18" s="108">
        <f t="shared" si="2"/>
        <v>13.511111111111111</v>
      </c>
      <c r="X18" s="51"/>
      <c r="Y18" s="18"/>
      <c r="Z18" s="18"/>
      <c r="AA18" s="18"/>
      <c r="AB18" s="23"/>
      <c r="AC18" s="57">
        <v>59.774500000000003</v>
      </c>
      <c r="AD18" s="15">
        <f t="shared" si="3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4"/>
      <c r="O19" s="123">
        <v>8140</v>
      </c>
      <c r="P19" s="129">
        <v>34.08</v>
      </c>
      <c r="Q19" s="103">
        <f t="shared" si="0"/>
        <v>9.4666666666666668</v>
      </c>
      <c r="R19" s="123">
        <v>9017</v>
      </c>
      <c r="S19" s="130">
        <v>37.75</v>
      </c>
      <c r="T19" s="108">
        <f t="shared" si="1"/>
        <v>10.486111111111111</v>
      </c>
      <c r="U19" s="127">
        <v>11618</v>
      </c>
      <c r="V19" s="132">
        <v>48.64</v>
      </c>
      <c r="W19" s="108">
        <f t="shared" si="2"/>
        <v>13.511111111111111</v>
      </c>
      <c r="X19" s="51"/>
      <c r="Y19" s="18"/>
      <c r="Z19" s="18"/>
      <c r="AA19" s="18"/>
      <c r="AB19" s="23"/>
      <c r="AC19" s="57">
        <v>49.343899999999998</v>
      </c>
      <c r="AD19" s="15">
        <f t="shared" si="3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23">
        <v>8140</v>
      </c>
      <c r="P20" s="129">
        <v>34.08</v>
      </c>
      <c r="Q20" s="103">
        <f t="shared" si="0"/>
        <v>9.4666666666666668</v>
      </c>
      <c r="R20" s="123">
        <v>9017</v>
      </c>
      <c r="S20" s="130">
        <v>37.75</v>
      </c>
      <c r="T20" s="108">
        <f t="shared" si="1"/>
        <v>10.486111111111111</v>
      </c>
      <c r="U20" s="127">
        <v>11618</v>
      </c>
      <c r="V20" s="132">
        <v>48.64</v>
      </c>
      <c r="W20" s="108">
        <f t="shared" si="2"/>
        <v>13.511111111111111</v>
      </c>
      <c r="X20" s="51"/>
      <c r="Y20" s="18"/>
      <c r="Z20" s="18"/>
      <c r="AA20" s="18"/>
      <c r="AB20" s="23"/>
      <c r="AC20" s="57">
        <v>45.552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23">
        <v>8140</v>
      </c>
      <c r="P21" s="129">
        <v>34.08</v>
      </c>
      <c r="Q21" s="103">
        <f>P21/3.6</f>
        <v>9.4666666666666668</v>
      </c>
      <c r="R21" s="123">
        <v>9017</v>
      </c>
      <c r="S21" s="130">
        <v>37.75</v>
      </c>
      <c r="T21" s="108">
        <f t="shared" si="1"/>
        <v>10.486111111111111</v>
      </c>
      <c r="U21" s="127">
        <v>11618</v>
      </c>
      <c r="V21" s="132">
        <v>48.64</v>
      </c>
      <c r="W21" s="108">
        <f t="shared" si="2"/>
        <v>13.511111111111111</v>
      </c>
      <c r="X21" s="51"/>
      <c r="Y21" s="18"/>
      <c r="Z21" s="18"/>
      <c r="AA21" s="18"/>
      <c r="AB21" s="23"/>
      <c r="AC21" s="57">
        <v>49.1907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23">
        <v>8140</v>
      </c>
      <c r="P22" s="129">
        <v>34.08</v>
      </c>
      <c r="Q22" s="103">
        <f t="shared" si="0"/>
        <v>9.4666666666666668</v>
      </c>
      <c r="R22" s="123">
        <v>9017</v>
      </c>
      <c r="S22" s="130">
        <v>37.75</v>
      </c>
      <c r="T22" s="108">
        <f t="shared" si="1"/>
        <v>10.486111111111111</v>
      </c>
      <c r="U22" s="127">
        <v>11618</v>
      </c>
      <c r="V22" s="132">
        <v>48.64</v>
      </c>
      <c r="W22" s="108">
        <f t="shared" si="2"/>
        <v>13.511111111111111</v>
      </c>
      <c r="X22" s="51"/>
      <c r="Y22" s="18"/>
      <c r="Z22" s="18"/>
      <c r="AA22" s="18"/>
      <c r="AB22" s="23"/>
      <c r="AC22" s="57">
        <v>53.302199999999999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4"/>
      <c r="O23" s="123">
        <v>8140</v>
      </c>
      <c r="P23" s="129">
        <v>34.08</v>
      </c>
      <c r="Q23" s="103">
        <f t="shared" si="0"/>
        <v>9.4666666666666668</v>
      </c>
      <c r="R23" s="123">
        <v>9017</v>
      </c>
      <c r="S23" s="130">
        <v>37.75</v>
      </c>
      <c r="T23" s="108">
        <f t="shared" si="1"/>
        <v>10.486111111111111</v>
      </c>
      <c r="U23" s="127">
        <v>11618</v>
      </c>
      <c r="V23" s="132">
        <v>48.64</v>
      </c>
      <c r="W23" s="108">
        <f t="shared" si="2"/>
        <v>13.511111111111111</v>
      </c>
      <c r="X23" s="53"/>
      <c r="Y23" s="18"/>
      <c r="Z23" s="18"/>
      <c r="AA23" s="18"/>
      <c r="AB23" s="55"/>
      <c r="AC23" s="57">
        <v>62.047699999999999</v>
      </c>
      <c r="AD23" s="15">
        <f t="shared" si="3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4"/>
      <c r="O24" s="123">
        <v>8140</v>
      </c>
      <c r="P24" s="129">
        <v>34.08</v>
      </c>
      <c r="Q24" s="103">
        <f t="shared" si="0"/>
        <v>9.4666666666666668</v>
      </c>
      <c r="R24" s="123">
        <v>9017</v>
      </c>
      <c r="S24" s="130">
        <v>37.75</v>
      </c>
      <c r="T24" s="108">
        <f t="shared" si="1"/>
        <v>10.486111111111111</v>
      </c>
      <c r="U24" s="127">
        <v>11618</v>
      </c>
      <c r="V24" s="132">
        <v>48.64</v>
      </c>
      <c r="W24" s="108">
        <f t="shared" si="2"/>
        <v>13.511111111111111</v>
      </c>
      <c r="X24" s="51"/>
      <c r="Y24" s="18"/>
      <c r="Z24" s="18"/>
      <c r="AA24" s="18"/>
      <c r="AB24" s="23"/>
      <c r="AC24" s="57">
        <v>66.200900000000004</v>
      </c>
      <c r="AD24" s="15">
        <f t="shared" si="3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123">
        <v>8140</v>
      </c>
      <c r="P25" s="129">
        <v>34.08</v>
      </c>
      <c r="Q25" s="103">
        <f t="shared" si="0"/>
        <v>9.4666666666666668</v>
      </c>
      <c r="R25" s="123">
        <v>9017</v>
      </c>
      <c r="S25" s="130">
        <v>37.75</v>
      </c>
      <c r="T25" s="108">
        <f t="shared" si="1"/>
        <v>10.486111111111111</v>
      </c>
      <c r="U25" s="127">
        <v>11618</v>
      </c>
      <c r="V25" s="132">
        <v>48.64</v>
      </c>
      <c r="W25" s="108">
        <f t="shared" si="2"/>
        <v>13.511111111111111</v>
      </c>
      <c r="X25" s="51"/>
      <c r="Y25" s="18"/>
      <c r="Z25" s="18"/>
      <c r="AA25" s="18"/>
      <c r="AB25" s="23"/>
      <c r="AC25" s="57">
        <v>59.188899999999997</v>
      </c>
      <c r="AD25" s="15">
        <f t="shared" si="3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38">
        <v>91.358199999999997</v>
      </c>
      <c r="C26" s="38">
        <v>4.1436999999999999</v>
      </c>
      <c r="D26" s="38">
        <v>0.99850000000000005</v>
      </c>
      <c r="E26" s="38">
        <v>9.6799999999999997E-2</v>
      </c>
      <c r="F26" s="38">
        <v>0.1492</v>
      </c>
      <c r="G26" s="38">
        <v>4.0000000000000002E-4</v>
      </c>
      <c r="H26" s="38">
        <v>1.7999999999999999E-2</v>
      </c>
      <c r="I26" s="38">
        <v>1.3100000000000001E-2</v>
      </c>
      <c r="J26" s="38">
        <v>1.4999999999999999E-2</v>
      </c>
      <c r="K26" s="38">
        <v>1.04E-2</v>
      </c>
      <c r="L26" s="38">
        <v>2.9942000000000002</v>
      </c>
      <c r="M26" s="38">
        <v>0.20250000000000001</v>
      </c>
      <c r="N26" s="44">
        <v>0.72709999999999997</v>
      </c>
      <c r="O26" s="105">
        <v>8169</v>
      </c>
      <c r="P26" s="128">
        <v>34.200000000000003</v>
      </c>
      <c r="Q26" s="103">
        <f t="shared" si="0"/>
        <v>9.5</v>
      </c>
      <c r="R26" s="105">
        <v>9048</v>
      </c>
      <c r="S26" s="74">
        <v>37.880000000000003</v>
      </c>
      <c r="T26" s="108">
        <f t="shared" si="1"/>
        <v>10.522222222222222</v>
      </c>
      <c r="U26" s="107">
        <v>11646</v>
      </c>
      <c r="V26" s="104">
        <v>48.76</v>
      </c>
      <c r="W26" s="108">
        <f t="shared" si="2"/>
        <v>13.544444444444444</v>
      </c>
      <c r="X26" s="51"/>
      <c r="Y26" s="18"/>
      <c r="Z26" s="18"/>
      <c r="AA26" s="18"/>
      <c r="AB26" s="23"/>
      <c r="AC26" s="57">
        <v>66.962999999999994</v>
      </c>
      <c r="AD26" s="15">
        <f t="shared" si="3"/>
        <v>100</v>
      </c>
      <c r="AE26" s="16" t="str">
        <f t="shared" si="4"/>
        <v>ОК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8169</v>
      </c>
      <c r="P27" s="129">
        <v>34.200000000000003</v>
      </c>
      <c r="Q27" s="103">
        <f>P27/3.6</f>
        <v>9.5</v>
      </c>
      <c r="R27" s="123">
        <v>9048</v>
      </c>
      <c r="S27" s="130">
        <v>37.880000000000003</v>
      </c>
      <c r="T27" s="108">
        <f t="shared" si="1"/>
        <v>10.522222222222222</v>
      </c>
      <c r="U27" s="127">
        <v>11646</v>
      </c>
      <c r="V27" s="132">
        <v>48.76</v>
      </c>
      <c r="W27" s="108">
        <f t="shared" si="2"/>
        <v>13.544444444444444</v>
      </c>
      <c r="X27" s="51"/>
      <c r="Y27" s="18"/>
      <c r="Z27" s="18"/>
      <c r="AA27" s="18"/>
      <c r="AB27" s="55"/>
      <c r="AC27" s="57">
        <v>67.5411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123">
        <v>8169</v>
      </c>
      <c r="P28" s="129">
        <v>34.200000000000003</v>
      </c>
      <c r="Q28" s="103">
        <f t="shared" si="0"/>
        <v>9.5</v>
      </c>
      <c r="R28" s="123">
        <v>9048</v>
      </c>
      <c r="S28" s="130">
        <v>37.880000000000003</v>
      </c>
      <c r="T28" s="108">
        <f t="shared" si="1"/>
        <v>10.522222222222222</v>
      </c>
      <c r="U28" s="127">
        <v>11646</v>
      </c>
      <c r="V28" s="132">
        <v>48.76</v>
      </c>
      <c r="W28" s="108">
        <f t="shared" si="2"/>
        <v>13.544444444444444</v>
      </c>
      <c r="X28" s="51"/>
      <c r="Y28" s="18"/>
      <c r="Z28" s="18"/>
      <c r="AA28" s="18"/>
      <c r="AB28" s="23"/>
      <c r="AC28" s="57">
        <v>59.6265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8169</v>
      </c>
      <c r="P29" s="129">
        <v>34.200000000000003</v>
      </c>
      <c r="Q29" s="103">
        <f t="shared" si="0"/>
        <v>9.5</v>
      </c>
      <c r="R29" s="123">
        <v>9048</v>
      </c>
      <c r="S29" s="130">
        <v>37.880000000000003</v>
      </c>
      <c r="T29" s="108">
        <f t="shared" si="1"/>
        <v>10.522222222222222</v>
      </c>
      <c r="U29" s="127">
        <v>11646</v>
      </c>
      <c r="V29" s="132">
        <v>48.76</v>
      </c>
      <c r="W29" s="108">
        <f t="shared" si="2"/>
        <v>13.544444444444444</v>
      </c>
      <c r="X29" s="51"/>
      <c r="Y29" s="18"/>
      <c r="Z29" s="18"/>
      <c r="AA29" s="18"/>
      <c r="AB29" s="23"/>
      <c r="AC29" s="57">
        <v>54.583500000000001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4"/>
      <c r="O30" s="123">
        <v>8169</v>
      </c>
      <c r="P30" s="129">
        <v>34.200000000000003</v>
      </c>
      <c r="Q30" s="103">
        <f t="shared" si="0"/>
        <v>9.5</v>
      </c>
      <c r="R30" s="123">
        <v>9048</v>
      </c>
      <c r="S30" s="130">
        <v>37.880000000000003</v>
      </c>
      <c r="T30" s="108">
        <f t="shared" si="1"/>
        <v>10.522222222222222</v>
      </c>
      <c r="U30" s="127">
        <v>11646</v>
      </c>
      <c r="V30" s="132">
        <v>48.76</v>
      </c>
      <c r="W30" s="108">
        <f t="shared" si="2"/>
        <v>13.544444444444444</v>
      </c>
      <c r="X30" s="51"/>
      <c r="Y30" s="18"/>
      <c r="Z30" s="18"/>
      <c r="AA30" s="18"/>
      <c r="AB30" s="55"/>
      <c r="AC30" s="57">
        <v>57.536700000000003</v>
      </c>
      <c r="AD30" s="15">
        <f t="shared" si="3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38">
        <v>91.489900000000006</v>
      </c>
      <c r="C31" s="38">
        <v>4.1117999999999997</v>
      </c>
      <c r="D31" s="38">
        <v>0.98270000000000002</v>
      </c>
      <c r="E31" s="38">
        <v>9.2799999999999994E-2</v>
      </c>
      <c r="F31" s="38">
        <v>0.13619999999999999</v>
      </c>
      <c r="G31" s="38">
        <v>4.0000000000000002E-4</v>
      </c>
      <c r="H31" s="38">
        <v>1.4200000000000001E-2</v>
      </c>
      <c r="I31" s="38">
        <v>1.03E-2</v>
      </c>
      <c r="J31" s="38">
        <v>7.9000000000000008E-3</v>
      </c>
      <c r="K31" s="38">
        <v>1.04E-2</v>
      </c>
      <c r="L31" s="38">
        <v>2.9079999999999999</v>
      </c>
      <c r="M31" s="38">
        <v>0.2354</v>
      </c>
      <c r="N31" s="75">
        <v>0.72599999999999998</v>
      </c>
      <c r="O31" s="105">
        <v>8161</v>
      </c>
      <c r="P31" s="104">
        <v>34.17</v>
      </c>
      <c r="Q31" s="103">
        <f t="shared" si="0"/>
        <v>9.4916666666666671</v>
      </c>
      <c r="R31" s="105">
        <v>9040</v>
      </c>
      <c r="S31" s="74">
        <v>37.85</v>
      </c>
      <c r="T31" s="108">
        <f t="shared" si="1"/>
        <v>10.513888888888889</v>
      </c>
      <c r="U31" s="107">
        <v>11644</v>
      </c>
      <c r="V31" s="74">
        <v>48.75</v>
      </c>
      <c r="W31" s="108">
        <f t="shared" si="2"/>
        <v>13.541666666666666</v>
      </c>
      <c r="X31" s="51"/>
      <c r="Y31" s="18"/>
      <c r="Z31" s="18"/>
      <c r="AA31" s="18"/>
      <c r="AB31" s="23"/>
      <c r="AC31" s="57">
        <v>61.647599999999997</v>
      </c>
      <c r="AD31" s="15">
        <f t="shared" si="3"/>
        <v>100.00000000000001</v>
      </c>
      <c r="AE31" s="16" t="str">
        <f t="shared" si="4"/>
        <v>ОК</v>
      </c>
      <c r="AF31" s="8"/>
      <c r="AG31" s="8"/>
      <c r="AH31" s="8"/>
    </row>
    <row r="32" spans="1:34" x14ac:dyDescent="0.25">
      <c r="A32" s="28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123">
        <v>8161</v>
      </c>
      <c r="P32" s="132">
        <v>34.17</v>
      </c>
      <c r="Q32" s="103">
        <f t="shared" si="0"/>
        <v>9.4916666666666671</v>
      </c>
      <c r="R32" s="123">
        <v>9040</v>
      </c>
      <c r="S32" s="130">
        <v>37.85</v>
      </c>
      <c r="T32" s="108">
        <f t="shared" si="1"/>
        <v>10.513888888888889</v>
      </c>
      <c r="U32" s="127">
        <v>11644</v>
      </c>
      <c r="V32" s="130">
        <v>48.75</v>
      </c>
      <c r="W32" s="108">
        <f t="shared" si="2"/>
        <v>13.541666666666666</v>
      </c>
      <c r="X32" s="51"/>
      <c r="Y32" s="18"/>
      <c r="Z32" s="18"/>
      <c r="AA32" s="18"/>
      <c r="AB32" s="23"/>
      <c r="AC32" s="57">
        <v>54.816699999999997</v>
      </c>
      <c r="AD32" s="15">
        <f t="shared" si="3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123">
        <v>8161</v>
      </c>
      <c r="P33" s="132">
        <v>34.17</v>
      </c>
      <c r="Q33" s="103">
        <f t="shared" si="0"/>
        <v>9.4916666666666671</v>
      </c>
      <c r="R33" s="123">
        <v>9040</v>
      </c>
      <c r="S33" s="130">
        <v>37.85</v>
      </c>
      <c r="T33" s="108">
        <f t="shared" si="1"/>
        <v>10.513888888888889</v>
      </c>
      <c r="U33" s="127">
        <v>11644</v>
      </c>
      <c r="V33" s="130">
        <v>48.75</v>
      </c>
      <c r="W33" s="108">
        <f t="shared" si="2"/>
        <v>13.541666666666666</v>
      </c>
      <c r="X33" s="51"/>
      <c r="Y33" s="18"/>
      <c r="Z33" s="18"/>
      <c r="AA33" s="18"/>
      <c r="AB33" s="23"/>
      <c r="AC33" s="57">
        <v>53.414099999999998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8161</v>
      </c>
      <c r="P34" s="132">
        <v>34.17</v>
      </c>
      <c r="Q34" s="103">
        <f t="shared" si="0"/>
        <v>9.4916666666666671</v>
      </c>
      <c r="R34" s="123">
        <v>9040</v>
      </c>
      <c r="S34" s="130">
        <v>37.85</v>
      </c>
      <c r="T34" s="108">
        <f t="shared" si="1"/>
        <v>10.513888888888889</v>
      </c>
      <c r="U34" s="127">
        <v>11644</v>
      </c>
      <c r="V34" s="130">
        <v>48.75</v>
      </c>
      <c r="W34" s="108">
        <f t="shared" si="2"/>
        <v>13.541666666666666</v>
      </c>
      <c r="X34" s="51"/>
      <c r="Y34" s="18"/>
      <c r="Z34" s="18"/>
      <c r="AA34" s="18"/>
      <c r="AB34" s="23"/>
      <c r="AC34" s="57">
        <v>51.706800000000001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8161</v>
      </c>
      <c r="P35" s="132">
        <v>34.17</v>
      </c>
      <c r="Q35" s="103">
        <f>P35/3.6</f>
        <v>9.4916666666666671</v>
      </c>
      <c r="R35" s="123">
        <v>9040</v>
      </c>
      <c r="S35" s="130">
        <v>37.85</v>
      </c>
      <c r="T35" s="108">
        <f t="shared" si="1"/>
        <v>10.513888888888889</v>
      </c>
      <c r="U35" s="127">
        <v>11644</v>
      </c>
      <c r="V35" s="130">
        <v>48.75</v>
      </c>
      <c r="W35" s="108">
        <f t="shared" si="2"/>
        <v>13.541666666666666</v>
      </c>
      <c r="X35" s="53"/>
      <c r="Y35" s="18"/>
      <c r="Z35" s="18"/>
      <c r="AA35" s="18"/>
      <c r="AB35" s="23"/>
      <c r="AC35" s="57">
        <v>49.800600000000003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4"/>
      <c r="O36" s="123">
        <v>8161</v>
      </c>
      <c r="P36" s="132">
        <v>34.17</v>
      </c>
      <c r="Q36" s="103">
        <f>P36/3.6</f>
        <v>9.4916666666666671</v>
      </c>
      <c r="R36" s="123">
        <v>9040</v>
      </c>
      <c r="S36" s="130">
        <v>37.85</v>
      </c>
      <c r="T36" s="108">
        <f t="shared" si="1"/>
        <v>10.513888888888889</v>
      </c>
      <c r="U36" s="127">
        <v>11644</v>
      </c>
      <c r="V36" s="130">
        <v>48.75</v>
      </c>
      <c r="W36" s="108">
        <f t="shared" si="2"/>
        <v>13.541666666666666</v>
      </c>
      <c r="X36" s="53"/>
      <c r="Y36" s="18"/>
      <c r="Z36" s="18"/>
      <c r="AA36" s="18"/>
      <c r="AB36" s="23"/>
      <c r="AC36" s="57">
        <v>49.993000000000002</v>
      </c>
      <c r="AD36" s="15">
        <f t="shared" si="3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>
        <v>93.337699999999998</v>
      </c>
      <c r="C37" s="38">
        <v>3.4796</v>
      </c>
      <c r="D37" s="38">
        <v>0.79559999999999997</v>
      </c>
      <c r="E37" s="38">
        <v>8.14E-2</v>
      </c>
      <c r="F37" s="38">
        <v>0.1002</v>
      </c>
      <c r="G37" s="38">
        <v>5.9999999999999995E-4</v>
      </c>
      <c r="H37" s="38">
        <v>2.0500000000000001E-2</v>
      </c>
      <c r="I37" s="38">
        <v>1.52E-2</v>
      </c>
      <c r="J37" s="38">
        <v>1.3599999999999999E-2</v>
      </c>
      <c r="K37" s="38">
        <v>0.01</v>
      </c>
      <c r="L37" s="38">
        <v>2.0960999999999999</v>
      </c>
      <c r="M37" s="38">
        <v>4.9500000000000002E-2</v>
      </c>
      <c r="N37" s="44">
        <v>0.71350000000000002</v>
      </c>
      <c r="O37" s="105">
        <v>8176</v>
      </c>
      <c r="P37" s="104">
        <v>34.229999999999997</v>
      </c>
      <c r="Q37" s="103">
        <f t="shared" si="0"/>
        <v>9.5083333333333329</v>
      </c>
      <c r="R37" s="105">
        <v>9057</v>
      </c>
      <c r="S37" s="74">
        <v>37.92</v>
      </c>
      <c r="T37" s="108">
        <f t="shared" si="1"/>
        <v>10.533333333333333</v>
      </c>
      <c r="U37" s="107">
        <v>11768</v>
      </c>
      <c r="V37" s="74">
        <v>49.27</v>
      </c>
      <c r="W37" s="108">
        <f t="shared" si="2"/>
        <v>13.686111111111112</v>
      </c>
      <c r="X37" s="51"/>
      <c r="Y37" s="18"/>
      <c r="Z37" s="18"/>
      <c r="AA37" s="18"/>
      <c r="AB37" s="55"/>
      <c r="AC37" s="57">
        <v>49.191000000000003</v>
      </c>
      <c r="AD37" s="15">
        <f t="shared" si="3"/>
        <v>100</v>
      </c>
      <c r="AE37" s="16" t="str">
        <f t="shared" si="4"/>
        <v>ОК</v>
      </c>
      <c r="AF37" s="8"/>
      <c r="AG37" s="8"/>
      <c r="AH37" s="8"/>
    </row>
    <row r="38" spans="1:34" x14ac:dyDescent="0.25">
      <c r="A38" s="28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123">
        <v>8176</v>
      </c>
      <c r="P38" s="132">
        <v>34.229999999999997</v>
      </c>
      <c r="Q38" s="103">
        <f>P38/3.6</f>
        <v>9.5083333333333329</v>
      </c>
      <c r="R38" s="123">
        <v>9057</v>
      </c>
      <c r="S38" s="130">
        <v>37.92</v>
      </c>
      <c r="T38" s="108">
        <f t="shared" si="1"/>
        <v>10.533333333333333</v>
      </c>
      <c r="U38" s="127">
        <v>11768</v>
      </c>
      <c r="V38" s="130">
        <v>49.27</v>
      </c>
      <c r="W38" s="108">
        <f t="shared" si="2"/>
        <v>13.686111111111112</v>
      </c>
      <c r="X38" s="51"/>
      <c r="Y38" s="18"/>
      <c r="Z38" s="18"/>
      <c r="AA38" s="18"/>
      <c r="AB38" s="23"/>
      <c r="AC38" s="57">
        <v>48.403500000000001</v>
      </c>
      <c r="AD38" s="15">
        <f t="shared" si="3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123">
        <v>8176</v>
      </c>
      <c r="P39" s="132">
        <v>34.229999999999997</v>
      </c>
      <c r="Q39" s="103">
        <f t="shared" si="0"/>
        <v>9.5083333333333329</v>
      </c>
      <c r="R39" s="123">
        <v>9057</v>
      </c>
      <c r="S39" s="130">
        <v>37.92</v>
      </c>
      <c r="T39" s="108">
        <f t="shared" si="1"/>
        <v>10.533333333333333</v>
      </c>
      <c r="U39" s="127">
        <v>11768</v>
      </c>
      <c r="V39" s="130">
        <v>49.27</v>
      </c>
      <c r="W39" s="108">
        <f t="shared" si="2"/>
        <v>13.686111111111112</v>
      </c>
      <c r="X39" s="51"/>
      <c r="Y39" s="18"/>
      <c r="Z39" s="18"/>
      <c r="AA39" s="18"/>
      <c r="AB39" s="23"/>
      <c r="AC39" s="57">
        <v>46.563299999999998</v>
      </c>
      <c r="AD39" s="15">
        <f t="shared" si="3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44"/>
      <c r="O40" s="123">
        <v>8176</v>
      </c>
      <c r="P40" s="132">
        <v>34.229999999999997</v>
      </c>
      <c r="Q40" s="103">
        <f t="shared" si="0"/>
        <v>9.5083333333333329</v>
      </c>
      <c r="R40" s="123">
        <v>9057</v>
      </c>
      <c r="S40" s="130">
        <v>37.92</v>
      </c>
      <c r="T40" s="108">
        <f t="shared" si="1"/>
        <v>10.533333333333333</v>
      </c>
      <c r="U40" s="127">
        <v>11768</v>
      </c>
      <c r="V40" s="130">
        <v>49.27</v>
      </c>
      <c r="W40" s="108">
        <f t="shared" si="2"/>
        <v>13.686111111111112</v>
      </c>
      <c r="X40" s="51"/>
      <c r="Y40" s="18"/>
      <c r="Z40" s="18"/>
      <c r="AA40" s="18"/>
      <c r="AB40" s="23"/>
      <c r="AC40" s="57">
        <v>49.302</v>
      </c>
      <c r="AD40" s="15">
        <f t="shared" si="3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8176</v>
      </c>
      <c r="P41" s="132">
        <v>34.229999999999997</v>
      </c>
      <c r="Q41" s="103">
        <f>P41/3.6</f>
        <v>9.5083333333333329</v>
      </c>
      <c r="R41" s="123">
        <v>9057</v>
      </c>
      <c r="S41" s="130">
        <v>37.92</v>
      </c>
      <c r="T41" s="108">
        <f t="shared" si="1"/>
        <v>10.533333333333333</v>
      </c>
      <c r="U41" s="148">
        <v>11768</v>
      </c>
      <c r="V41" s="151">
        <v>49.27</v>
      </c>
      <c r="W41" s="112">
        <f t="shared" si="2"/>
        <v>13.686111111111112</v>
      </c>
      <c r="X41" s="52"/>
      <c r="Y41" s="24"/>
      <c r="Z41" s="24"/>
      <c r="AA41" s="24"/>
      <c r="AB41" s="25"/>
      <c r="AC41" s="58">
        <v>54.394599999999997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8152.0716770802856</v>
      </c>
      <c r="P42" s="203">
        <f>SUMPRODUCT(P11:P41,AC11:AC41)/SUM(AC11:AC41)</f>
        <v>34.130711650431778</v>
      </c>
      <c r="Q42" s="203">
        <f>SUMPRODUCT(Q11:Q41,AC11:AC41)/SUM(AC11:AC41)</f>
        <v>9.4807532362310489</v>
      </c>
      <c r="R42" s="203">
        <f>SUMPRODUCT(R11:R41,AC11:AC41)/SUM(AC11:AC41)</f>
        <v>9030.2480938554381</v>
      </c>
      <c r="S42" s="209">
        <f>SUMPRODUCT(S11:S41,AC11:AC41)/SUM(AC11:AC41)</f>
        <v>37.807245180394887</v>
      </c>
      <c r="T42" s="218">
        <f>SUMPRODUCT(T11:T41,AC11:AC41)/SUM(AC11:AC41)</f>
        <v>10.502012550109688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1700.6579999999999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04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4:AA4"/>
    <mergeCell ref="K5:AA5"/>
    <mergeCell ref="Z7:Z10"/>
    <mergeCell ref="AA7:AA10"/>
    <mergeCell ref="AB7:AB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7.140625" style="1" customWidth="1"/>
    <col min="27" max="27" width="6.7109375" style="1" customWidth="1"/>
    <col min="28" max="28" width="7.140625" style="1" customWidth="1"/>
    <col min="29" max="29" width="10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44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6"/>
      <c r="F3" s="2"/>
      <c r="G3" s="2"/>
      <c r="H3" s="2"/>
      <c r="I3" s="2"/>
      <c r="J3" s="2"/>
      <c r="K3" s="216" t="s">
        <v>85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106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93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5"/>
    </row>
    <row r="9" spans="1:34" ht="15" customHeight="1" x14ac:dyDescent="0.25">
      <c r="A9" s="162"/>
      <c r="B9" s="163" t="s">
        <v>62</v>
      </c>
      <c r="C9" s="165" t="s">
        <v>63</v>
      </c>
      <c r="D9" s="165" t="s">
        <v>64</v>
      </c>
      <c r="E9" s="165" t="s">
        <v>65</v>
      </c>
      <c r="F9" s="165" t="s">
        <v>66</v>
      </c>
      <c r="G9" s="165" t="s">
        <v>67</v>
      </c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72</v>
      </c>
      <c r="M9" s="167" t="s">
        <v>73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5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5"/>
    </row>
    <row r="11" spans="1:34" x14ac:dyDescent="0.25">
      <c r="A11" s="28">
        <v>1</v>
      </c>
      <c r="B11" s="38">
        <v>91.8416</v>
      </c>
      <c r="C11" s="38">
        <v>3.7480000000000002</v>
      </c>
      <c r="D11" s="38">
        <v>0.86209999999999998</v>
      </c>
      <c r="E11" s="38">
        <v>8.5599999999999996E-2</v>
      </c>
      <c r="F11" s="38">
        <v>0.1318</v>
      </c>
      <c r="G11" s="38">
        <v>1E-4</v>
      </c>
      <c r="H11" s="38">
        <v>1.6299999999999999E-2</v>
      </c>
      <c r="I11" s="38">
        <v>1.24E-2</v>
      </c>
      <c r="J11" s="38">
        <v>1.3100000000000001E-2</v>
      </c>
      <c r="K11" s="38">
        <v>1.4E-2</v>
      </c>
      <c r="L11" s="38">
        <v>3.0198999999999998</v>
      </c>
      <c r="M11" s="38">
        <v>0.25509999999999999</v>
      </c>
      <c r="N11" s="75">
        <v>0.72330000000000005</v>
      </c>
      <c r="O11" s="115">
        <v>8114</v>
      </c>
      <c r="P11" s="128">
        <v>33.97</v>
      </c>
      <c r="Q11" s="103">
        <f>P11/3.6</f>
        <v>9.43611111111111</v>
      </c>
      <c r="R11" s="105">
        <v>8988</v>
      </c>
      <c r="S11" s="74">
        <v>37.630000000000003</v>
      </c>
      <c r="T11" s="108">
        <f>S11/3.6</f>
        <v>10.452777777777778</v>
      </c>
      <c r="U11" s="109">
        <v>11598</v>
      </c>
      <c r="V11" s="104">
        <v>48.56</v>
      </c>
      <c r="W11" s="108">
        <f>V11/3.6</f>
        <v>13.488888888888889</v>
      </c>
      <c r="X11" s="51"/>
      <c r="Y11" s="18"/>
      <c r="Z11" s="18"/>
      <c r="AA11" s="18"/>
      <c r="AB11" s="23"/>
      <c r="AC11" s="57">
        <v>191.93809999999999</v>
      </c>
      <c r="AD11" s="15">
        <f>SUM(B11:M11)+$K$42+$N$42</f>
        <v>100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8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4"/>
      <c r="O12" s="121">
        <v>8114</v>
      </c>
      <c r="P12" s="129">
        <v>33.97</v>
      </c>
      <c r="Q12" s="103">
        <f t="shared" ref="Q12:Q40" si="0">P12/3.6</f>
        <v>9.43611111111111</v>
      </c>
      <c r="R12" s="123">
        <v>8988</v>
      </c>
      <c r="S12" s="130">
        <v>37.630000000000003</v>
      </c>
      <c r="T12" s="108">
        <f t="shared" ref="T12:T41" si="1">S12/3.6</f>
        <v>10.452777777777778</v>
      </c>
      <c r="U12" s="125">
        <v>11598</v>
      </c>
      <c r="V12" s="132">
        <v>48.56</v>
      </c>
      <c r="W12" s="108">
        <f t="shared" ref="W12:W41" si="2">V12/3.6</f>
        <v>13.488888888888889</v>
      </c>
      <c r="X12" s="51"/>
      <c r="Y12" s="18"/>
      <c r="Z12" s="18"/>
      <c r="AA12" s="18"/>
      <c r="AB12" s="23"/>
      <c r="AC12" s="57">
        <v>183.20830000000001</v>
      </c>
      <c r="AD12" s="15">
        <f t="shared" ref="AD12:AD41" si="3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121">
        <v>8114</v>
      </c>
      <c r="P13" s="129">
        <v>33.97</v>
      </c>
      <c r="Q13" s="103">
        <f t="shared" si="0"/>
        <v>9.43611111111111</v>
      </c>
      <c r="R13" s="123">
        <v>8988</v>
      </c>
      <c r="S13" s="130">
        <v>37.630000000000003</v>
      </c>
      <c r="T13" s="108">
        <f t="shared" si="1"/>
        <v>10.452777777777778</v>
      </c>
      <c r="U13" s="125">
        <v>11598</v>
      </c>
      <c r="V13" s="132">
        <v>48.56</v>
      </c>
      <c r="W13" s="108">
        <f t="shared" si="2"/>
        <v>13.488888888888889</v>
      </c>
      <c r="X13" s="51"/>
      <c r="Y13" s="18"/>
      <c r="Z13" s="18"/>
      <c r="AA13" s="18"/>
      <c r="AB13" s="23"/>
      <c r="AC13" s="57">
        <v>180.0772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121">
        <v>8114</v>
      </c>
      <c r="P14" s="129">
        <v>33.97</v>
      </c>
      <c r="Q14" s="103">
        <f t="shared" si="0"/>
        <v>9.43611111111111</v>
      </c>
      <c r="R14" s="123">
        <v>8988</v>
      </c>
      <c r="S14" s="130">
        <v>37.630000000000003</v>
      </c>
      <c r="T14" s="108">
        <f t="shared" si="1"/>
        <v>10.452777777777778</v>
      </c>
      <c r="U14" s="125">
        <v>11598</v>
      </c>
      <c r="V14" s="132">
        <v>48.56</v>
      </c>
      <c r="W14" s="108">
        <f t="shared" si="2"/>
        <v>13.488888888888889</v>
      </c>
      <c r="X14" s="51"/>
      <c r="Y14" s="18"/>
      <c r="Z14" s="18"/>
      <c r="AA14" s="18"/>
      <c r="AB14" s="55"/>
      <c r="AC14" s="57">
        <v>181.2739</v>
      </c>
      <c r="AD14" s="15">
        <f t="shared" si="3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121">
        <v>8114</v>
      </c>
      <c r="P15" s="129">
        <v>33.97</v>
      </c>
      <c r="Q15" s="103">
        <f t="shared" si="0"/>
        <v>9.43611111111111</v>
      </c>
      <c r="R15" s="123">
        <v>8988</v>
      </c>
      <c r="S15" s="130">
        <v>37.630000000000003</v>
      </c>
      <c r="T15" s="108">
        <f t="shared" si="1"/>
        <v>10.452777777777778</v>
      </c>
      <c r="U15" s="125">
        <v>11598</v>
      </c>
      <c r="V15" s="132">
        <v>48.56</v>
      </c>
      <c r="W15" s="108">
        <f t="shared" si="2"/>
        <v>13.488888888888889</v>
      </c>
      <c r="X15" s="51"/>
      <c r="Y15" s="18"/>
      <c r="Z15" s="18"/>
      <c r="AA15" s="18"/>
      <c r="AB15" s="23"/>
      <c r="AC15" s="57">
        <v>191.80189999999999</v>
      </c>
      <c r="AD15" s="15">
        <f t="shared" si="3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121">
        <v>8114</v>
      </c>
      <c r="P16" s="129">
        <v>33.97</v>
      </c>
      <c r="Q16" s="103">
        <f t="shared" si="0"/>
        <v>9.43611111111111</v>
      </c>
      <c r="R16" s="123">
        <v>8988</v>
      </c>
      <c r="S16" s="130">
        <v>37.630000000000003</v>
      </c>
      <c r="T16" s="108">
        <f t="shared" si="1"/>
        <v>10.452777777777778</v>
      </c>
      <c r="U16" s="125">
        <v>11598</v>
      </c>
      <c r="V16" s="132">
        <v>48.56</v>
      </c>
      <c r="W16" s="108">
        <f t="shared" si="2"/>
        <v>13.488888888888889</v>
      </c>
      <c r="X16" s="51"/>
      <c r="Y16" s="18"/>
      <c r="Z16" s="18"/>
      <c r="AA16" s="18"/>
      <c r="AB16" s="54"/>
      <c r="AC16" s="57">
        <v>191.63589999999999</v>
      </c>
      <c r="AD16" s="15">
        <f t="shared" si="3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4"/>
      <c r="O17" s="121">
        <v>8114</v>
      </c>
      <c r="P17" s="129">
        <v>33.97</v>
      </c>
      <c r="Q17" s="103">
        <f t="shared" si="0"/>
        <v>9.43611111111111</v>
      </c>
      <c r="R17" s="123">
        <v>8988</v>
      </c>
      <c r="S17" s="130">
        <v>37.630000000000003</v>
      </c>
      <c r="T17" s="108">
        <f t="shared" si="1"/>
        <v>10.452777777777778</v>
      </c>
      <c r="U17" s="125">
        <v>11598</v>
      </c>
      <c r="V17" s="132">
        <v>48.56</v>
      </c>
      <c r="W17" s="108">
        <f t="shared" si="2"/>
        <v>13.488888888888889</v>
      </c>
      <c r="X17" s="51"/>
      <c r="Y17" s="18"/>
      <c r="Z17" s="18"/>
      <c r="AA17" s="18"/>
      <c r="AB17" s="55"/>
      <c r="AC17" s="57">
        <v>203.78720000000001</v>
      </c>
      <c r="AD17" s="15">
        <f t="shared" si="3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/>
      <c r="O18" s="121">
        <v>8114</v>
      </c>
      <c r="P18" s="129">
        <v>33.97</v>
      </c>
      <c r="Q18" s="103">
        <f t="shared" si="0"/>
        <v>9.43611111111111</v>
      </c>
      <c r="R18" s="123">
        <v>8988</v>
      </c>
      <c r="S18" s="130">
        <v>37.630000000000003</v>
      </c>
      <c r="T18" s="108">
        <f t="shared" si="1"/>
        <v>10.452777777777778</v>
      </c>
      <c r="U18" s="125">
        <v>11598</v>
      </c>
      <c r="V18" s="132">
        <v>48.56</v>
      </c>
      <c r="W18" s="108">
        <f t="shared" si="2"/>
        <v>13.488888888888889</v>
      </c>
      <c r="X18" s="51"/>
      <c r="Y18" s="18"/>
      <c r="Z18" s="18"/>
      <c r="AA18" s="18"/>
      <c r="AB18" s="23"/>
      <c r="AC18" s="57">
        <v>198.69649999999999</v>
      </c>
      <c r="AD18" s="15">
        <f t="shared" si="3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38">
        <v>91.438599999999994</v>
      </c>
      <c r="C19" s="38">
        <v>4.1233000000000004</v>
      </c>
      <c r="D19" s="38">
        <v>1.0637000000000001</v>
      </c>
      <c r="E19" s="38">
        <v>0.1217</v>
      </c>
      <c r="F19" s="38">
        <v>0.17660000000000001</v>
      </c>
      <c r="G19" s="38">
        <v>6.9999999999999999E-4</v>
      </c>
      <c r="H19" s="38">
        <v>1.3599999999999999E-2</v>
      </c>
      <c r="I19" s="38">
        <v>9.1000000000000004E-3</v>
      </c>
      <c r="J19" s="38">
        <v>5.5999999999999999E-3</v>
      </c>
      <c r="K19" s="38">
        <v>1.2500000000000001E-2</v>
      </c>
      <c r="L19" s="38">
        <v>2.8041999999999998</v>
      </c>
      <c r="M19" s="38">
        <v>0.23039999999999999</v>
      </c>
      <c r="N19" s="44">
        <v>0.72760000000000002</v>
      </c>
      <c r="O19" s="104">
        <v>8193</v>
      </c>
      <c r="P19" s="128">
        <v>34.299999999999997</v>
      </c>
      <c r="Q19" s="103">
        <f t="shared" si="0"/>
        <v>9.5277777777777768</v>
      </c>
      <c r="R19" s="105">
        <v>9074</v>
      </c>
      <c r="S19" s="74">
        <v>37.99</v>
      </c>
      <c r="T19" s="108">
        <f t="shared" si="1"/>
        <v>10.552777777777779</v>
      </c>
      <c r="U19" s="107">
        <v>11675</v>
      </c>
      <c r="V19" s="104">
        <v>48.88</v>
      </c>
      <c r="W19" s="108">
        <f t="shared" si="2"/>
        <v>13.577777777777778</v>
      </c>
      <c r="X19" s="51"/>
      <c r="Y19" s="18"/>
      <c r="Z19" s="18"/>
      <c r="AA19" s="18"/>
      <c r="AB19" s="23"/>
      <c r="AC19" s="57">
        <v>171.73589999999999</v>
      </c>
      <c r="AD19" s="15">
        <f t="shared" si="3"/>
        <v>99.999999999999986</v>
      </c>
      <c r="AE19" s="16" t="str">
        <f t="shared" si="4"/>
        <v>ОК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4"/>
      <c r="O20" s="132">
        <v>8193</v>
      </c>
      <c r="P20" s="129">
        <v>34.299999999999997</v>
      </c>
      <c r="Q20" s="103">
        <f t="shared" si="0"/>
        <v>9.5277777777777768</v>
      </c>
      <c r="R20" s="123">
        <v>9074</v>
      </c>
      <c r="S20" s="130">
        <v>37.99</v>
      </c>
      <c r="T20" s="108">
        <f t="shared" si="1"/>
        <v>10.552777777777779</v>
      </c>
      <c r="U20" s="127">
        <v>11675</v>
      </c>
      <c r="V20" s="132">
        <v>48.88</v>
      </c>
      <c r="W20" s="108">
        <f t="shared" si="2"/>
        <v>13.577777777777778</v>
      </c>
      <c r="X20" s="51"/>
      <c r="Y20" s="18"/>
      <c r="Z20" s="18"/>
      <c r="AA20" s="18"/>
      <c r="AB20" s="23"/>
      <c r="AC20" s="57">
        <v>160.19810000000001</v>
      </c>
      <c r="AD20" s="15">
        <f t="shared" si="3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"/>
      <c r="O21" s="132">
        <v>8193</v>
      </c>
      <c r="P21" s="129">
        <v>34.299999999999997</v>
      </c>
      <c r="Q21" s="103">
        <f>P21/3.6</f>
        <v>9.5277777777777768</v>
      </c>
      <c r="R21" s="123">
        <v>9074</v>
      </c>
      <c r="S21" s="130">
        <v>37.99</v>
      </c>
      <c r="T21" s="108">
        <f t="shared" si="1"/>
        <v>10.552777777777779</v>
      </c>
      <c r="U21" s="127">
        <v>11675</v>
      </c>
      <c r="V21" s="132">
        <v>48.88</v>
      </c>
      <c r="W21" s="108">
        <f t="shared" si="2"/>
        <v>13.577777777777778</v>
      </c>
      <c r="X21" s="51"/>
      <c r="Y21" s="18"/>
      <c r="Z21" s="18"/>
      <c r="AA21" s="18"/>
      <c r="AB21" s="55"/>
      <c r="AC21" s="57">
        <v>167.80160000000001</v>
      </c>
      <c r="AD21" s="15">
        <f t="shared" si="3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132">
        <v>8193</v>
      </c>
      <c r="P22" s="129">
        <v>34.299999999999997</v>
      </c>
      <c r="Q22" s="103">
        <f t="shared" si="0"/>
        <v>9.5277777777777768</v>
      </c>
      <c r="R22" s="123">
        <v>9074</v>
      </c>
      <c r="S22" s="130">
        <v>37.99</v>
      </c>
      <c r="T22" s="108">
        <f t="shared" si="1"/>
        <v>10.552777777777779</v>
      </c>
      <c r="U22" s="127">
        <v>11675</v>
      </c>
      <c r="V22" s="132">
        <v>48.88</v>
      </c>
      <c r="W22" s="108">
        <f t="shared" si="2"/>
        <v>13.577777777777778</v>
      </c>
      <c r="X22" s="51"/>
      <c r="Y22" s="18"/>
      <c r="Z22" s="18"/>
      <c r="AA22" s="18"/>
      <c r="AB22" s="23"/>
      <c r="AC22" s="57">
        <v>174.43260000000001</v>
      </c>
      <c r="AD22" s="15">
        <f t="shared" si="3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4"/>
      <c r="O23" s="132">
        <v>8193</v>
      </c>
      <c r="P23" s="129">
        <v>34.299999999999997</v>
      </c>
      <c r="Q23" s="103">
        <f t="shared" si="0"/>
        <v>9.5277777777777768</v>
      </c>
      <c r="R23" s="123">
        <v>9074</v>
      </c>
      <c r="S23" s="130">
        <v>37.99</v>
      </c>
      <c r="T23" s="108">
        <f t="shared" si="1"/>
        <v>10.552777777777779</v>
      </c>
      <c r="U23" s="127">
        <v>11675</v>
      </c>
      <c r="V23" s="132">
        <v>48.88</v>
      </c>
      <c r="W23" s="108">
        <f t="shared" si="2"/>
        <v>13.577777777777778</v>
      </c>
      <c r="X23" s="53"/>
      <c r="Y23" s="18"/>
      <c r="Z23" s="18"/>
      <c r="AA23" s="18"/>
      <c r="AB23" s="55"/>
      <c r="AC23" s="57">
        <v>201.51</v>
      </c>
      <c r="AD23" s="15">
        <f t="shared" si="3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38">
        <v>91.655500000000004</v>
      </c>
      <c r="C24" s="38">
        <v>4.0052000000000003</v>
      </c>
      <c r="D24" s="38">
        <v>0.85040000000000004</v>
      </c>
      <c r="E24" s="38">
        <v>6.5100000000000005E-2</v>
      </c>
      <c r="F24" s="38">
        <v>9.1499999999999998E-2</v>
      </c>
      <c r="G24" s="38">
        <v>4.0000000000000002E-4</v>
      </c>
      <c r="H24" s="38">
        <v>1.5100000000000001E-2</v>
      </c>
      <c r="I24" s="38">
        <v>1.11E-2</v>
      </c>
      <c r="J24" s="38">
        <v>6.4999999999999997E-3</v>
      </c>
      <c r="K24" s="38">
        <v>1.23E-2</v>
      </c>
      <c r="L24" s="38">
        <v>3.0434000000000001</v>
      </c>
      <c r="M24" s="38">
        <v>0.24349999999999999</v>
      </c>
      <c r="N24" s="44">
        <v>0.72330000000000005</v>
      </c>
      <c r="O24" s="105">
        <v>8114</v>
      </c>
      <c r="P24" s="128">
        <v>33.97</v>
      </c>
      <c r="Q24" s="103">
        <f t="shared" si="0"/>
        <v>9.43611111111111</v>
      </c>
      <c r="R24" s="105">
        <v>8988</v>
      </c>
      <c r="S24" s="74">
        <v>37.630000000000003</v>
      </c>
      <c r="T24" s="108">
        <f t="shared" si="1"/>
        <v>10.452777777777778</v>
      </c>
      <c r="U24" s="107">
        <v>11598</v>
      </c>
      <c r="V24" s="104">
        <v>48.56</v>
      </c>
      <c r="W24" s="108">
        <f t="shared" si="2"/>
        <v>13.488888888888889</v>
      </c>
      <c r="X24" s="51"/>
      <c r="Y24" s="18"/>
      <c r="Z24" s="18"/>
      <c r="AA24" s="18"/>
      <c r="AB24" s="23"/>
      <c r="AC24" s="57">
        <v>203.1652</v>
      </c>
      <c r="AD24" s="15">
        <f t="shared" si="3"/>
        <v>100</v>
      </c>
      <c r="AE24" s="16" t="str">
        <f t="shared" si="4"/>
        <v>ОК</v>
      </c>
      <c r="AF24" s="8"/>
      <c r="AG24" s="8"/>
      <c r="AH24" s="8"/>
    </row>
    <row r="25" spans="1:34" x14ac:dyDescent="0.25">
      <c r="A25" s="28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123">
        <v>8114</v>
      </c>
      <c r="P25" s="129">
        <v>33.97</v>
      </c>
      <c r="Q25" s="103">
        <f t="shared" si="0"/>
        <v>9.43611111111111</v>
      </c>
      <c r="R25" s="123">
        <v>8988</v>
      </c>
      <c r="S25" s="130">
        <v>37.630000000000003</v>
      </c>
      <c r="T25" s="108">
        <f t="shared" si="1"/>
        <v>10.452777777777778</v>
      </c>
      <c r="U25" s="127">
        <v>11598</v>
      </c>
      <c r="V25" s="132">
        <v>48.56</v>
      </c>
      <c r="W25" s="108">
        <f t="shared" si="2"/>
        <v>13.488888888888889</v>
      </c>
      <c r="X25" s="51"/>
      <c r="Y25" s="18"/>
      <c r="Z25" s="18"/>
      <c r="AA25" s="18"/>
      <c r="AB25" s="23"/>
      <c r="AC25" s="57">
        <v>196.0599</v>
      </c>
      <c r="AD25" s="15">
        <f t="shared" si="3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38">
        <v>92.111999999999995</v>
      </c>
      <c r="C26" s="38">
        <v>3.6806000000000001</v>
      </c>
      <c r="D26" s="38">
        <v>0.73299999999999998</v>
      </c>
      <c r="E26" s="38">
        <v>5.9400000000000001E-2</v>
      </c>
      <c r="F26" s="38">
        <v>8.1699999999999995E-2</v>
      </c>
      <c r="G26" s="38">
        <v>2.9999999999999997E-4</v>
      </c>
      <c r="H26" s="38">
        <v>1.9099999999999999E-2</v>
      </c>
      <c r="I26" s="38">
        <v>1.4800000000000001E-2</v>
      </c>
      <c r="J26" s="38">
        <v>1.2999999999999999E-2</v>
      </c>
      <c r="K26" s="38">
        <v>1.14E-2</v>
      </c>
      <c r="L26" s="38">
        <v>3.1067</v>
      </c>
      <c r="M26" s="38">
        <v>0.16800000000000001</v>
      </c>
      <c r="N26" s="44">
        <v>0.71960000000000002</v>
      </c>
      <c r="O26" s="105">
        <v>8080</v>
      </c>
      <c r="P26" s="128">
        <v>33.83</v>
      </c>
      <c r="Q26" s="103">
        <f t="shared" si="0"/>
        <v>9.3972222222222221</v>
      </c>
      <c r="R26" s="105">
        <v>8954</v>
      </c>
      <c r="S26" s="74">
        <v>37.49</v>
      </c>
      <c r="T26" s="108">
        <f t="shared" si="1"/>
        <v>10.41388888888889</v>
      </c>
      <c r="U26" s="107">
        <v>11584</v>
      </c>
      <c r="V26" s="74">
        <v>48.5</v>
      </c>
      <c r="W26" s="108">
        <f t="shared" si="2"/>
        <v>13.472222222222221</v>
      </c>
      <c r="X26" s="51"/>
      <c r="Y26" s="18"/>
      <c r="Z26" s="18"/>
      <c r="AA26" s="18"/>
      <c r="AB26" s="23"/>
      <c r="AC26" s="57">
        <v>220.40629999999999</v>
      </c>
      <c r="AD26" s="15">
        <f t="shared" si="3"/>
        <v>99.999999999999986</v>
      </c>
      <c r="AE26" s="16" t="str">
        <f t="shared" si="4"/>
        <v>ОК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4"/>
      <c r="O27" s="123">
        <v>8080</v>
      </c>
      <c r="P27" s="129">
        <v>33.83</v>
      </c>
      <c r="Q27" s="103">
        <f>P27/3.6</f>
        <v>9.3972222222222221</v>
      </c>
      <c r="R27" s="123">
        <v>8954</v>
      </c>
      <c r="S27" s="130">
        <v>37.49</v>
      </c>
      <c r="T27" s="108">
        <f t="shared" si="1"/>
        <v>10.41388888888889</v>
      </c>
      <c r="U27" s="127">
        <v>11584</v>
      </c>
      <c r="V27" s="132">
        <v>48.5</v>
      </c>
      <c r="W27" s="108">
        <f t="shared" si="2"/>
        <v>13.472222222222221</v>
      </c>
      <c r="X27" s="51"/>
      <c r="Y27" s="18"/>
      <c r="Z27" s="18"/>
      <c r="AA27" s="18"/>
      <c r="AB27" s="55"/>
      <c r="AC27" s="57">
        <v>219.8535</v>
      </c>
      <c r="AD27" s="15">
        <f t="shared" si="3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123">
        <v>8080</v>
      </c>
      <c r="P28" s="129">
        <v>33.83</v>
      </c>
      <c r="Q28" s="103">
        <f t="shared" si="0"/>
        <v>9.3972222222222221</v>
      </c>
      <c r="R28" s="123">
        <v>8954</v>
      </c>
      <c r="S28" s="130">
        <v>37.49</v>
      </c>
      <c r="T28" s="108">
        <f t="shared" si="1"/>
        <v>10.41388888888889</v>
      </c>
      <c r="U28" s="127">
        <v>11584</v>
      </c>
      <c r="V28" s="132">
        <v>48.5</v>
      </c>
      <c r="W28" s="108">
        <f t="shared" si="2"/>
        <v>13.472222222222221</v>
      </c>
      <c r="X28" s="51"/>
      <c r="Y28" s="18"/>
      <c r="Z28" s="18"/>
      <c r="AA28" s="18"/>
      <c r="AB28" s="23"/>
      <c r="AC28" s="57">
        <v>197.74180000000001</v>
      </c>
      <c r="AD28" s="15">
        <f t="shared" si="3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123">
        <v>8080</v>
      </c>
      <c r="P29" s="129">
        <v>33.83</v>
      </c>
      <c r="Q29" s="103">
        <f t="shared" si="0"/>
        <v>9.3972222222222221</v>
      </c>
      <c r="R29" s="123">
        <v>8954</v>
      </c>
      <c r="S29" s="130">
        <v>37.49</v>
      </c>
      <c r="T29" s="108">
        <f t="shared" si="1"/>
        <v>10.41388888888889</v>
      </c>
      <c r="U29" s="127">
        <v>11584</v>
      </c>
      <c r="V29" s="132">
        <v>48.5</v>
      </c>
      <c r="W29" s="108">
        <f t="shared" si="2"/>
        <v>13.472222222222221</v>
      </c>
      <c r="X29" s="51"/>
      <c r="Y29" s="18"/>
      <c r="Z29" s="18"/>
      <c r="AA29" s="18"/>
      <c r="AB29" s="23"/>
      <c r="AC29" s="57">
        <v>184.49019999999999</v>
      </c>
      <c r="AD29" s="15">
        <f t="shared" si="3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4"/>
      <c r="O30" s="123">
        <v>8080</v>
      </c>
      <c r="P30" s="129">
        <v>33.83</v>
      </c>
      <c r="Q30" s="103">
        <f t="shared" si="0"/>
        <v>9.3972222222222221</v>
      </c>
      <c r="R30" s="123">
        <v>8954</v>
      </c>
      <c r="S30" s="130">
        <v>37.49</v>
      </c>
      <c r="T30" s="108">
        <f t="shared" si="1"/>
        <v>10.41388888888889</v>
      </c>
      <c r="U30" s="127">
        <v>11584</v>
      </c>
      <c r="V30" s="132">
        <v>48.5</v>
      </c>
      <c r="W30" s="108">
        <f t="shared" si="2"/>
        <v>13.472222222222221</v>
      </c>
      <c r="X30" s="51"/>
      <c r="Y30" s="18"/>
      <c r="Z30" s="18"/>
      <c r="AA30" s="18"/>
      <c r="AB30" s="55"/>
      <c r="AC30" s="57">
        <v>190.6028</v>
      </c>
      <c r="AD30" s="15">
        <f t="shared" si="3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123">
        <v>8080</v>
      </c>
      <c r="P31" s="129">
        <v>33.83</v>
      </c>
      <c r="Q31" s="103">
        <f t="shared" si="0"/>
        <v>9.3972222222222221</v>
      </c>
      <c r="R31" s="123">
        <v>8954</v>
      </c>
      <c r="S31" s="130">
        <v>37.49</v>
      </c>
      <c r="T31" s="108">
        <f t="shared" si="1"/>
        <v>10.41388888888889</v>
      </c>
      <c r="U31" s="127">
        <v>11584</v>
      </c>
      <c r="V31" s="132">
        <v>48.5</v>
      </c>
      <c r="W31" s="108">
        <f t="shared" si="2"/>
        <v>13.472222222222221</v>
      </c>
      <c r="X31" s="51"/>
      <c r="Y31" s="18"/>
      <c r="Z31" s="18"/>
      <c r="AA31" s="18"/>
      <c r="AB31" s="23"/>
      <c r="AC31" s="57">
        <v>204.58879999999999</v>
      </c>
      <c r="AD31" s="15">
        <f t="shared" si="3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123">
        <v>8080</v>
      </c>
      <c r="P32" s="129">
        <v>33.83</v>
      </c>
      <c r="Q32" s="103">
        <f t="shared" si="0"/>
        <v>9.3972222222222221</v>
      </c>
      <c r="R32" s="123">
        <v>8954</v>
      </c>
      <c r="S32" s="130">
        <v>37.49</v>
      </c>
      <c r="T32" s="108">
        <f t="shared" si="1"/>
        <v>10.41388888888889</v>
      </c>
      <c r="U32" s="127">
        <v>11584</v>
      </c>
      <c r="V32" s="132">
        <v>48.5</v>
      </c>
      <c r="W32" s="108">
        <f t="shared" si="2"/>
        <v>13.472222222222221</v>
      </c>
      <c r="X32" s="51"/>
      <c r="Y32" s="18"/>
      <c r="Z32" s="18"/>
      <c r="AA32" s="18"/>
      <c r="AB32" s="23"/>
      <c r="AC32" s="57">
        <v>185.20490000000001</v>
      </c>
      <c r="AD32" s="15">
        <f t="shared" si="3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38">
        <v>91.937100000000001</v>
      </c>
      <c r="C33" s="38">
        <v>4.6161000000000003</v>
      </c>
      <c r="D33" s="38">
        <v>0.99739999999999995</v>
      </c>
      <c r="E33" s="38">
        <v>8.5900000000000004E-2</v>
      </c>
      <c r="F33" s="38">
        <v>0.1016</v>
      </c>
      <c r="G33" s="38">
        <v>4.0000000000000002E-4</v>
      </c>
      <c r="H33" s="38">
        <v>1.83E-2</v>
      </c>
      <c r="I33" s="38">
        <v>1.3299999999999999E-2</v>
      </c>
      <c r="J33" s="38">
        <v>8.0999999999999996E-3</v>
      </c>
      <c r="K33" s="38">
        <v>1.0500000000000001E-2</v>
      </c>
      <c r="L33" s="38">
        <v>2.1650999999999998</v>
      </c>
      <c r="M33" s="38">
        <v>4.6199999999999998E-2</v>
      </c>
      <c r="N33" s="44">
        <v>0.72270000000000001</v>
      </c>
      <c r="O33" s="105">
        <v>8264</v>
      </c>
      <c r="P33" s="128">
        <v>34.6</v>
      </c>
      <c r="Q33" s="103">
        <f t="shared" si="0"/>
        <v>9.6111111111111107</v>
      </c>
      <c r="R33" s="105">
        <v>9153</v>
      </c>
      <c r="S33" s="74">
        <v>38.32</v>
      </c>
      <c r="T33" s="108">
        <f t="shared" si="1"/>
        <v>10.644444444444444</v>
      </c>
      <c r="U33" s="107">
        <v>11816</v>
      </c>
      <c r="V33" s="104">
        <v>49.47</v>
      </c>
      <c r="W33" s="108">
        <f t="shared" si="2"/>
        <v>13.741666666666665</v>
      </c>
      <c r="X33" s="51"/>
      <c r="Y33" s="18"/>
      <c r="Z33" s="18"/>
      <c r="AA33" s="18"/>
      <c r="AB33" s="23"/>
      <c r="AC33" s="57">
        <v>180.3905</v>
      </c>
      <c r="AD33" s="15">
        <f>SUM(B33:M33)+$K$42+$N$42</f>
        <v>99.999999999999986</v>
      </c>
      <c r="AE33" s="16" t="str">
        <f>IF(AD33=100,"ОК"," ")</f>
        <v>ОК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4"/>
      <c r="O34" s="123">
        <v>8264</v>
      </c>
      <c r="P34" s="129">
        <v>34.6</v>
      </c>
      <c r="Q34" s="103">
        <f t="shared" si="0"/>
        <v>9.6111111111111107</v>
      </c>
      <c r="R34" s="123">
        <v>9153</v>
      </c>
      <c r="S34" s="130">
        <v>38.32</v>
      </c>
      <c r="T34" s="108">
        <f t="shared" si="1"/>
        <v>10.644444444444444</v>
      </c>
      <c r="U34" s="127">
        <v>11816</v>
      </c>
      <c r="V34" s="132">
        <v>49.47</v>
      </c>
      <c r="W34" s="108">
        <f t="shared" si="2"/>
        <v>13.741666666666665</v>
      </c>
      <c r="X34" s="51"/>
      <c r="Y34" s="18"/>
      <c r="Z34" s="18"/>
      <c r="AA34" s="18"/>
      <c r="AB34" s="23"/>
      <c r="AC34" s="57">
        <v>175.5343</v>
      </c>
      <c r="AD34" s="15">
        <f t="shared" si="3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4"/>
      <c r="O35" s="123">
        <v>8264</v>
      </c>
      <c r="P35" s="129">
        <v>34.6</v>
      </c>
      <c r="Q35" s="103">
        <f>P35/3.6</f>
        <v>9.6111111111111107</v>
      </c>
      <c r="R35" s="123">
        <v>9153</v>
      </c>
      <c r="S35" s="130">
        <v>38.32</v>
      </c>
      <c r="T35" s="108">
        <f t="shared" si="1"/>
        <v>10.644444444444444</v>
      </c>
      <c r="U35" s="127">
        <v>11816</v>
      </c>
      <c r="V35" s="132">
        <v>49.47</v>
      </c>
      <c r="W35" s="108">
        <f t="shared" si="2"/>
        <v>13.741666666666665</v>
      </c>
      <c r="X35" s="53"/>
      <c r="Y35" s="18"/>
      <c r="Z35" s="18"/>
      <c r="AA35" s="18"/>
      <c r="AB35" s="23"/>
      <c r="AC35" s="57">
        <v>169.68090000000001</v>
      </c>
      <c r="AD35" s="15">
        <f t="shared" si="3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4"/>
      <c r="O36" s="123">
        <v>8264</v>
      </c>
      <c r="P36" s="129">
        <v>34.6</v>
      </c>
      <c r="Q36" s="103">
        <f>P36/3.6</f>
        <v>9.6111111111111107</v>
      </c>
      <c r="R36" s="123">
        <v>9153</v>
      </c>
      <c r="S36" s="130">
        <v>38.32</v>
      </c>
      <c r="T36" s="108">
        <f t="shared" si="1"/>
        <v>10.644444444444444</v>
      </c>
      <c r="U36" s="127">
        <v>11816</v>
      </c>
      <c r="V36" s="132">
        <v>49.47</v>
      </c>
      <c r="W36" s="108">
        <f t="shared" si="2"/>
        <v>13.741666666666665</v>
      </c>
      <c r="X36" s="53"/>
      <c r="Y36" s="18"/>
      <c r="Z36" s="18"/>
      <c r="AA36" s="18"/>
      <c r="AB36" s="23"/>
      <c r="AC36" s="57">
        <v>167.39920000000001</v>
      </c>
      <c r="AD36" s="15">
        <f t="shared" si="3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123">
        <v>8264</v>
      </c>
      <c r="P37" s="129">
        <v>34.6</v>
      </c>
      <c r="Q37" s="103">
        <f t="shared" si="0"/>
        <v>9.6111111111111107</v>
      </c>
      <c r="R37" s="123">
        <v>9153</v>
      </c>
      <c r="S37" s="130">
        <v>38.32</v>
      </c>
      <c r="T37" s="108">
        <f t="shared" si="1"/>
        <v>10.644444444444444</v>
      </c>
      <c r="U37" s="127">
        <v>11816</v>
      </c>
      <c r="V37" s="132">
        <v>49.47</v>
      </c>
      <c r="W37" s="108">
        <f t="shared" si="2"/>
        <v>13.741666666666665</v>
      </c>
      <c r="X37" s="51"/>
      <c r="Y37" s="18"/>
      <c r="Z37" s="18"/>
      <c r="AA37" s="18"/>
      <c r="AB37" s="55"/>
      <c r="AC37" s="57">
        <v>164.56120000000001</v>
      </c>
      <c r="AD37" s="15">
        <f t="shared" si="3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123">
        <v>8264</v>
      </c>
      <c r="P38" s="129">
        <v>34.6</v>
      </c>
      <c r="Q38" s="103">
        <f>P38/3.6</f>
        <v>9.6111111111111107</v>
      </c>
      <c r="R38" s="123">
        <v>9153</v>
      </c>
      <c r="S38" s="130">
        <v>38.32</v>
      </c>
      <c r="T38" s="108">
        <f t="shared" si="1"/>
        <v>10.644444444444444</v>
      </c>
      <c r="U38" s="127">
        <v>11816</v>
      </c>
      <c r="V38" s="132">
        <v>49.47</v>
      </c>
      <c r="W38" s="108">
        <f t="shared" si="2"/>
        <v>13.741666666666665</v>
      </c>
      <c r="X38" s="51"/>
      <c r="Y38" s="18"/>
      <c r="Z38" s="18"/>
      <c r="AA38" s="18"/>
      <c r="AB38" s="23"/>
      <c r="AC38" s="57">
        <v>160.2225</v>
      </c>
      <c r="AD38" s="15">
        <f t="shared" si="3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123">
        <v>8264</v>
      </c>
      <c r="P39" s="129">
        <v>34.6</v>
      </c>
      <c r="Q39" s="103">
        <f t="shared" si="0"/>
        <v>9.6111111111111107</v>
      </c>
      <c r="R39" s="123">
        <v>9153</v>
      </c>
      <c r="S39" s="130">
        <v>38.32</v>
      </c>
      <c r="T39" s="108">
        <f t="shared" si="1"/>
        <v>10.644444444444444</v>
      </c>
      <c r="U39" s="127">
        <v>11816</v>
      </c>
      <c r="V39" s="132">
        <v>49.47</v>
      </c>
      <c r="W39" s="108">
        <f t="shared" si="2"/>
        <v>13.741666666666665</v>
      </c>
      <c r="X39" s="51"/>
      <c r="Y39" s="18"/>
      <c r="Z39" s="18"/>
      <c r="AA39" s="18"/>
      <c r="AB39" s="23"/>
      <c r="AC39" s="57">
        <v>155.8175</v>
      </c>
      <c r="AD39" s="15">
        <f t="shared" si="3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44"/>
      <c r="O40" s="123">
        <v>8264</v>
      </c>
      <c r="P40" s="129">
        <v>34.6</v>
      </c>
      <c r="Q40" s="103">
        <f t="shared" si="0"/>
        <v>9.6111111111111107</v>
      </c>
      <c r="R40" s="123">
        <v>9153</v>
      </c>
      <c r="S40" s="130">
        <v>38.32</v>
      </c>
      <c r="T40" s="108">
        <f t="shared" si="1"/>
        <v>10.644444444444444</v>
      </c>
      <c r="U40" s="127">
        <v>11816</v>
      </c>
      <c r="V40" s="132">
        <v>49.47</v>
      </c>
      <c r="W40" s="108">
        <f t="shared" si="2"/>
        <v>13.741666666666665</v>
      </c>
      <c r="X40" s="51"/>
      <c r="Y40" s="18"/>
      <c r="Z40" s="18"/>
      <c r="AA40" s="18"/>
      <c r="AB40" s="23"/>
      <c r="AC40" s="57">
        <v>162.81540000000001</v>
      </c>
      <c r="AD40" s="15">
        <f t="shared" si="3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123">
        <v>8264</v>
      </c>
      <c r="P41" s="129">
        <v>34.6</v>
      </c>
      <c r="Q41" s="103">
        <f>P41/3.6</f>
        <v>9.6111111111111107</v>
      </c>
      <c r="R41" s="123">
        <v>9153</v>
      </c>
      <c r="S41" s="130">
        <v>38.32</v>
      </c>
      <c r="T41" s="108">
        <f t="shared" si="1"/>
        <v>10.644444444444444</v>
      </c>
      <c r="U41" s="148">
        <v>11816</v>
      </c>
      <c r="V41" s="150">
        <v>49.47</v>
      </c>
      <c r="W41" s="112">
        <f t="shared" si="2"/>
        <v>13.741666666666665</v>
      </c>
      <c r="X41" s="52"/>
      <c r="Y41" s="24"/>
      <c r="Z41" s="63"/>
      <c r="AA41" s="63"/>
      <c r="AB41" s="25"/>
      <c r="AC41" s="58">
        <v>166.37629999999999</v>
      </c>
      <c r="AD41" s="15">
        <f t="shared" si="3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220" t="s">
        <v>20</v>
      </c>
      <c r="B42" s="220"/>
      <c r="C42" s="220"/>
      <c r="D42" s="220"/>
      <c r="E42" s="220"/>
      <c r="F42" s="220"/>
      <c r="G42" s="220"/>
      <c r="H42" s="221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8157.2929479114891</v>
      </c>
      <c r="P42" s="209">
        <f>SUMPRODUCT(P11:P41,AC11:AC41)/SUM(AC11:AC41)</f>
        <v>34.152242771727281</v>
      </c>
      <c r="Q42" s="203">
        <f>SUMPRODUCT(Q11:Q41,AC11:AC41)/SUM(AC11:AC41)</f>
        <v>9.4867341032575805</v>
      </c>
      <c r="R42" s="203">
        <f>SUMPRODUCT(R11:R41,AC11:AC41)/SUM(AC11:AC41)</f>
        <v>9036.3204197980795</v>
      </c>
      <c r="S42" s="209">
        <f>SUMPRODUCT(S11:S41,AC11:AC41)/SUM(AC11:AC41)</f>
        <v>37.832659752701737</v>
      </c>
      <c r="T42" s="218">
        <f>SUMPRODUCT(T11:T41,AC11:AC41)/SUM(AC11:AC41)</f>
        <v>10.509072153528264</v>
      </c>
      <c r="U42" s="19"/>
      <c r="V42" s="9"/>
      <c r="W42" s="9"/>
      <c r="X42" s="9"/>
      <c r="Y42" s="9"/>
      <c r="Z42" s="196" t="s">
        <v>93</v>
      </c>
      <c r="AA42" s="197"/>
      <c r="AB42" s="207">
        <f>SUM(AC11:AC41)</f>
        <v>5703.0084000000015</v>
      </c>
      <c r="AC42" s="208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9">
    <mergeCell ref="B52:M52"/>
    <mergeCell ref="K49:M49"/>
    <mergeCell ref="Z42:AA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P9:P10"/>
    <mergeCell ref="Q9:Q10"/>
    <mergeCell ref="R9:R10"/>
    <mergeCell ref="A7:A10"/>
    <mergeCell ref="E9:E10"/>
    <mergeCell ref="F9:F10"/>
    <mergeCell ref="D9:D10"/>
    <mergeCell ref="B9:B10"/>
    <mergeCell ref="C9:C10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2" width="8.28515625" style="1" customWidth="1"/>
    <col min="3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42578125" style="1" customWidth="1"/>
    <col min="26" max="26" width="6.85546875" style="1" customWidth="1"/>
    <col min="27" max="27" width="6.7109375" style="1" customWidth="1"/>
    <col min="28" max="28" width="7.28515625" style="1" customWidth="1"/>
    <col min="29" max="29" width="13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00" t="s">
        <v>58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34" ht="13.5" customHeight="1" x14ac:dyDescent="0.25">
      <c r="A3" s="11" t="s">
        <v>42</v>
      </c>
      <c r="C3" s="35"/>
      <c r="F3" s="2"/>
      <c r="G3" s="2"/>
      <c r="H3" s="2"/>
      <c r="I3" s="2"/>
      <c r="J3" s="2"/>
      <c r="K3" s="202" t="s">
        <v>84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107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98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29</v>
      </c>
      <c r="C9" s="165" t="s">
        <v>30</v>
      </c>
      <c r="D9" s="165" t="s">
        <v>31</v>
      </c>
      <c r="E9" s="165" t="s">
        <v>36</v>
      </c>
      <c r="F9" s="165" t="s">
        <v>37</v>
      </c>
      <c r="G9" s="165" t="s">
        <v>34</v>
      </c>
      <c r="H9" s="165" t="s">
        <v>38</v>
      </c>
      <c r="I9" s="165" t="s">
        <v>35</v>
      </c>
      <c r="J9" s="165" t="s">
        <v>33</v>
      </c>
      <c r="K9" s="165" t="s">
        <v>32</v>
      </c>
      <c r="L9" s="165" t="s">
        <v>39</v>
      </c>
      <c r="M9" s="167" t="s">
        <v>40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3"/>
    </row>
    <row r="11" spans="1:34" x14ac:dyDescent="0.25">
      <c r="A11" s="28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27"/>
      <c r="O11" s="121">
        <v>8085</v>
      </c>
      <c r="P11" s="130">
        <v>33.85</v>
      </c>
      <c r="Q11" s="103">
        <f>P11/3.6</f>
        <v>9.4027777777777786</v>
      </c>
      <c r="R11" s="123">
        <v>8957</v>
      </c>
      <c r="S11" s="130">
        <v>37.5</v>
      </c>
      <c r="T11" s="108">
        <f>S11/3.6</f>
        <v>10.416666666666666</v>
      </c>
      <c r="U11" s="143">
        <v>11596</v>
      </c>
      <c r="V11" s="132">
        <v>48.55</v>
      </c>
      <c r="W11" s="108">
        <f>V11/3.6</f>
        <v>13.486111111111111</v>
      </c>
      <c r="X11" s="21"/>
      <c r="Y11" s="18"/>
      <c r="Z11" s="18"/>
      <c r="AA11" s="18"/>
      <c r="AB11" s="23"/>
      <c r="AC11" s="33">
        <v>54.501899999999999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6"/>
      <c r="O12" s="121">
        <v>8085</v>
      </c>
      <c r="P12" s="130">
        <v>33.85</v>
      </c>
      <c r="Q12" s="103">
        <f>P12/3.6</f>
        <v>9.4027777777777786</v>
      </c>
      <c r="R12" s="123">
        <v>8957</v>
      </c>
      <c r="S12" s="130">
        <v>37.5</v>
      </c>
      <c r="T12" s="108">
        <f t="shared" ref="T12:T41" si="0">S12/3.6</f>
        <v>10.416666666666666</v>
      </c>
      <c r="U12" s="143">
        <v>11596</v>
      </c>
      <c r="V12" s="132">
        <v>48.55</v>
      </c>
      <c r="W12" s="108">
        <f t="shared" ref="W12:W41" si="1">V12/3.6</f>
        <v>13.486111111111111</v>
      </c>
      <c r="X12" s="21"/>
      <c r="Y12" s="18"/>
      <c r="Z12" s="18"/>
      <c r="AA12" s="18"/>
      <c r="AB12" s="23"/>
      <c r="AC12" s="33">
        <v>53.346699999999998</v>
      </c>
      <c r="AD12" s="15">
        <f t="shared" ref="AD12:AD41" si="2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8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28"/>
      <c r="O13" s="121">
        <v>8085</v>
      </c>
      <c r="P13" s="130">
        <v>33.85</v>
      </c>
      <c r="Q13" s="103">
        <f t="shared" ref="Q13:Q41" si="3">P13/3.6</f>
        <v>9.4027777777777786</v>
      </c>
      <c r="R13" s="123">
        <v>8957</v>
      </c>
      <c r="S13" s="130">
        <v>37.5</v>
      </c>
      <c r="T13" s="108">
        <f t="shared" si="0"/>
        <v>10.416666666666666</v>
      </c>
      <c r="U13" s="143">
        <v>11596</v>
      </c>
      <c r="V13" s="132">
        <v>48.55</v>
      </c>
      <c r="W13" s="108">
        <f t="shared" si="1"/>
        <v>13.486111111111111</v>
      </c>
      <c r="X13" s="21"/>
      <c r="Y13" s="18"/>
      <c r="Z13" s="18"/>
      <c r="AA13" s="18"/>
      <c r="AB13" s="23"/>
      <c r="AC13" s="33">
        <v>53.740499999999997</v>
      </c>
      <c r="AD13" s="15">
        <f t="shared" si="2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8"/>
      <c r="O14" s="121">
        <v>8085</v>
      </c>
      <c r="P14" s="130">
        <v>33.85</v>
      </c>
      <c r="Q14" s="103">
        <f t="shared" si="3"/>
        <v>9.4027777777777786</v>
      </c>
      <c r="R14" s="123">
        <v>8957</v>
      </c>
      <c r="S14" s="130">
        <v>37.5</v>
      </c>
      <c r="T14" s="108">
        <f t="shared" si="0"/>
        <v>10.416666666666666</v>
      </c>
      <c r="U14" s="143">
        <v>11596</v>
      </c>
      <c r="V14" s="132">
        <v>48.55</v>
      </c>
      <c r="W14" s="108">
        <f t="shared" si="1"/>
        <v>13.486111111111111</v>
      </c>
      <c r="X14" s="21"/>
      <c r="Y14" s="18"/>
      <c r="Z14" s="18"/>
      <c r="AA14" s="18"/>
      <c r="AB14" s="23"/>
      <c r="AC14" s="33">
        <v>55.568600000000004</v>
      </c>
      <c r="AD14" s="15">
        <f t="shared" si="2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8"/>
      <c r="O15" s="121">
        <v>8085</v>
      </c>
      <c r="P15" s="130">
        <v>33.85</v>
      </c>
      <c r="Q15" s="103">
        <f t="shared" si="3"/>
        <v>9.4027777777777786</v>
      </c>
      <c r="R15" s="123">
        <v>8957</v>
      </c>
      <c r="S15" s="130">
        <v>37.5</v>
      </c>
      <c r="T15" s="108">
        <f t="shared" si="0"/>
        <v>10.416666666666666</v>
      </c>
      <c r="U15" s="143">
        <v>11596</v>
      </c>
      <c r="V15" s="132">
        <v>48.55</v>
      </c>
      <c r="W15" s="108">
        <f t="shared" si="1"/>
        <v>13.486111111111111</v>
      </c>
      <c r="X15" s="21"/>
      <c r="Y15" s="18"/>
      <c r="Z15" s="18"/>
      <c r="AA15" s="18"/>
      <c r="AB15" s="23"/>
      <c r="AC15" s="33">
        <v>57.951300000000003</v>
      </c>
      <c r="AD15" s="15">
        <f t="shared" si="2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28"/>
      <c r="O16" s="121">
        <v>8085</v>
      </c>
      <c r="P16" s="130">
        <v>33.85</v>
      </c>
      <c r="Q16" s="103">
        <f t="shared" si="3"/>
        <v>9.4027777777777786</v>
      </c>
      <c r="R16" s="123">
        <v>8957</v>
      </c>
      <c r="S16" s="130">
        <v>37.5</v>
      </c>
      <c r="T16" s="108">
        <f t="shared" si="0"/>
        <v>10.416666666666666</v>
      </c>
      <c r="U16" s="143">
        <v>11596</v>
      </c>
      <c r="V16" s="132">
        <v>48.55</v>
      </c>
      <c r="W16" s="108">
        <f t="shared" si="1"/>
        <v>13.486111111111111</v>
      </c>
      <c r="X16" s="21"/>
      <c r="Y16" s="18"/>
      <c r="Z16" s="18"/>
      <c r="AA16" s="18"/>
      <c r="AB16" s="23"/>
      <c r="AC16" s="33">
        <v>59.211799999999997</v>
      </c>
      <c r="AD16" s="15">
        <f t="shared" si="2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8"/>
      <c r="O17" s="121">
        <v>8085</v>
      </c>
      <c r="P17" s="130">
        <v>33.85</v>
      </c>
      <c r="Q17" s="103">
        <f t="shared" si="3"/>
        <v>9.4027777777777786</v>
      </c>
      <c r="R17" s="123">
        <v>8957</v>
      </c>
      <c r="S17" s="130">
        <v>37.5</v>
      </c>
      <c r="T17" s="108">
        <f t="shared" si="0"/>
        <v>10.416666666666666</v>
      </c>
      <c r="U17" s="143">
        <v>11596</v>
      </c>
      <c r="V17" s="132">
        <v>48.55</v>
      </c>
      <c r="W17" s="108">
        <f t="shared" si="1"/>
        <v>13.486111111111111</v>
      </c>
      <c r="X17" s="21"/>
      <c r="Y17" s="18"/>
      <c r="Z17" s="18"/>
      <c r="AA17" s="18"/>
      <c r="AB17" s="23"/>
      <c r="AC17" s="33">
        <v>63.795999999999999</v>
      </c>
      <c r="AD17" s="15">
        <f t="shared" si="2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38">
        <v>91.968100000000007</v>
      </c>
      <c r="C18" s="38">
        <v>3.5310000000000001</v>
      </c>
      <c r="D18" s="38">
        <v>0.66749999999999998</v>
      </c>
      <c r="E18" s="38">
        <v>5.3400000000000003E-2</v>
      </c>
      <c r="F18" s="38">
        <v>7.5200000000000003E-2</v>
      </c>
      <c r="G18" s="38">
        <v>2.0000000000000001E-4</v>
      </c>
      <c r="H18" s="38">
        <v>1.5900000000000001E-2</v>
      </c>
      <c r="I18" s="38">
        <v>1.2200000000000001E-2</v>
      </c>
      <c r="J18" s="38">
        <v>8.9999999999999993E-3</v>
      </c>
      <c r="K18" s="38">
        <v>1.4200000000000001E-2</v>
      </c>
      <c r="L18" s="38">
        <v>3.5756000000000001</v>
      </c>
      <c r="M18" s="38">
        <v>7.7700000000000005E-2</v>
      </c>
      <c r="N18" s="28">
        <v>0.71870000000000001</v>
      </c>
      <c r="O18" s="104">
        <v>8028</v>
      </c>
      <c r="P18" s="128">
        <v>33.61</v>
      </c>
      <c r="Q18" s="103">
        <f t="shared" si="3"/>
        <v>9.3361111111111104</v>
      </c>
      <c r="R18" s="105">
        <v>8895</v>
      </c>
      <c r="S18" s="74">
        <v>37.24</v>
      </c>
      <c r="T18" s="108">
        <f t="shared" si="0"/>
        <v>10.344444444444445</v>
      </c>
      <c r="U18" s="107">
        <v>11515</v>
      </c>
      <c r="V18" s="74">
        <v>48.21</v>
      </c>
      <c r="W18" s="108">
        <f t="shared" si="1"/>
        <v>13.391666666666666</v>
      </c>
      <c r="X18" s="21"/>
      <c r="Y18" s="18"/>
      <c r="Z18" s="18"/>
      <c r="AA18" s="18"/>
      <c r="AB18" s="23"/>
      <c r="AC18" s="33">
        <v>62.701500000000003</v>
      </c>
      <c r="AD18" s="15">
        <f t="shared" si="2"/>
        <v>100.00000000000001</v>
      </c>
      <c r="AE18" s="16" t="str">
        <f t="shared" si="4"/>
        <v>ОК</v>
      </c>
      <c r="AF18" s="8"/>
      <c r="AG18" s="8"/>
      <c r="AH18" s="8"/>
    </row>
    <row r="19" spans="1:34" x14ac:dyDescent="0.25">
      <c r="A19" s="28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28"/>
      <c r="O19" s="132">
        <v>8028</v>
      </c>
      <c r="P19" s="129">
        <v>33.61</v>
      </c>
      <c r="Q19" s="103">
        <f t="shared" si="3"/>
        <v>9.3361111111111104</v>
      </c>
      <c r="R19" s="123">
        <v>8895</v>
      </c>
      <c r="S19" s="130">
        <v>37.24</v>
      </c>
      <c r="T19" s="108">
        <f t="shared" si="0"/>
        <v>10.344444444444445</v>
      </c>
      <c r="U19" s="127">
        <v>11515</v>
      </c>
      <c r="V19" s="130">
        <v>48.21</v>
      </c>
      <c r="W19" s="108">
        <f t="shared" si="1"/>
        <v>13.391666666666666</v>
      </c>
      <c r="X19" s="21"/>
      <c r="Y19" s="18"/>
      <c r="Z19" s="18"/>
      <c r="AA19" s="18"/>
      <c r="AB19" s="23"/>
      <c r="AC19" s="33">
        <v>53.171500000000002</v>
      </c>
      <c r="AD19" s="15">
        <f t="shared" si="2"/>
        <v>0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8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28"/>
      <c r="O20" s="132">
        <v>8028</v>
      </c>
      <c r="P20" s="129">
        <v>33.61</v>
      </c>
      <c r="Q20" s="103">
        <f t="shared" si="3"/>
        <v>9.3361111111111104</v>
      </c>
      <c r="R20" s="123">
        <v>8895</v>
      </c>
      <c r="S20" s="130">
        <v>37.24</v>
      </c>
      <c r="T20" s="108">
        <f t="shared" si="0"/>
        <v>10.344444444444445</v>
      </c>
      <c r="U20" s="127">
        <v>11515</v>
      </c>
      <c r="V20" s="130">
        <v>48.21</v>
      </c>
      <c r="W20" s="108">
        <f t="shared" si="1"/>
        <v>13.391666666666666</v>
      </c>
      <c r="X20" s="21"/>
      <c r="Y20" s="18"/>
      <c r="Z20" s="18"/>
      <c r="AA20" s="18"/>
      <c r="AB20" s="23"/>
      <c r="AC20" s="33">
        <v>49.872399999999999</v>
      </c>
      <c r="AD20" s="15">
        <f t="shared" si="2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28"/>
      <c r="O21" s="132">
        <v>8028</v>
      </c>
      <c r="P21" s="129">
        <v>33.61</v>
      </c>
      <c r="Q21" s="103">
        <f t="shared" si="3"/>
        <v>9.3361111111111104</v>
      </c>
      <c r="R21" s="123">
        <v>8895</v>
      </c>
      <c r="S21" s="130">
        <v>37.24</v>
      </c>
      <c r="T21" s="108">
        <f t="shared" si="0"/>
        <v>10.344444444444445</v>
      </c>
      <c r="U21" s="127">
        <v>11515</v>
      </c>
      <c r="V21" s="130">
        <v>48.21</v>
      </c>
      <c r="W21" s="108">
        <f t="shared" si="1"/>
        <v>13.391666666666666</v>
      </c>
      <c r="X21" s="21"/>
      <c r="Y21" s="18"/>
      <c r="Z21" s="18"/>
      <c r="AA21" s="18"/>
      <c r="AB21" s="23"/>
      <c r="AC21" s="33">
        <v>52.277500000000003</v>
      </c>
      <c r="AD21" s="15">
        <f t="shared" si="2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28"/>
      <c r="O22" s="132">
        <v>8028</v>
      </c>
      <c r="P22" s="129">
        <v>33.61</v>
      </c>
      <c r="Q22" s="103">
        <f t="shared" si="3"/>
        <v>9.3361111111111104</v>
      </c>
      <c r="R22" s="123">
        <v>8895</v>
      </c>
      <c r="S22" s="130">
        <v>37.24</v>
      </c>
      <c r="T22" s="108">
        <f t="shared" si="0"/>
        <v>10.344444444444445</v>
      </c>
      <c r="U22" s="127">
        <v>11515</v>
      </c>
      <c r="V22" s="130">
        <v>48.21</v>
      </c>
      <c r="W22" s="108">
        <f t="shared" si="1"/>
        <v>13.391666666666666</v>
      </c>
      <c r="X22" s="21"/>
      <c r="Y22" s="18"/>
      <c r="Z22" s="18"/>
      <c r="AA22" s="18"/>
      <c r="AB22" s="23"/>
      <c r="AC22" s="33">
        <v>54.537599999999998</v>
      </c>
      <c r="AD22" s="15">
        <f t="shared" si="2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8"/>
      <c r="O23" s="132">
        <v>8028</v>
      </c>
      <c r="P23" s="129">
        <v>33.61</v>
      </c>
      <c r="Q23" s="103">
        <f t="shared" si="3"/>
        <v>9.3361111111111104</v>
      </c>
      <c r="R23" s="123">
        <v>8895</v>
      </c>
      <c r="S23" s="130">
        <v>37.24</v>
      </c>
      <c r="T23" s="108">
        <f t="shared" si="0"/>
        <v>10.344444444444445</v>
      </c>
      <c r="U23" s="127">
        <v>11515</v>
      </c>
      <c r="V23" s="130">
        <v>48.21</v>
      </c>
      <c r="W23" s="108">
        <f t="shared" si="1"/>
        <v>13.391666666666666</v>
      </c>
      <c r="X23" s="21"/>
      <c r="Y23" s="18"/>
      <c r="Z23" s="18"/>
      <c r="AA23" s="18"/>
      <c r="AB23" s="23"/>
      <c r="AC23" s="33">
        <v>65.266800000000003</v>
      </c>
      <c r="AD23" s="15">
        <f t="shared" si="2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28"/>
      <c r="O24" s="132">
        <v>8028</v>
      </c>
      <c r="P24" s="129">
        <v>33.61</v>
      </c>
      <c r="Q24" s="103">
        <f t="shared" si="3"/>
        <v>9.3361111111111104</v>
      </c>
      <c r="R24" s="123">
        <v>8895</v>
      </c>
      <c r="S24" s="130">
        <v>37.24</v>
      </c>
      <c r="T24" s="108">
        <f t="shared" si="0"/>
        <v>10.344444444444445</v>
      </c>
      <c r="U24" s="127">
        <v>11515</v>
      </c>
      <c r="V24" s="130">
        <v>48.21</v>
      </c>
      <c r="W24" s="108">
        <f t="shared" si="1"/>
        <v>13.391666666666666</v>
      </c>
      <c r="X24" s="21"/>
      <c r="Y24" s="18"/>
      <c r="Z24" s="18"/>
      <c r="AA24" s="18"/>
      <c r="AB24" s="23"/>
      <c r="AC24" s="33">
        <v>66.367500000000007</v>
      </c>
      <c r="AD24" s="15">
        <f t="shared" si="2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38">
        <v>91.400199999999998</v>
      </c>
      <c r="C25" s="38">
        <v>3.9481000000000002</v>
      </c>
      <c r="D25" s="38">
        <v>0.93379999999999996</v>
      </c>
      <c r="E25" s="38">
        <v>9.8400000000000001E-2</v>
      </c>
      <c r="F25" s="38">
        <v>0.15310000000000001</v>
      </c>
      <c r="G25" s="38">
        <v>5.0000000000000001E-4</v>
      </c>
      <c r="H25" s="38">
        <v>1.61E-2</v>
      </c>
      <c r="I25" s="38">
        <v>1.26E-2</v>
      </c>
      <c r="J25" s="38">
        <v>1.55E-2</v>
      </c>
      <c r="K25" s="38">
        <v>1.38E-2</v>
      </c>
      <c r="L25" s="38">
        <v>3.1749000000000001</v>
      </c>
      <c r="M25" s="38">
        <v>0.23300000000000001</v>
      </c>
      <c r="N25" s="28">
        <v>0.72650000000000003</v>
      </c>
      <c r="O25" s="105">
        <v>8133</v>
      </c>
      <c r="P25" s="74">
        <v>34.049999999999997</v>
      </c>
      <c r="Q25" s="103">
        <f t="shared" si="3"/>
        <v>9.4583333333333321</v>
      </c>
      <c r="R25" s="105">
        <v>9007</v>
      </c>
      <c r="S25" s="74">
        <v>37.71</v>
      </c>
      <c r="T25" s="108">
        <f t="shared" si="0"/>
        <v>10.475</v>
      </c>
      <c r="U25" s="107">
        <v>11598</v>
      </c>
      <c r="V25" s="74">
        <v>48.56</v>
      </c>
      <c r="W25" s="108">
        <f t="shared" si="1"/>
        <v>13.488888888888889</v>
      </c>
      <c r="X25" s="21"/>
      <c r="Y25" s="18"/>
      <c r="Z25" s="18"/>
      <c r="AA25" s="18"/>
      <c r="AB25" s="23"/>
      <c r="AC25" s="33">
        <v>62.311399999999999</v>
      </c>
      <c r="AD25" s="15">
        <f t="shared" si="2"/>
        <v>100</v>
      </c>
      <c r="AE25" s="16" t="str">
        <f t="shared" si="4"/>
        <v>ОК</v>
      </c>
      <c r="AF25" s="8"/>
      <c r="AG25" s="8"/>
      <c r="AH25" s="8"/>
    </row>
    <row r="26" spans="1:34" x14ac:dyDescent="0.25">
      <c r="A26" s="28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8"/>
      <c r="O26" s="123">
        <v>8133</v>
      </c>
      <c r="P26" s="130">
        <v>34.049999999999997</v>
      </c>
      <c r="Q26" s="103">
        <f t="shared" si="3"/>
        <v>9.4583333333333321</v>
      </c>
      <c r="R26" s="123">
        <v>9007</v>
      </c>
      <c r="S26" s="130">
        <v>37.71</v>
      </c>
      <c r="T26" s="108">
        <f t="shared" si="0"/>
        <v>10.475</v>
      </c>
      <c r="U26" s="127">
        <v>11598</v>
      </c>
      <c r="V26" s="130">
        <v>48.56</v>
      </c>
      <c r="W26" s="108">
        <f t="shared" si="1"/>
        <v>13.488888888888889</v>
      </c>
      <c r="X26" s="21"/>
      <c r="Y26" s="18"/>
      <c r="Z26" s="18"/>
      <c r="AA26" s="18"/>
      <c r="AB26" s="23"/>
      <c r="AC26" s="33">
        <v>70.558800000000005</v>
      </c>
      <c r="AD26" s="15">
        <f t="shared" si="2"/>
        <v>0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8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8"/>
      <c r="O27" s="123">
        <v>8133</v>
      </c>
      <c r="P27" s="130">
        <v>34.049999999999997</v>
      </c>
      <c r="Q27" s="103">
        <f t="shared" si="3"/>
        <v>9.4583333333333321</v>
      </c>
      <c r="R27" s="123">
        <v>9007</v>
      </c>
      <c r="S27" s="130">
        <v>37.71</v>
      </c>
      <c r="T27" s="108">
        <f t="shared" si="0"/>
        <v>10.475</v>
      </c>
      <c r="U27" s="127">
        <v>11598</v>
      </c>
      <c r="V27" s="130">
        <v>48.56</v>
      </c>
      <c r="W27" s="108">
        <f t="shared" si="1"/>
        <v>13.488888888888889</v>
      </c>
      <c r="X27" s="21"/>
      <c r="Y27" s="18"/>
      <c r="Z27" s="18"/>
      <c r="AA27" s="18"/>
      <c r="AB27" s="23"/>
      <c r="AC27" s="33">
        <v>72.212999999999994</v>
      </c>
      <c r="AD27" s="15">
        <f t="shared" si="2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8"/>
      <c r="O28" s="123">
        <v>8133</v>
      </c>
      <c r="P28" s="130">
        <v>34.049999999999997</v>
      </c>
      <c r="Q28" s="103">
        <f t="shared" si="3"/>
        <v>9.4583333333333321</v>
      </c>
      <c r="R28" s="123">
        <v>9007</v>
      </c>
      <c r="S28" s="130">
        <v>37.71</v>
      </c>
      <c r="T28" s="108">
        <f t="shared" si="0"/>
        <v>10.475</v>
      </c>
      <c r="U28" s="127">
        <v>11598</v>
      </c>
      <c r="V28" s="130">
        <v>48.56</v>
      </c>
      <c r="W28" s="108">
        <f t="shared" si="1"/>
        <v>13.488888888888889</v>
      </c>
      <c r="X28" s="21"/>
      <c r="Y28" s="18"/>
      <c r="Z28" s="18"/>
      <c r="AA28" s="18"/>
      <c r="AB28" s="23"/>
      <c r="AC28" s="33">
        <v>63.796199999999999</v>
      </c>
      <c r="AD28" s="15">
        <f t="shared" si="2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28"/>
      <c r="O29" s="123">
        <v>8133</v>
      </c>
      <c r="P29" s="130">
        <v>34.049999999999997</v>
      </c>
      <c r="Q29" s="103">
        <f t="shared" si="3"/>
        <v>9.4583333333333321</v>
      </c>
      <c r="R29" s="123">
        <v>9007</v>
      </c>
      <c r="S29" s="130">
        <v>37.71</v>
      </c>
      <c r="T29" s="108">
        <f t="shared" si="0"/>
        <v>10.475</v>
      </c>
      <c r="U29" s="127">
        <v>11598</v>
      </c>
      <c r="V29" s="130">
        <v>48.56</v>
      </c>
      <c r="W29" s="108">
        <f t="shared" si="1"/>
        <v>13.488888888888889</v>
      </c>
      <c r="X29" s="21"/>
      <c r="Y29" s="18"/>
      <c r="Z29" s="18"/>
      <c r="AA29" s="18"/>
      <c r="AB29" s="23"/>
      <c r="AC29" s="33">
        <v>59.447400000000002</v>
      </c>
      <c r="AD29" s="15">
        <f t="shared" si="2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8"/>
      <c r="O30" s="123">
        <v>8133</v>
      </c>
      <c r="P30" s="130">
        <v>34.049999999999997</v>
      </c>
      <c r="Q30" s="103">
        <f t="shared" si="3"/>
        <v>9.4583333333333321</v>
      </c>
      <c r="R30" s="123">
        <v>9007</v>
      </c>
      <c r="S30" s="130">
        <v>37.71</v>
      </c>
      <c r="T30" s="108">
        <f t="shared" si="0"/>
        <v>10.475</v>
      </c>
      <c r="U30" s="127">
        <v>11598</v>
      </c>
      <c r="V30" s="130">
        <v>48.56</v>
      </c>
      <c r="W30" s="108">
        <f t="shared" si="1"/>
        <v>13.488888888888889</v>
      </c>
      <c r="X30" s="21"/>
      <c r="Y30" s="18"/>
      <c r="Z30" s="18"/>
      <c r="AA30" s="18"/>
      <c r="AB30" s="23"/>
      <c r="AC30" s="33">
        <v>62.8491</v>
      </c>
      <c r="AD30" s="15">
        <f t="shared" si="2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28"/>
      <c r="O31" s="123">
        <v>8133</v>
      </c>
      <c r="P31" s="130">
        <v>34.049999999999997</v>
      </c>
      <c r="Q31" s="103">
        <f t="shared" si="3"/>
        <v>9.4583333333333321</v>
      </c>
      <c r="R31" s="123">
        <v>9007</v>
      </c>
      <c r="S31" s="130">
        <v>37.71</v>
      </c>
      <c r="T31" s="108">
        <f t="shared" si="0"/>
        <v>10.475</v>
      </c>
      <c r="U31" s="127">
        <v>11598</v>
      </c>
      <c r="V31" s="130">
        <v>48.56</v>
      </c>
      <c r="W31" s="108">
        <f t="shared" si="1"/>
        <v>13.488888888888889</v>
      </c>
      <c r="X31" s="21"/>
      <c r="Y31" s="18"/>
      <c r="Z31" s="18"/>
      <c r="AA31" s="18"/>
      <c r="AB31" s="23"/>
      <c r="AC31" s="33">
        <v>66.920599999999993</v>
      </c>
      <c r="AD31" s="15">
        <f t="shared" si="2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38">
        <v>91.695300000000003</v>
      </c>
      <c r="C32" s="38">
        <v>4.0247999999999999</v>
      </c>
      <c r="D32" s="38">
        <v>0.85650000000000004</v>
      </c>
      <c r="E32" s="38">
        <v>6.7699999999999996E-2</v>
      </c>
      <c r="F32" s="38">
        <v>0.1069</v>
      </c>
      <c r="G32" s="38">
        <v>2.9999999999999997E-4</v>
      </c>
      <c r="H32" s="38">
        <v>2.1899999999999999E-2</v>
      </c>
      <c r="I32" s="38">
        <v>1.6199999999999999E-2</v>
      </c>
      <c r="J32" s="38">
        <v>1.37E-2</v>
      </c>
      <c r="K32" s="38">
        <v>1.0200000000000001E-2</v>
      </c>
      <c r="L32" s="38">
        <v>3.0695999999999999</v>
      </c>
      <c r="M32" s="38">
        <v>0.1169</v>
      </c>
      <c r="N32" s="28">
        <v>0.72289999999999999</v>
      </c>
      <c r="O32" s="105">
        <v>8133</v>
      </c>
      <c r="P32" s="74">
        <v>34.049999999999997</v>
      </c>
      <c r="Q32" s="103">
        <f t="shared" si="3"/>
        <v>9.4583333333333321</v>
      </c>
      <c r="R32" s="105">
        <v>9009</v>
      </c>
      <c r="S32" s="74">
        <v>37.72</v>
      </c>
      <c r="T32" s="108">
        <f t="shared" si="0"/>
        <v>10.477777777777778</v>
      </c>
      <c r="U32" s="107">
        <v>11629</v>
      </c>
      <c r="V32" s="74">
        <v>48.69</v>
      </c>
      <c r="W32" s="108">
        <f t="shared" si="1"/>
        <v>13.524999999999999</v>
      </c>
      <c r="X32" s="21"/>
      <c r="Y32" s="18"/>
      <c r="Z32" s="18"/>
      <c r="AA32" s="18"/>
      <c r="AB32" s="23"/>
      <c r="AC32" s="33">
        <v>60.009900000000002</v>
      </c>
      <c r="AD32" s="15">
        <f t="shared" si="2"/>
        <v>99.999999999999986</v>
      </c>
      <c r="AE32" s="16" t="str">
        <f t="shared" si="4"/>
        <v>ОК</v>
      </c>
      <c r="AF32" s="8"/>
      <c r="AG32" s="8"/>
      <c r="AH32" s="8"/>
    </row>
    <row r="33" spans="1:34" x14ac:dyDescent="0.25">
      <c r="A33" s="28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8"/>
      <c r="O33" s="123">
        <v>8133</v>
      </c>
      <c r="P33" s="130">
        <v>34.049999999999997</v>
      </c>
      <c r="Q33" s="103">
        <f t="shared" si="3"/>
        <v>9.4583333333333321</v>
      </c>
      <c r="R33" s="123">
        <v>9009</v>
      </c>
      <c r="S33" s="130">
        <v>37.72</v>
      </c>
      <c r="T33" s="108">
        <f t="shared" si="0"/>
        <v>10.477777777777778</v>
      </c>
      <c r="U33" s="127">
        <v>11629</v>
      </c>
      <c r="V33" s="130">
        <v>48.69</v>
      </c>
      <c r="W33" s="108">
        <f t="shared" si="1"/>
        <v>13.524999999999999</v>
      </c>
      <c r="X33" s="21"/>
      <c r="Y33" s="18"/>
      <c r="Z33" s="18"/>
      <c r="AA33" s="18"/>
      <c r="AB33" s="23"/>
      <c r="AC33" s="33">
        <v>58.437199999999997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8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8"/>
      <c r="O34" s="123">
        <v>8133</v>
      </c>
      <c r="P34" s="130">
        <v>34.049999999999997</v>
      </c>
      <c r="Q34" s="103">
        <f t="shared" si="3"/>
        <v>9.4583333333333321</v>
      </c>
      <c r="R34" s="123">
        <v>9009</v>
      </c>
      <c r="S34" s="130">
        <v>37.72</v>
      </c>
      <c r="T34" s="108">
        <f t="shared" si="0"/>
        <v>10.477777777777778</v>
      </c>
      <c r="U34" s="127">
        <v>11629</v>
      </c>
      <c r="V34" s="130">
        <v>48.69</v>
      </c>
      <c r="W34" s="108">
        <f t="shared" si="1"/>
        <v>13.524999999999999</v>
      </c>
      <c r="X34" s="21"/>
      <c r="Y34" s="18"/>
      <c r="Z34" s="18"/>
      <c r="AA34" s="18"/>
      <c r="AB34" s="23"/>
      <c r="AC34" s="33">
        <v>56.367800000000003</v>
      </c>
      <c r="AD34" s="15">
        <f t="shared" si="2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28"/>
      <c r="O35" s="123">
        <v>8133</v>
      </c>
      <c r="P35" s="130">
        <v>34.049999999999997</v>
      </c>
      <c r="Q35" s="103">
        <f t="shared" si="3"/>
        <v>9.4583333333333321</v>
      </c>
      <c r="R35" s="123">
        <v>9009</v>
      </c>
      <c r="S35" s="130">
        <v>37.72</v>
      </c>
      <c r="T35" s="108">
        <f t="shared" si="0"/>
        <v>10.477777777777778</v>
      </c>
      <c r="U35" s="127">
        <v>11629</v>
      </c>
      <c r="V35" s="130">
        <v>48.69</v>
      </c>
      <c r="W35" s="108">
        <f t="shared" si="1"/>
        <v>13.524999999999999</v>
      </c>
      <c r="X35" s="21"/>
      <c r="Y35" s="18"/>
      <c r="Z35" s="18"/>
      <c r="AA35" s="18"/>
      <c r="AB35" s="23"/>
      <c r="AC35" s="33">
        <v>54.397300000000001</v>
      </c>
      <c r="AD35" s="15">
        <f t="shared" si="2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8"/>
      <c r="O36" s="123">
        <v>8133</v>
      </c>
      <c r="P36" s="130">
        <v>34.049999999999997</v>
      </c>
      <c r="Q36" s="103">
        <f t="shared" si="3"/>
        <v>9.4583333333333321</v>
      </c>
      <c r="R36" s="123">
        <v>9009</v>
      </c>
      <c r="S36" s="130">
        <v>37.72</v>
      </c>
      <c r="T36" s="108">
        <f t="shared" si="0"/>
        <v>10.477777777777778</v>
      </c>
      <c r="U36" s="127">
        <v>11629</v>
      </c>
      <c r="V36" s="130">
        <v>48.69</v>
      </c>
      <c r="W36" s="108">
        <f t="shared" si="1"/>
        <v>13.524999999999999</v>
      </c>
      <c r="X36" s="21"/>
      <c r="Y36" s="18"/>
      <c r="Z36" s="18"/>
      <c r="AA36" s="18"/>
      <c r="AB36" s="23"/>
      <c r="AC36" s="33">
        <v>53.532299999999999</v>
      </c>
      <c r="AD36" s="15">
        <f t="shared" si="2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8"/>
      <c r="O37" s="123">
        <v>8133</v>
      </c>
      <c r="P37" s="130">
        <v>34.049999999999997</v>
      </c>
      <c r="Q37" s="103">
        <f t="shared" si="3"/>
        <v>9.4583333333333321</v>
      </c>
      <c r="R37" s="123">
        <v>9009</v>
      </c>
      <c r="S37" s="130">
        <v>37.72</v>
      </c>
      <c r="T37" s="108">
        <f t="shared" si="0"/>
        <v>10.477777777777778</v>
      </c>
      <c r="U37" s="127">
        <v>11629</v>
      </c>
      <c r="V37" s="130">
        <v>48.69</v>
      </c>
      <c r="W37" s="108">
        <f t="shared" si="1"/>
        <v>13.524999999999999</v>
      </c>
      <c r="X37" s="21"/>
      <c r="Y37" s="18"/>
      <c r="Z37" s="18"/>
      <c r="AA37" s="18"/>
      <c r="AB37" s="23"/>
      <c r="AC37" s="33">
        <v>52.698700000000002</v>
      </c>
      <c r="AD37" s="15">
        <f t="shared" si="2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38">
        <v>91.546999999999997</v>
      </c>
      <c r="C38" s="38">
        <v>3.9988000000000001</v>
      </c>
      <c r="D38" s="38">
        <v>1.0626</v>
      </c>
      <c r="E38" s="38">
        <v>0.1195</v>
      </c>
      <c r="F38" s="38">
        <v>0.18090000000000001</v>
      </c>
      <c r="G38" s="38">
        <v>2.9999999999999997E-4</v>
      </c>
      <c r="H38" s="38">
        <v>1.2699999999999999E-2</v>
      </c>
      <c r="I38" s="38">
        <v>8.6E-3</v>
      </c>
      <c r="J38" s="38">
        <v>3.0999999999999999E-3</v>
      </c>
      <c r="K38" s="38">
        <v>1.83E-2</v>
      </c>
      <c r="L38" s="38">
        <v>2.8180999999999998</v>
      </c>
      <c r="M38" s="38">
        <v>0.2301</v>
      </c>
      <c r="N38" s="28">
        <v>0.7268</v>
      </c>
      <c r="O38" s="105">
        <v>8183</v>
      </c>
      <c r="P38" s="74">
        <v>34.26</v>
      </c>
      <c r="Q38" s="103">
        <f t="shared" si="3"/>
        <v>9.5166666666666657</v>
      </c>
      <c r="R38" s="105">
        <v>9064</v>
      </c>
      <c r="S38" s="74">
        <v>37.950000000000003</v>
      </c>
      <c r="T38" s="108">
        <f t="shared" si="0"/>
        <v>10.541666666666668</v>
      </c>
      <c r="U38" s="107">
        <v>11668</v>
      </c>
      <c r="V38" s="74">
        <v>48.85</v>
      </c>
      <c r="W38" s="108">
        <f t="shared" si="1"/>
        <v>13.569444444444445</v>
      </c>
      <c r="X38" s="21"/>
      <c r="Y38" s="18"/>
      <c r="Z38" s="18"/>
      <c r="AA38" s="18"/>
      <c r="AB38" s="23"/>
      <c r="AC38" s="33">
        <v>51.802300000000002</v>
      </c>
      <c r="AD38" s="15">
        <f t="shared" si="2"/>
        <v>99.999999999999986</v>
      </c>
      <c r="AE38" s="16" t="str">
        <f t="shared" si="4"/>
        <v>ОК</v>
      </c>
      <c r="AF38" s="8"/>
      <c r="AG38" s="8"/>
      <c r="AH38" s="8"/>
    </row>
    <row r="39" spans="1:34" x14ac:dyDescent="0.25">
      <c r="A39" s="28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8"/>
      <c r="O39" s="123">
        <v>8183</v>
      </c>
      <c r="P39" s="130">
        <v>34.26</v>
      </c>
      <c r="Q39" s="103">
        <f t="shared" si="3"/>
        <v>9.5166666666666657</v>
      </c>
      <c r="R39" s="123">
        <v>9064</v>
      </c>
      <c r="S39" s="130">
        <v>37.950000000000003</v>
      </c>
      <c r="T39" s="108">
        <f t="shared" si="0"/>
        <v>10.541666666666668</v>
      </c>
      <c r="U39" s="127">
        <v>11668</v>
      </c>
      <c r="V39" s="130">
        <v>48.85</v>
      </c>
      <c r="W39" s="108">
        <f t="shared" si="1"/>
        <v>13.569444444444445</v>
      </c>
      <c r="X39" s="21"/>
      <c r="Y39" s="18"/>
      <c r="Z39" s="18"/>
      <c r="AA39" s="18"/>
      <c r="AB39" s="23"/>
      <c r="AC39" s="33">
        <v>51.6325</v>
      </c>
      <c r="AD39" s="15">
        <f t="shared" si="2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  <c r="N40" s="28"/>
      <c r="O40" s="123">
        <v>8183</v>
      </c>
      <c r="P40" s="130">
        <v>34.26</v>
      </c>
      <c r="Q40" s="103">
        <f t="shared" si="3"/>
        <v>9.5166666666666657</v>
      </c>
      <c r="R40" s="123">
        <v>9064</v>
      </c>
      <c r="S40" s="130">
        <v>37.950000000000003</v>
      </c>
      <c r="T40" s="108">
        <f t="shared" si="0"/>
        <v>10.541666666666668</v>
      </c>
      <c r="U40" s="127">
        <v>11668</v>
      </c>
      <c r="V40" s="130">
        <v>48.85</v>
      </c>
      <c r="W40" s="108">
        <f t="shared" si="1"/>
        <v>13.569444444444445</v>
      </c>
      <c r="X40" s="21"/>
      <c r="Y40" s="18"/>
      <c r="Z40" s="18"/>
      <c r="AA40" s="18"/>
      <c r="AB40" s="23"/>
      <c r="AC40" s="33">
        <v>55.504899999999999</v>
      </c>
      <c r="AD40" s="15">
        <f t="shared" si="2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29"/>
      <c r="O41" s="123">
        <v>8183</v>
      </c>
      <c r="P41" s="130">
        <v>34.26</v>
      </c>
      <c r="Q41" s="103">
        <f t="shared" si="3"/>
        <v>9.5166666666666657</v>
      </c>
      <c r="R41" s="123">
        <v>9064</v>
      </c>
      <c r="S41" s="130">
        <v>37.950000000000003</v>
      </c>
      <c r="T41" s="108">
        <f t="shared" si="0"/>
        <v>10.541666666666668</v>
      </c>
      <c r="U41" s="148">
        <v>11668</v>
      </c>
      <c r="V41" s="151">
        <v>48.85</v>
      </c>
      <c r="W41" s="112">
        <f t="shared" si="1"/>
        <v>13.569444444444445</v>
      </c>
      <c r="X41" s="98"/>
      <c r="Y41" s="24"/>
      <c r="Z41" s="24"/>
      <c r="AA41" s="63"/>
      <c r="AB41" s="64"/>
      <c r="AC41" s="65">
        <v>57.871699999999997</v>
      </c>
      <c r="AD41" s="15">
        <f t="shared" si="2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59" t="s">
        <v>20</v>
      </c>
      <c r="B42" s="159"/>
      <c r="C42" s="159"/>
      <c r="D42" s="159"/>
      <c r="E42" s="159"/>
      <c r="F42" s="159"/>
      <c r="G42" s="159"/>
      <c r="H42" s="160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8105.0248613269314</v>
      </c>
      <c r="P42" s="209">
        <f>SUMPRODUCT(P11:P41,AC11:AC41)/SUM(AC11:AC41)</f>
        <v>33.933078811077209</v>
      </c>
      <c r="Q42" s="203">
        <f>SUMPRODUCT(Q11:Q41,AC11:AC41)/SUM(AC11:AC41)</f>
        <v>9.4258552252992249</v>
      </c>
      <c r="R42" s="203">
        <f>SUMPRODUCT(R11:R41,AC11:AC41)/SUM(AC11:AC41)</f>
        <v>8978.2320878010014</v>
      </c>
      <c r="S42" s="203">
        <f>SUMPRODUCT(S11:S41,AC11:AC41)/SUM(AC11:AC41)</f>
        <v>37.5896318167743</v>
      </c>
      <c r="T42" s="218">
        <f>SUMPRODUCT(T11:T41,AC11:AC41)/SUM(AC11:AC41)</f>
        <v>10.441564393548415</v>
      </c>
      <c r="U42" s="19"/>
      <c r="V42" s="9"/>
      <c r="W42" s="93"/>
      <c r="X42" s="99"/>
      <c r="Y42" s="99"/>
      <c r="Z42" s="99"/>
      <c r="AA42" s="223" t="s">
        <v>93</v>
      </c>
      <c r="AB42" s="224"/>
      <c r="AC42" s="100">
        <f>SUM(AC11:AC41)</f>
        <v>1812.6626999999999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04"/>
      <c r="R43" s="204"/>
      <c r="S43" s="204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8">
    <mergeCell ref="B52:M52"/>
    <mergeCell ref="K49:M49"/>
    <mergeCell ref="AA42:AB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  <mergeCell ref="B9:B10"/>
    <mergeCell ref="C9:C10"/>
    <mergeCell ref="D9:D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A7:A10"/>
    <mergeCell ref="E9:E10"/>
    <mergeCell ref="F9:F10"/>
    <mergeCell ref="S42:S43"/>
    <mergeCell ref="T42:T43"/>
    <mergeCell ref="H43:N43"/>
    <mergeCell ref="A42:H42"/>
    <mergeCell ref="I42:J42"/>
    <mergeCell ref="L42:M42"/>
    <mergeCell ref="O42:O43"/>
    <mergeCell ref="P42:P43"/>
    <mergeCell ref="P9:P10"/>
    <mergeCell ref="Q9:Q10"/>
    <mergeCell ref="R9:R10"/>
    <mergeCell ref="Q42:Q43"/>
    <mergeCell ref="R42:R43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2" width="7.5703125" style="1" customWidth="1"/>
    <col min="3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5" width="7.28515625" style="1" customWidth="1"/>
    <col min="26" max="26" width="6.85546875" style="1" customWidth="1"/>
    <col min="27" max="27" width="6.7109375" style="1" customWidth="1"/>
    <col min="28" max="28" width="7.285156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41</v>
      </c>
      <c r="B2" s="2"/>
      <c r="C2" s="12"/>
      <c r="D2" s="2"/>
      <c r="F2" s="2"/>
      <c r="G2" s="2"/>
      <c r="H2" s="2"/>
      <c r="I2" s="2"/>
      <c r="J2" s="2"/>
      <c r="K2" s="225" t="s">
        <v>77</v>
      </c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</row>
    <row r="3" spans="1:34" ht="13.5" customHeight="1" x14ac:dyDescent="0.25">
      <c r="A3" s="11" t="s">
        <v>42</v>
      </c>
      <c r="C3" s="35"/>
      <c r="F3" s="2"/>
      <c r="G3" s="2"/>
      <c r="H3" s="2"/>
      <c r="I3" s="2"/>
      <c r="J3" s="2"/>
      <c r="K3" s="202" t="s">
        <v>78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14"/>
      <c r="AC3" s="14"/>
    </row>
    <row r="4" spans="1:34" x14ac:dyDescent="0.25">
      <c r="A4" s="10" t="s">
        <v>17</v>
      </c>
      <c r="G4" s="2"/>
      <c r="H4" s="2"/>
      <c r="I4" s="2"/>
      <c r="K4" s="200" t="s">
        <v>108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4"/>
      <c r="AC4" s="14"/>
    </row>
    <row r="5" spans="1:34" x14ac:dyDescent="0.25">
      <c r="A5" s="10" t="s">
        <v>43</v>
      </c>
      <c r="F5" s="2"/>
      <c r="G5" s="2"/>
      <c r="H5" s="2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4" ht="5.25" customHeight="1" thickBot="1" x14ac:dyDescent="0.3"/>
    <row r="7" spans="1:34" ht="26.25" customHeight="1" thickBot="1" x14ac:dyDescent="0.3">
      <c r="A7" s="161" t="s">
        <v>0</v>
      </c>
      <c r="B7" s="169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169" t="s">
        <v>26</v>
      </c>
      <c r="O7" s="170"/>
      <c r="P7" s="170"/>
      <c r="Q7" s="170"/>
      <c r="R7" s="170"/>
      <c r="S7" s="170"/>
      <c r="T7" s="170"/>
      <c r="U7" s="170"/>
      <c r="V7" s="170"/>
      <c r="W7" s="171"/>
      <c r="X7" s="178" t="s">
        <v>21</v>
      </c>
      <c r="Y7" s="176" t="s">
        <v>2</v>
      </c>
      <c r="Z7" s="172" t="s">
        <v>13</v>
      </c>
      <c r="AA7" s="172" t="s">
        <v>14</v>
      </c>
      <c r="AB7" s="174" t="s">
        <v>15</v>
      </c>
      <c r="AC7" s="161" t="s">
        <v>96</v>
      </c>
    </row>
    <row r="8" spans="1:34" ht="16.5" customHeight="1" thickBot="1" x14ac:dyDescent="0.3">
      <c r="A8" s="162"/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185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6"/>
      <c r="X8" s="179"/>
      <c r="Y8" s="177"/>
      <c r="Z8" s="173"/>
      <c r="AA8" s="173"/>
      <c r="AB8" s="175"/>
      <c r="AC8" s="213"/>
    </row>
    <row r="9" spans="1:34" ht="15" customHeight="1" x14ac:dyDescent="0.25">
      <c r="A9" s="162"/>
      <c r="B9" s="163" t="s">
        <v>29</v>
      </c>
      <c r="C9" s="165" t="s">
        <v>30</v>
      </c>
      <c r="D9" s="165" t="s">
        <v>31</v>
      </c>
      <c r="E9" s="165" t="s">
        <v>36</v>
      </c>
      <c r="F9" s="165" t="s">
        <v>37</v>
      </c>
      <c r="G9" s="165" t="s">
        <v>34</v>
      </c>
      <c r="H9" s="165" t="s">
        <v>38</v>
      </c>
      <c r="I9" s="165" t="s">
        <v>35</v>
      </c>
      <c r="J9" s="165" t="s">
        <v>33</v>
      </c>
      <c r="K9" s="165" t="s">
        <v>32</v>
      </c>
      <c r="L9" s="165" t="s">
        <v>39</v>
      </c>
      <c r="M9" s="167" t="s">
        <v>40</v>
      </c>
      <c r="N9" s="186"/>
      <c r="O9" s="190" t="s">
        <v>27</v>
      </c>
      <c r="P9" s="192" t="s">
        <v>7</v>
      </c>
      <c r="Q9" s="174" t="s">
        <v>8</v>
      </c>
      <c r="R9" s="163" t="s">
        <v>28</v>
      </c>
      <c r="S9" s="165" t="s">
        <v>9</v>
      </c>
      <c r="T9" s="167" t="s">
        <v>10</v>
      </c>
      <c r="U9" s="188" t="s">
        <v>23</v>
      </c>
      <c r="V9" s="165" t="s">
        <v>11</v>
      </c>
      <c r="W9" s="167" t="s">
        <v>12</v>
      </c>
      <c r="X9" s="179"/>
      <c r="Y9" s="177"/>
      <c r="Z9" s="173"/>
      <c r="AA9" s="173"/>
      <c r="AB9" s="175"/>
      <c r="AC9" s="213"/>
    </row>
    <row r="10" spans="1:34" ht="92.25" customHeight="1" x14ac:dyDescent="0.25">
      <c r="A10" s="162"/>
      <c r="B10" s="164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87"/>
      <c r="O10" s="191"/>
      <c r="P10" s="193"/>
      <c r="Q10" s="175"/>
      <c r="R10" s="164"/>
      <c r="S10" s="166"/>
      <c r="T10" s="168"/>
      <c r="U10" s="189"/>
      <c r="V10" s="166"/>
      <c r="W10" s="168"/>
      <c r="X10" s="179"/>
      <c r="Y10" s="177"/>
      <c r="Z10" s="173"/>
      <c r="AA10" s="173"/>
      <c r="AB10" s="175"/>
      <c r="AC10" s="213"/>
    </row>
    <row r="11" spans="1:34" x14ac:dyDescent="0.25">
      <c r="A11" s="28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75"/>
      <c r="O11" s="121">
        <v>8128</v>
      </c>
      <c r="P11" s="132">
        <v>34.03</v>
      </c>
      <c r="Q11" s="103">
        <f>P11/3.6</f>
        <v>9.4527777777777775</v>
      </c>
      <c r="R11" s="123">
        <v>9005</v>
      </c>
      <c r="S11" s="130">
        <v>37.700000000000003</v>
      </c>
      <c r="T11" s="108">
        <f>S11/3.6</f>
        <v>10.472222222222223</v>
      </c>
      <c r="U11" s="143">
        <v>11620</v>
      </c>
      <c r="V11" s="132">
        <v>48.65</v>
      </c>
      <c r="W11" s="108">
        <f>V11/3.6</f>
        <v>13.513888888888888</v>
      </c>
      <c r="X11" s="21"/>
      <c r="Y11" s="18"/>
      <c r="Z11" s="18"/>
      <c r="AA11" s="18"/>
      <c r="AB11" s="23"/>
      <c r="AC11" s="33">
        <v>54.391800000000003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8">
        <v>2</v>
      </c>
      <c r="B12" s="77">
        <v>91.359899999999996</v>
      </c>
      <c r="C12" s="77">
        <v>4.0331000000000001</v>
      </c>
      <c r="D12" s="77">
        <v>1.0468</v>
      </c>
      <c r="E12" s="77">
        <v>0.1182</v>
      </c>
      <c r="F12" s="77">
        <v>0.18509999999999999</v>
      </c>
      <c r="G12" s="77">
        <v>2.9999999999999997E-4</v>
      </c>
      <c r="H12" s="77">
        <v>1.54E-2</v>
      </c>
      <c r="I12" s="77">
        <v>1.06E-2</v>
      </c>
      <c r="J12" s="77">
        <v>9.4999999999999998E-3</v>
      </c>
      <c r="K12" s="77">
        <v>1.06E-2</v>
      </c>
      <c r="L12" s="77">
        <v>2.9354</v>
      </c>
      <c r="M12" s="77">
        <v>0.27510000000000001</v>
      </c>
      <c r="N12" s="75">
        <v>0.72829999999999995</v>
      </c>
      <c r="O12" s="115">
        <v>8176</v>
      </c>
      <c r="P12" s="104">
        <v>34.229999999999997</v>
      </c>
      <c r="Q12" s="103">
        <f>P12/3.6</f>
        <v>9.5083333333333329</v>
      </c>
      <c r="R12" s="105">
        <v>9055</v>
      </c>
      <c r="S12" s="74">
        <v>37.909999999999997</v>
      </c>
      <c r="T12" s="108">
        <f>S12/3.6</f>
        <v>10.530555555555555</v>
      </c>
      <c r="U12" s="110">
        <v>11644</v>
      </c>
      <c r="V12" s="104">
        <v>48.75</v>
      </c>
      <c r="W12" s="108">
        <f t="shared" ref="W12:W41" si="0">V12/3.6</f>
        <v>13.541666666666666</v>
      </c>
      <c r="X12" s="21"/>
      <c r="Y12" s="18"/>
      <c r="Z12" s="18"/>
      <c r="AA12" s="18"/>
      <c r="AB12" s="23"/>
      <c r="AC12" s="33">
        <v>50.758400000000002</v>
      </c>
      <c r="AD12" s="15">
        <f t="shared" ref="AD12:AD41" si="1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8">
        <v>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4"/>
      <c r="O13" s="121">
        <v>8176</v>
      </c>
      <c r="P13" s="132">
        <v>34.229999999999997</v>
      </c>
      <c r="Q13" s="103">
        <f t="shared" ref="Q13:Q41" si="2">P13/3.6</f>
        <v>9.5083333333333329</v>
      </c>
      <c r="R13" s="123">
        <v>9055</v>
      </c>
      <c r="S13" s="130">
        <v>37.909999999999997</v>
      </c>
      <c r="T13" s="108">
        <f t="shared" ref="T13:T41" si="3">S13/3.6</f>
        <v>10.530555555555555</v>
      </c>
      <c r="U13" s="143">
        <v>11644</v>
      </c>
      <c r="V13" s="132">
        <v>48.75</v>
      </c>
      <c r="W13" s="108">
        <f t="shared" si="0"/>
        <v>13.541666666666666</v>
      </c>
      <c r="X13" s="21"/>
      <c r="Y13" s="18"/>
      <c r="Z13" s="18"/>
      <c r="AA13" s="18"/>
      <c r="AB13" s="23"/>
      <c r="AC13" s="33">
        <v>52.303100000000001</v>
      </c>
      <c r="AD13" s="15">
        <f t="shared" si="1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8">
        <v>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4"/>
      <c r="O14" s="121">
        <v>8176</v>
      </c>
      <c r="P14" s="132">
        <v>34.229999999999997</v>
      </c>
      <c r="Q14" s="103">
        <f t="shared" si="2"/>
        <v>9.5083333333333329</v>
      </c>
      <c r="R14" s="123">
        <v>9055</v>
      </c>
      <c r="S14" s="130">
        <v>37.909999999999997</v>
      </c>
      <c r="T14" s="108">
        <f t="shared" si="3"/>
        <v>10.530555555555555</v>
      </c>
      <c r="U14" s="143">
        <v>11644</v>
      </c>
      <c r="V14" s="132">
        <v>48.75</v>
      </c>
      <c r="W14" s="108">
        <f t="shared" si="0"/>
        <v>13.541666666666666</v>
      </c>
      <c r="X14" s="21"/>
      <c r="Y14" s="18"/>
      <c r="Z14" s="18"/>
      <c r="AA14" s="18"/>
      <c r="AB14" s="23"/>
      <c r="AC14" s="33">
        <v>52.936199999999999</v>
      </c>
      <c r="AD14" s="15">
        <f t="shared" si="1"/>
        <v>0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8">
        <v>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4"/>
      <c r="O15" s="121">
        <v>8176</v>
      </c>
      <c r="P15" s="132">
        <v>34.229999999999997</v>
      </c>
      <c r="Q15" s="103">
        <f t="shared" si="2"/>
        <v>9.5083333333333329</v>
      </c>
      <c r="R15" s="123">
        <v>9055</v>
      </c>
      <c r="S15" s="130">
        <v>37.909999999999997</v>
      </c>
      <c r="T15" s="108">
        <f t="shared" si="3"/>
        <v>10.530555555555555</v>
      </c>
      <c r="U15" s="143">
        <v>11644</v>
      </c>
      <c r="V15" s="132">
        <v>48.75</v>
      </c>
      <c r="W15" s="108">
        <f t="shared" si="0"/>
        <v>13.541666666666666</v>
      </c>
      <c r="X15" s="21"/>
      <c r="Y15" s="18"/>
      <c r="Z15" s="18"/>
      <c r="AA15" s="18"/>
      <c r="AB15" s="23"/>
      <c r="AC15" s="33">
        <v>56.704599999999999</v>
      </c>
      <c r="AD15" s="15">
        <f t="shared" si="1"/>
        <v>0</v>
      </c>
      <c r="AE15" s="16" t="str">
        <f t="shared" si="4"/>
        <v xml:space="preserve"> </v>
      </c>
      <c r="AF15" s="8"/>
      <c r="AG15" s="8"/>
      <c r="AH15" s="8"/>
    </row>
    <row r="16" spans="1:34" x14ac:dyDescent="0.25">
      <c r="A16" s="28">
        <v>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4"/>
      <c r="O16" s="121">
        <v>8176</v>
      </c>
      <c r="P16" s="132">
        <v>34.229999999999997</v>
      </c>
      <c r="Q16" s="103">
        <f t="shared" si="2"/>
        <v>9.5083333333333329</v>
      </c>
      <c r="R16" s="123">
        <v>9055</v>
      </c>
      <c r="S16" s="130">
        <v>37.909999999999997</v>
      </c>
      <c r="T16" s="108">
        <f t="shared" si="3"/>
        <v>10.530555555555555</v>
      </c>
      <c r="U16" s="143">
        <v>11644</v>
      </c>
      <c r="V16" s="132">
        <v>48.75</v>
      </c>
      <c r="W16" s="108">
        <f t="shared" si="0"/>
        <v>13.541666666666666</v>
      </c>
      <c r="X16" s="21"/>
      <c r="Y16" s="18"/>
      <c r="Z16" s="18"/>
      <c r="AA16" s="18"/>
      <c r="AB16" s="23"/>
      <c r="AC16" s="33">
        <v>56.376399999999997</v>
      </c>
      <c r="AD16" s="15">
        <f t="shared" si="1"/>
        <v>0</v>
      </c>
      <c r="AE16" s="16" t="str">
        <f t="shared" si="4"/>
        <v xml:space="preserve"> </v>
      </c>
      <c r="AF16" s="8"/>
      <c r="AG16" s="8"/>
      <c r="AH16" s="8"/>
    </row>
    <row r="17" spans="1:34" x14ac:dyDescent="0.25">
      <c r="A17" s="28">
        <v>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44"/>
      <c r="O17" s="121">
        <v>8176</v>
      </c>
      <c r="P17" s="132">
        <v>34.229999999999997</v>
      </c>
      <c r="Q17" s="103">
        <f t="shared" si="2"/>
        <v>9.5083333333333329</v>
      </c>
      <c r="R17" s="123">
        <v>9055</v>
      </c>
      <c r="S17" s="130">
        <v>37.909999999999997</v>
      </c>
      <c r="T17" s="108">
        <f t="shared" si="3"/>
        <v>10.530555555555555</v>
      </c>
      <c r="U17" s="143">
        <v>11644</v>
      </c>
      <c r="V17" s="132">
        <v>48.75</v>
      </c>
      <c r="W17" s="108">
        <f t="shared" si="0"/>
        <v>13.541666666666666</v>
      </c>
      <c r="X17" s="21"/>
      <c r="Y17" s="18"/>
      <c r="Z17" s="18"/>
      <c r="AA17" s="18"/>
      <c r="AB17" s="23"/>
      <c r="AC17" s="33">
        <v>61.987499999999997</v>
      </c>
      <c r="AD17" s="15">
        <f t="shared" si="1"/>
        <v>0</v>
      </c>
      <c r="AE17" s="16" t="str">
        <f t="shared" si="4"/>
        <v xml:space="preserve"> </v>
      </c>
      <c r="AF17" s="8"/>
      <c r="AG17" s="8"/>
      <c r="AH17" s="8"/>
    </row>
    <row r="18" spans="1:34" x14ac:dyDescent="0.25">
      <c r="A18" s="28">
        <v>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44"/>
      <c r="O18" s="121">
        <v>8176</v>
      </c>
      <c r="P18" s="132">
        <v>34.229999999999997</v>
      </c>
      <c r="Q18" s="103">
        <f t="shared" si="2"/>
        <v>9.5083333333333329</v>
      </c>
      <c r="R18" s="123">
        <v>9055</v>
      </c>
      <c r="S18" s="130">
        <v>37.909999999999997</v>
      </c>
      <c r="T18" s="108">
        <f t="shared" si="3"/>
        <v>10.530555555555555</v>
      </c>
      <c r="U18" s="143">
        <v>11644</v>
      </c>
      <c r="V18" s="132">
        <v>48.75</v>
      </c>
      <c r="W18" s="108">
        <f t="shared" si="0"/>
        <v>13.541666666666666</v>
      </c>
      <c r="X18" s="21"/>
      <c r="Y18" s="18"/>
      <c r="Z18" s="18"/>
      <c r="AA18" s="18"/>
      <c r="AB18" s="23"/>
      <c r="AC18" s="33">
        <v>60.0657</v>
      </c>
      <c r="AD18" s="15">
        <f t="shared" si="1"/>
        <v>0</v>
      </c>
      <c r="AE18" s="16" t="str">
        <f t="shared" si="4"/>
        <v xml:space="preserve"> </v>
      </c>
      <c r="AF18" s="8"/>
      <c r="AG18" s="8"/>
      <c r="AH18" s="8"/>
    </row>
    <row r="19" spans="1:34" x14ac:dyDescent="0.25">
      <c r="A19" s="28">
        <v>9</v>
      </c>
      <c r="B19" s="77">
        <v>91.517200000000003</v>
      </c>
      <c r="C19" s="77">
        <v>3.9874000000000001</v>
      </c>
      <c r="D19" s="77">
        <v>0.88100000000000001</v>
      </c>
      <c r="E19" s="77">
        <v>7.1800000000000003E-2</v>
      </c>
      <c r="F19" s="77">
        <v>9.8599999999999993E-2</v>
      </c>
      <c r="G19" s="77">
        <v>2.0000000000000001E-4</v>
      </c>
      <c r="H19" s="77">
        <v>1.3599999999999999E-2</v>
      </c>
      <c r="I19" s="77">
        <v>0.01</v>
      </c>
      <c r="J19" s="77">
        <v>7.9000000000000008E-3</v>
      </c>
      <c r="K19" s="77">
        <v>1.1900000000000001E-2</v>
      </c>
      <c r="L19" s="77">
        <v>3.0918000000000001</v>
      </c>
      <c r="M19" s="77">
        <v>0.30859999999999999</v>
      </c>
      <c r="N19" s="44">
        <v>0.7248</v>
      </c>
      <c r="O19" s="105">
        <v>8111</v>
      </c>
      <c r="P19" s="104">
        <v>33.96</v>
      </c>
      <c r="Q19" s="103">
        <f t="shared" si="2"/>
        <v>9.4333333333333336</v>
      </c>
      <c r="R19" s="105">
        <v>8983</v>
      </c>
      <c r="S19" s="74">
        <v>37.61</v>
      </c>
      <c r="T19" s="108">
        <f t="shared" si="3"/>
        <v>10.447222222222221</v>
      </c>
      <c r="U19" s="107">
        <v>11582</v>
      </c>
      <c r="V19" s="104">
        <v>48.49</v>
      </c>
      <c r="W19" s="108">
        <f t="shared" si="0"/>
        <v>13.469444444444445</v>
      </c>
      <c r="X19" s="21"/>
      <c r="Y19" s="18"/>
      <c r="Z19" s="18"/>
      <c r="AA19" s="18"/>
      <c r="AB19" s="23"/>
      <c r="AC19" s="33">
        <v>51.0242</v>
      </c>
      <c r="AD19" s="15">
        <f t="shared" si="1"/>
        <v>100.00000000000001</v>
      </c>
      <c r="AE19" s="16" t="str">
        <f t="shared" si="4"/>
        <v>ОК</v>
      </c>
      <c r="AF19" s="8"/>
      <c r="AG19" s="8"/>
      <c r="AH19" s="8"/>
    </row>
    <row r="20" spans="1:34" x14ac:dyDescent="0.25">
      <c r="A20" s="28">
        <v>10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44"/>
      <c r="O20" s="123">
        <v>8111</v>
      </c>
      <c r="P20" s="132">
        <v>33.96</v>
      </c>
      <c r="Q20" s="103">
        <f t="shared" si="2"/>
        <v>9.4333333333333336</v>
      </c>
      <c r="R20" s="123">
        <v>8983</v>
      </c>
      <c r="S20" s="130">
        <v>37.61</v>
      </c>
      <c r="T20" s="108">
        <f t="shared" si="3"/>
        <v>10.447222222222221</v>
      </c>
      <c r="U20" s="127">
        <v>11582</v>
      </c>
      <c r="V20" s="132">
        <v>48.49</v>
      </c>
      <c r="W20" s="108">
        <f t="shared" si="0"/>
        <v>13.469444444444445</v>
      </c>
      <c r="X20" s="21"/>
      <c r="Y20" s="18"/>
      <c r="Z20" s="18"/>
      <c r="AA20" s="18"/>
      <c r="AB20" s="23"/>
      <c r="AC20" s="33">
        <v>46.444200000000002</v>
      </c>
      <c r="AD20" s="15">
        <f t="shared" si="1"/>
        <v>0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8">
        <v>11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44"/>
      <c r="O21" s="123">
        <v>8111</v>
      </c>
      <c r="P21" s="132">
        <v>33.96</v>
      </c>
      <c r="Q21" s="103">
        <f t="shared" si="2"/>
        <v>9.4333333333333336</v>
      </c>
      <c r="R21" s="123">
        <v>8983</v>
      </c>
      <c r="S21" s="130">
        <v>37.61</v>
      </c>
      <c r="T21" s="108">
        <f t="shared" si="3"/>
        <v>10.447222222222221</v>
      </c>
      <c r="U21" s="127">
        <v>11582</v>
      </c>
      <c r="V21" s="132">
        <v>48.49</v>
      </c>
      <c r="W21" s="108">
        <f t="shared" si="0"/>
        <v>13.469444444444445</v>
      </c>
      <c r="X21" s="21"/>
      <c r="Y21" s="18"/>
      <c r="Z21" s="18"/>
      <c r="AA21" s="18"/>
      <c r="AB21" s="23"/>
      <c r="AC21" s="33">
        <v>51.010800000000003</v>
      </c>
      <c r="AD21" s="15">
        <f t="shared" si="1"/>
        <v>0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8">
        <v>12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44"/>
      <c r="O22" s="123">
        <v>8111</v>
      </c>
      <c r="P22" s="132">
        <v>33.96</v>
      </c>
      <c r="Q22" s="103">
        <f t="shared" si="2"/>
        <v>9.4333333333333336</v>
      </c>
      <c r="R22" s="123">
        <v>8983</v>
      </c>
      <c r="S22" s="130">
        <v>37.61</v>
      </c>
      <c r="T22" s="108">
        <f t="shared" si="3"/>
        <v>10.447222222222221</v>
      </c>
      <c r="U22" s="127">
        <v>11582</v>
      </c>
      <c r="V22" s="132">
        <v>48.49</v>
      </c>
      <c r="W22" s="108">
        <f t="shared" si="0"/>
        <v>13.469444444444445</v>
      </c>
      <c r="X22" s="21"/>
      <c r="Y22" s="18"/>
      <c r="Z22" s="18"/>
      <c r="AA22" s="18"/>
      <c r="AB22" s="23"/>
      <c r="AC22" s="33">
        <v>52.51</v>
      </c>
      <c r="AD22" s="15">
        <f t="shared" si="1"/>
        <v>0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8">
        <v>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44"/>
      <c r="O23" s="123">
        <v>8111</v>
      </c>
      <c r="P23" s="132">
        <v>33.96</v>
      </c>
      <c r="Q23" s="103">
        <f t="shared" si="2"/>
        <v>9.4333333333333336</v>
      </c>
      <c r="R23" s="123">
        <v>8983</v>
      </c>
      <c r="S23" s="130">
        <v>37.61</v>
      </c>
      <c r="T23" s="108">
        <f t="shared" si="3"/>
        <v>10.447222222222221</v>
      </c>
      <c r="U23" s="127">
        <v>11582</v>
      </c>
      <c r="V23" s="132">
        <v>48.49</v>
      </c>
      <c r="W23" s="108">
        <f t="shared" si="0"/>
        <v>13.469444444444445</v>
      </c>
      <c r="X23" s="21"/>
      <c r="Y23" s="18"/>
      <c r="Z23" s="18"/>
      <c r="AA23" s="18"/>
      <c r="AB23" s="23"/>
      <c r="AC23" s="33">
        <v>63.762900000000002</v>
      </c>
      <c r="AD23" s="15">
        <f t="shared" si="1"/>
        <v>0</v>
      </c>
      <c r="AE23" s="16" t="str">
        <f t="shared" si="4"/>
        <v xml:space="preserve"> </v>
      </c>
      <c r="AF23" s="8"/>
      <c r="AG23" s="8"/>
      <c r="AH23" s="8"/>
    </row>
    <row r="24" spans="1:34" x14ac:dyDescent="0.25">
      <c r="A24" s="28">
        <v>14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44"/>
      <c r="O24" s="123">
        <v>8111</v>
      </c>
      <c r="P24" s="132">
        <v>33.96</v>
      </c>
      <c r="Q24" s="103">
        <f t="shared" si="2"/>
        <v>9.4333333333333336</v>
      </c>
      <c r="R24" s="123">
        <v>8983</v>
      </c>
      <c r="S24" s="130">
        <v>37.61</v>
      </c>
      <c r="T24" s="108">
        <f t="shared" si="3"/>
        <v>10.447222222222221</v>
      </c>
      <c r="U24" s="127">
        <v>11582</v>
      </c>
      <c r="V24" s="132">
        <v>48.49</v>
      </c>
      <c r="W24" s="108">
        <f t="shared" si="0"/>
        <v>13.469444444444445</v>
      </c>
      <c r="X24" s="21"/>
      <c r="Y24" s="18"/>
      <c r="Z24" s="18"/>
      <c r="AA24" s="18"/>
      <c r="AB24" s="23"/>
      <c r="AC24" s="33">
        <v>65.676400000000001</v>
      </c>
      <c r="AD24" s="15">
        <f t="shared" si="1"/>
        <v>0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8">
        <v>15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44"/>
      <c r="O25" s="123">
        <v>8111</v>
      </c>
      <c r="P25" s="132">
        <v>33.96</v>
      </c>
      <c r="Q25" s="103">
        <f t="shared" si="2"/>
        <v>9.4333333333333336</v>
      </c>
      <c r="R25" s="123">
        <v>8983</v>
      </c>
      <c r="S25" s="130">
        <v>37.61</v>
      </c>
      <c r="T25" s="108">
        <f t="shared" si="3"/>
        <v>10.447222222222221</v>
      </c>
      <c r="U25" s="127">
        <v>11582</v>
      </c>
      <c r="V25" s="132">
        <v>48.49</v>
      </c>
      <c r="W25" s="108">
        <f t="shared" si="0"/>
        <v>13.469444444444445</v>
      </c>
      <c r="X25" s="21"/>
      <c r="Y25" s="18"/>
      <c r="Z25" s="18"/>
      <c r="AA25" s="18"/>
      <c r="AB25" s="23"/>
      <c r="AC25" s="33">
        <v>60.874299999999998</v>
      </c>
      <c r="AD25" s="15">
        <f t="shared" si="1"/>
        <v>0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8">
        <v>16</v>
      </c>
      <c r="B26" s="77">
        <v>93.734099999999998</v>
      </c>
      <c r="C26" s="77">
        <v>3.2505000000000002</v>
      </c>
      <c r="D26" s="77">
        <v>0.76659999999999995</v>
      </c>
      <c r="E26" s="77">
        <v>8.6900000000000005E-2</v>
      </c>
      <c r="F26" s="77">
        <v>0.10009999999999999</v>
      </c>
      <c r="G26" s="77">
        <v>8.0000000000000004E-4</v>
      </c>
      <c r="H26" s="77">
        <v>2.0500000000000001E-2</v>
      </c>
      <c r="I26" s="77">
        <v>1.4999999999999999E-2</v>
      </c>
      <c r="J26" s="77">
        <v>1.8200000000000001E-2</v>
      </c>
      <c r="K26" s="77">
        <v>9.7999999999999997E-3</v>
      </c>
      <c r="L26" s="77">
        <v>1.9509000000000001</v>
      </c>
      <c r="M26" s="77">
        <v>4.6600000000000003E-2</v>
      </c>
      <c r="N26" s="44">
        <v>0.71130000000000004</v>
      </c>
      <c r="O26" s="105">
        <v>8171</v>
      </c>
      <c r="P26" s="104">
        <v>34.21</v>
      </c>
      <c r="Q26" s="103">
        <f t="shared" si="2"/>
        <v>9.5027777777777782</v>
      </c>
      <c r="R26" s="105">
        <v>9055</v>
      </c>
      <c r="S26" s="74">
        <v>37.909999999999997</v>
      </c>
      <c r="T26" s="108">
        <f t="shared" si="3"/>
        <v>10.530555555555555</v>
      </c>
      <c r="U26" s="107">
        <v>11782</v>
      </c>
      <c r="V26" s="104">
        <v>49.33</v>
      </c>
      <c r="W26" s="108">
        <f t="shared" si="0"/>
        <v>13.702777777777778</v>
      </c>
      <c r="X26" s="21"/>
      <c r="Y26" s="18"/>
      <c r="Z26" s="18"/>
      <c r="AA26" s="18"/>
      <c r="AB26" s="23"/>
      <c r="AC26" s="33">
        <v>66.976500000000001</v>
      </c>
      <c r="AD26" s="15">
        <f t="shared" si="1"/>
        <v>99.999999999999986</v>
      </c>
      <c r="AE26" s="16" t="str">
        <f t="shared" si="4"/>
        <v>ОК</v>
      </c>
      <c r="AF26" s="8"/>
      <c r="AG26" s="8"/>
      <c r="AH26" s="8"/>
    </row>
    <row r="27" spans="1:34" x14ac:dyDescent="0.25">
      <c r="A27" s="28">
        <v>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44"/>
      <c r="O27" s="123">
        <v>8171</v>
      </c>
      <c r="P27" s="132">
        <v>34.21</v>
      </c>
      <c r="Q27" s="103">
        <f t="shared" si="2"/>
        <v>9.5027777777777782</v>
      </c>
      <c r="R27" s="123">
        <v>9055</v>
      </c>
      <c r="S27" s="130">
        <v>37.909999999999997</v>
      </c>
      <c r="T27" s="108">
        <f t="shared" si="3"/>
        <v>10.530555555555555</v>
      </c>
      <c r="U27" s="127">
        <v>11782</v>
      </c>
      <c r="V27" s="132">
        <v>49.33</v>
      </c>
      <c r="W27" s="108">
        <f t="shared" si="0"/>
        <v>13.702777777777778</v>
      </c>
      <c r="X27" s="21"/>
      <c r="Y27" s="18"/>
      <c r="Z27" s="18"/>
      <c r="AA27" s="18"/>
      <c r="AB27" s="23"/>
      <c r="AC27" s="33">
        <v>70.547700000000006</v>
      </c>
      <c r="AD27" s="15">
        <f t="shared" si="1"/>
        <v>0</v>
      </c>
      <c r="AE27" s="16" t="str">
        <f t="shared" si="4"/>
        <v xml:space="preserve"> </v>
      </c>
      <c r="AF27" s="8"/>
      <c r="AG27" s="8"/>
      <c r="AH27" s="8"/>
    </row>
    <row r="28" spans="1:34" x14ac:dyDescent="0.25">
      <c r="A28" s="28">
        <v>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44"/>
      <c r="O28" s="123">
        <v>8171</v>
      </c>
      <c r="P28" s="132">
        <v>34.21</v>
      </c>
      <c r="Q28" s="103">
        <f t="shared" si="2"/>
        <v>9.5027777777777782</v>
      </c>
      <c r="R28" s="123">
        <v>9055</v>
      </c>
      <c r="S28" s="130">
        <v>37.909999999999997</v>
      </c>
      <c r="T28" s="108">
        <f t="shared" si="3"/>
        <v>10.530555555555555</v>
      </c>
      <c r="U28" s="127">
        <v>11782</v>
      </c>
      <c r="V28" s="132">
        <v>49.33</v>
      </c>
      <c r="W28" s="108">
        <f t="shared" si="0"/>
        <v>13.702777777777778</v>
      </c>
      <c r="X28" s="21"/>
      <c r="Y28" s="18"/>
      <c r="Z28" s="18"/>
      <c r="AA28" s="18"/>
      <c r="AB28" s="23"/>
      <c r="AC28" s="33">
        <v>61.172499999999999</v>
      </c>
      <c r="AD28" s="15">
        <f t="shared" si="1"/>
        <v>0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8">
        <v>19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44"/>
      <c r="O29" s="123">
        <v>8171</v>
      </c>
      <c r="P29" s="132">
        <v>34.21</v>
      </c>
      <c r="Q29" s="103">
        <f t="shared" si="2"/>
        <v>9.5027777777777782</v>
      </c>
      <c r="R29" s="123">
        <v>9055</v>
      </c>
      <c r="S29" s="130">
        <v>37.909999999999997</v>
      </c>
      <c r="T29" s="108">
        <f t="shared" si="3"/>
        <v>10.530555555555555</v>
      </c>
      <c r="U29" s="127">
        <v>11782</v>
      </c>
      <c r="V29" s="132">
        <v>49.33</v>
      </c>
      <c r="W29" s="108">
        <f t="shared" si="0"/>
        <v>13.702777777777778</v>
      </c>
      <c r="X29" s="21"/>
      <c r="Y29" s="18"/>
      <c r="Z29" s="18"/>
      <c r="AA29" s="18"/>
      <c r="AB29" s="23"/>
      <c r="AC29" s="33">
        <v>58.174900000000001</v>
      </c>
      <c r="AD29" s="15">
        <f t="shared" si="1"/>
        <v>0</v>
      </c>
      <c r="AE29" s="16" t="str">
        <f t="shared" si="4"/>
        <v xml:space="preserve"> </v>
      </c>
      <c r="AF29" s="8"/>
      <c r="AG29" s="8"/>
      <c r="AH29" s="8"/>
    </row>
    <row r="30" spans="1:34" x14ac:dyDescent="0.25">
      <c r="A30" s="28">
        <v>20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44"/>
      <c r="O30" s="123">
        <v>8171</v>
      </c>
      <c r="P30" s="132">
        <v>34.21</v>
      </c>
      <c r="Q30" s="103">
        <f t="shared" si="2"/>
        <v>9.5027777777777782</v>
      </c>
      <c r="R30" s="123">
        <v>9055</v>
      </c>
      <c r="S30" s="130">
        <v>37.909999999999997</v>
      </c>
      <c r="T30" s="108">
        <f t="shared" si="3"/>
        <v>10.530555555555555</v>
      </c>
      <c r="U30" s="127">
        <v>11782</v>
      </c>
      <c r="V30" s="132">
        <v>49.33</v>
      </c>
      <c r="W30" s="108">
        <f t="shared" si="0"/>
        <v>13.702777777777778</v>
      </c>
      <c r="X30" s="21"/>
      <c r="Y30" s="18"/>
      <c r="Z30" s="18"/>
      <c r="AA30" s="18"/>
      <c r="AB30" s="23"/>
      <c r="AC30" s="33">
        <v>61.3767</v>
      </c>
      <c r="AD30" s="15">
        <f t="shared" si="1"/>
        <v>0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8">
        <v>21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44"/>
      <c r="O31" s="123">
        <v>8171</v>
      </c>
      <c r="P31" s="132">
        <v>34.21</v>
      </c>
      <c r="Q31" s="103">
        <f t="shared" si="2"/>
        <v>9.5027777777777782</v>
      </c>
      <c r="R31" s="123">
        <v>9055</v>
      </c>
      <c r="S31" s="130">
        <v>37.909999999999997</v>
      </c>
      <c r="T31" s="108">
        <f t="shared" si="3"/>
        <v>10.530555555555555</v>
      </c>
      <c r="U31" s="127">
        <v>11782</v>
      </c>
      <c r="V31" s="132">
        <v>49.33</v>
      </c>
      <c r="W31" s="108">
        <f t="shared" si="0"/>
        <v>13.702777777777778</v>
      </c>
      <c r="X31" s="21"/>
      <c r="Y31" s="18"/>
      <c r="Z31" s="18"/>
      <c r="AA31" s="18"/>
      <c r="AB31" s="23"/>
      <c r="AC31" s="33">
        <v>66.704999999999998</v>
      </c>
      <c r="AD31" s="15">
        <f t="shared" si="1"/>
        <v>0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8">
        <v>22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44"/>
      <c r="O32" s="123">
        <v>8171</v>
      </c>
      <c r="P32" s="132">
        <v>34.21</v>
      </c>
      <c r="Q32" s="103">
        <f t="shared" si="2"/>
        <v>9.5027777777777782</v>
      </c>
      <c r="R32" s="123">
        <v>9055</v>
      </c>
      <c r="S32" s="130">
        <v>37.909999999999997</v>
      </c>
      <c r="T32" s="108">
        <f t="shared" si="3"/>
        <v>10.530555555555555</v>
      </c>
      <c r="U32" s="127">
        <v>11782</v>
      </c>
      <c r="V32" s="132">
        <v>49.33</v>
      </c>
      <c r="W32" s="108">
        <f t="shared" si="0"/>
        <v>13.702777777777778</v>
      </c>
      <c r="X32" s="21"/>
      <c r="Y32" s="18"/>
      <c r="Z32" s="18"/>
      <c r="AA32" s="18"/>
      <c r="AB32" s="23"/>
      <c r="AC32" s="33">
        <v>58.316000000000003</v>
      </c>
      <c r="AD32" s="15">
        <f t="shared" si="1"/>
        <v>0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8">
        <v>23</v>
      </c>
      <c r="B33" s="77">
        <v>92.004599999999996</v>
      </c>
      <c r="C33" s="77">
        <v>3.6253000000000002</v>
      </c>
      <c r="D33" s="77">
        <v>0.71789999999999998</v>
      </c>
      <c r="E33" s="77">
        <v>6.4299999999999996E-2</v>
      </c>
      <c r="F33" s="77">
        <v>9.7900000000000001E-2</v>
      </c>
      <c r="G33" s="77">
        <v>2.9999999999999997E-4</v>
      </c>
      <c r="H33" s="77">
        <v>2.2499999999999999E-2</v>
      </c>
      <c r="I33" s="77">
        <v>1.83E-2</v>
      </c>
      <c r="J33" s="77">
        <v>2.9499999999999998E-2</v>
      </c>
      <c r="K33" s="77">
        <v>9.5999999999999992E-3</v>
      </c>
      <c r="L33" s="77">
        <v>3.3974000000000002</v>
      </c>
      <c r="M33" s="77">
        <v>1.24E-2</v>
      </c>
      <c r="N33" s="44">
        <v>0.71970000000000001</v>
      </c>
      <c r="O33" s="105">
        <v>8075</v>
      </c>
      <c r="P33" s="104">
        <v>33.81</v>
      </c>
      <c r="Q33" s="103">
        <f t="shared" si="2"/>
        <v>9.3916666666666675</v>
      </c>
      <c r="R33" s="105">
        <v>8947</v>
      </c>
      <c r="S33" s="74">
        <v>37.46</v>
      </c>
      <c r="T33" s="108">
        <f t="shared" si="3"/>
        <v>10.405555555555555</v>
      </c>
      <c r="U33" s="107">
        <v>11575</v>
      </c>
      <c r="V33" s="104">
        <v>48.46</v>
      </c>
      <c r="W33" s="108">
        <f t="shared" si="0"/>
        <v>13.46111111111111</v>
      </c>
      <c r="X33" s="21"/>
      <c r="Y33" s="18"/>
      <c r="Z33" s="18"/>
      <c r="AA33" s="18"/>
      <c r="AB33" s="23"/>
      <c r="AC33" s="33">
        <v>57.7136</v>
      </c>
      <c r="AD33" s="15">
        <f>SUM(B33:M33)+$K$42+$N$42</f>
        <v>99.999999999999986</v>
      </c>
      <c r="AE33" s="16" t="str">
        <f>IF(AD33=100,"ОК"," ")</f>
        <v>ОК</v>
      </c>
      <c r="AF33" s="8"/>
      <c r="AG33" s="8"/>
      <c r="AH33" s="8"/>
    </row>
    <row r="34" spans="1:34" x14ac:dyDescent="0.25">
      <c r="A34" s="28">
        <v>24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44"/>
      <c r="O34" s="123">
        <v>8075</v>
      </c>
      <c r="P34" s="132">
        <v>33.81</v>
      </c>
      <c r="Q34" s="103">
        <f t="shared" si="2"/>
        <v>9.3916666666666675</v>
      </c>
      <c r="R34" s="123">
        <v>8947</v>
      </c>
      <c r="S34" s="130">
        <v>37.46</v>
      </c>
      <c r="T34" s="108">
        <f t="shared" si="3"/>
        <v>10.405555555555555</v>
      </c>
      <c r="U34" s="127">
        <v>11575</v>
      </c>
      <c r="V34" s="132">
        <v>48.46</v>
      </c>
      <c r="W34" s="108">
        <f t="shared" si="0"/>
        <v>13.46111111111111</v>
      </c>
      <c r="X34" s="21"/>
      <c r="Y34" s="18"/>
      <c r="Z34" s="18"/>
      <c r="AA34" s="18"/>
      <c r="AB34" s="23"/>
      <c r="AC34" s="33">
        <v>53.674900000000001</v>
      </c>
      <c r="AD34" s="15">
        <f t="shared" si="1"/>
        <v>0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8">
        <v>25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44"/>
      <c r="O35" s="123">
        <v>8075</v>
      </c>
      <c r="P35" s="132">
        <v>33.81</v>
      </c>
      <c r="Q35" s="103">
        <f t="shared" si="2"/>
        <v>9.3916666666666675</v>
      </c>
      <c r="R35" s="123">
        <v>8947</v>
      </c>
      <c r="S35" s="130">
        <v>37.46</v>
      </c>
      <c r="T35" s="108">
        <f t="shared" si="3"/>
        <v>10.405555555555555</v>
      </c>
      <c r="U35" s="127">
        <v>11575</v>
      </c>
      <c r="V35" s="132">
        <v>48.46</v>
      </c>
      <c r="W35" s="108">
        <f t="shared" si="0"/>
        <v>13.46111111111111</v>
      </c>
      <c r="X35" s="21"/>
      <c r="Y35" s="18"/>
      <c r="Z35" s="18"/>
      <c r="AA35" s="18"/>
      <c r="AB35" s="23"/>
      <c r="AC35" s="33">
        <v>52.843899999999998</v>
      </c>
      <c r="AD35" s="15">
        <f t="shared" si="1"/>
        <v>0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8">
        <v>26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44"/>
      <c r="O36" s="123">
        <v>8075</v>
      </c>
      <c r="P36" s="132">
        <v>33.81</v>
      </c>
      <c r="Q36" s="103">
        <f t="shared" si="2"/>
        <v>9.3916666666666675</v>
      </c>
      <c r="R36" s="123">
        <v>8947</v>
      </c>
      <c r="S36" s="130">
        <v>37.46</v>
      </c>
      <c r="T36" s="108">
        <f t="shared" si="3"/>
        <v>10.405555555555555</v>
      </c>
      <c r="U36" s="127">
        <v>11575</v>
      </c>
      <c r="V36" s="132">
        <v>48.46</v>
      </c>
      <c r="W36" s="108">
        <f t="shared" si="0"/>
        <v>13.46111111111111</v>
      </c>
      <c r="X36" s="21"/>
      <c r="Y36" s="18"/>
      <c r="Z36" s="18"/>
      <c r="AA36" s="18"/>
      <c r="AB36" s="23"/>
      <c r="AC36" s="33">
        <v>50.9861</v>
      </c>
      <c r="AD36" s="15">
        <f t="shared" si="1"/>
        <v>0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8">
        <v>27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44"/>
      <c r="O37" s="123">
        <v>8075</v>
      </c>
      <c r="P37" s="132">
        <v>33.81</v>
      </c>
      <c r="Q37" s="103">
        <f t="shared" si="2"/>
        <v>9.3916666666666675</v>
      </c>
      <c r="R37" s="123">
        <v>8947</v>
      </c>
      <c r="S37" s="130">
        <v>37.46</v>
      </c>
      <c r="T37" s="108">
        <f t="shared" si="3"/>
        <v>10.405555555555555</v>
      </c>
      <c r="U37" s="127">
        <v>11575</v>
      </c>
      <c r="V37" s="132">
        <v>48.46</v>
      </c>
      <c r="W37" s="108">
        <f t="shared" si="0"/>
        <v>13.46111111111111</v>
      </c>
      <c r="X37" s="21"/>
      <c r="Y37" s="18"/>
      <c r="Z37" s="18"/>
      <c r="AA37" s="18"/>
      <c r="AB37" s="23"/>
      <c r="AC37" s="33">
        <v>52.007899999999999</v>
      </c>
      <c r="AD37" s="15">
        <f t="shared" si="1"/>
        <v>0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8">
        <v>28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44"/>
      <c r="O38" s="123">
        <v>8075</v>
      </c>
      <c r="P38" s="132">
        <v>33.81</v>
      </c>
      <c r="Q38" s="103">
        <f t="shared" si="2"/>
        <v>9.3916666666666675</v>
      </c>
      <c r="R38" s="123">
        <v>8947</v>
      </c>
      <c r="S38" s="130">
        <v>37.46</v>
      </c>
      <c r="T38" s="108">
        <f t="shared" si="3"/>
        <v>10.405555555555555</v>
      </c>
      <c r="U38" s="127">
        <v>11575</v>
      </c>
      <c r="V38" s="132">
        <v>48.46</v>
      </c>
      <c r="W38" s="108">
        <f t="shared" si="0"/>
        <v>13.46111111111111</v>
      </c>
      <c r="X38" s="21"/>
      <c r="Y38" s="18"/>
      <c r="Z38" s="18"/>
      <c r="AA38" s="18"/>
      <c r="AB38" s="23"/>
      <c r="AC38" s="33">
        <v>48.970599999999997</v>
      </c>
      <c r="AD38" s="15">
        <f t="shared" si="1"/>
        <v>0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8">
        <v>29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44"/>
      <c r="O39" s="123">
        <v>8075</v>
      </c>
      <c r="P39" s="132">
        <v>33.81</v>
      </c>
      <c r="Q39" s="103">
        <f t="shared" si="2"/>
        <v>9.3916666666666675</v>
      </c>
      <c r="R39" s="123">
        <v>8947</v>
      </c>
      <c r="S39" s="130">
        <v>37.46</v>
      </c>
      <c r="T39" s="108">
        <f t="shared" si="3"/>
        <v>10.405555555555555</v>
      </c>
      <c r="U39" s="127">
        <v>11575</v>
      </c>
      <c r="V39" s="132">
        <v>48.46</v>
      </c>
      <c r="W39" s="108">
        <f t="shared" si="0"/>
        <v>13.46111111111111</v>
      </c>
      <c r="X39" s="21"/>
      <c r="Y39" s="18"/>
      <c r="Z39" s="18"/>
      <c r="AA39" s="18"/>
      <c r="AB39" s="23"/>
      <c r="AC39" s="33">
        <v>49.558100000000003</v>
      </c>
      <c r="AD39" s="15">
        <f t="shared" si="1"/>
        <v>0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8">
        <v>30</v>
      </c>
      <c r="B40" s="8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88"/>
      <c r="N40" s="44"/>
      <c r="O40" s="123">
        <v>8075</v>
      </c>
      <c r="P40" s="132">
        <v>33.81</v>
      </c>
      <c r="Q40" s="103">
        <f t="shared" si="2"/>
        <v>9.3916666666666675</v>
      </c>
      <c r="R40" s="123">
        <v>8947</v>
      </c>
      <c r="S40" s="130">
        <v>37.46</v>
      </c>
      <c r="T40" s="108">
        <f t="shared" si="3"/>
        <v>10.405555555555555</v>
      </c>
      <c r="U40" s="127">
        <v>11575</v>
      </c>
      <c r="V40" s="132">
        <v>48.46</v>
      </c>
      <c r="W40" s="108">
        <f t="shared" si="0"/>
        <v>13.46111111111111</v>
      </c>
      <c r="X40" s="21"/>
      <c r="Y40" s="18"/>
      <c r="Z40" s="18"/>
      <c r="AA40" s="18"/>
      <c r="AB40" s="23"/>
      <c r="AC40" s="33">
        <v>52.344700000000003</v>
      </c>
      <c r="AD40" s="15">
        <f t="shared" si="1"/>
        <v>0</v>
      </c>
      <c r="AE40" s="16" t="str">
        <f t="shared" si="4"/>
        <v xml:space="preserve"> </v>
      </c>
      <c r="AF40" s="8"/>
      <c r="AG40" s="8"/>
      <c r="AH40" s="8"/>
    </row>
    <row r="41" spans="1:34" ht="15.75" thickBot="1" x14ac:dyDescent="0.3">
      <c r="A41" s="29">
        <v>31</v>
      </c>
      <c r="B41" s="89"/>
      <c r="C41" s="90"/>
      <c r="D41" s="90"/>
      <c r="E41" s="30"/>
      <c r="F41" s="30"/>
      <c r="G41" s="30"/>
      <c r="H41" s="30"/>
      <c r="I41" s="30"/>
      <c r="J41" s="30"/>
      <c r="K41" s="30"/>
      <c r="L41" s="30"/>
      <c r="M41" s="31"/>
      <c r="N41" s="45"/>
      <c r="O41" s="123">
        <v>8075</v>
      </c>
      <c r="P41" s="132">
        <v>33.81</v>
      </c>
      <c r="Q41" s="103">
        <f t="shared" si="2"/>
        <v>9.3916666666666675</v>
      </c>
      <c r="R41" s="123">
        <v>8947</v>
      </c>
      <c r="S41" s="130">
        <v>37.46</v>
      </c>
      <c r="T41" s="108">
        <f t="shared" si="3"/>
        <v>10.405555555555555</v>
      </c>
      <c r="U41" s="148">
        <v>11575</v>
      </c>
      <c r="V41" s="150">
        <v>48.46</v>
      </c>
      <c r="W41" s="112">
        <f t="shared" si="0"/>
        <v>13.46111111111111</v>
      </c>
      <c r="X41" s="98"/>
      <c r="Y41" s="24"/>
      <c r="Z41" s="24"/>
      <c r="AA41" s="63"/>
      <c r="AB41" s="64"/>
      <c r="AC41" s="65">
        <v>55.973100000000002</v>
      </c>
      <c r="AD41" s="15">
        <f t="shared" si="1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59" t="s">
        <v>20</v>
      </c>
      <c r="B42" s="159"/>
      <c r="C42" s="159"/>
      <c r="D42" s="159"/>
      <c r="E42" s="159"/>
      <c r="F42" s="159"/>
      <c r="G42" s="159"/>
      <c r="H42" s="160"/>
      <c r="I42" s="157" t="s">
        <v>18</v>
      </c>
      <c r="J42" s="158"/>
      <c r="K42" s="119">
        <v>0</v>
      </c>
      <c r="L42" s="205" t="s">
        <v>19</v>
      </c>
      <c r="M42" s="206"/>
      <c r="N42" s="118">
        <v>0</v>
      </c>
      <c r="O42" s="152">
        <f>SUMPRODUCT(O11:O41,AC11:AC41)/SUM(AC11:AC41)</f>
        <v>8131.4528604916959</v>
      </c>
      <c r="P42" s="209">
        <f>SUMPRODUCT(P11:P41,AC11:AC41)/SUM(AC11:AC41)</f>
        <v>34.045008602080287</v>
      </c>
      <c r="Q42" s="209">
        <f>SUMPRODUCT(Q11:Q41,AC11:AC41)/SUM(AC11:AC41)</f>
        <v>9.4569468339111928</v>
      </c>
      <c r="R42" s="203">
        <f>SUMPRODUCT(R11:R41,AC11:AC41)/SUM(AC11:AC41)</f>
        <v>9008.2010434344174</v>
      </c>
      <c r="S42" s="209">
        <f>SUMPRODUCT(S11:S41,AC11:AC41)/SUM(AC11:AC41)</f>
        <v>37.714952669033472</v>
      </c>
      <c r="T42" s="218">
        <f>SUMPRODUCT(T11:T41,AC11:AC41)/SUM(AC11:AC41)</f>
        <v>10.476375741398188</v>
      </c>
      <c r="U42" s="19"/>
      <c r="V42" s="9"/>
      <c r="W42" s="93"/>
      <c r="X42" s="99"/>
      <c r="Y42" s="99"/>
      <c r="Z42" s="99"/>
      <c r="AA42" s="223" t="s">
        <v>93</v>
      </c>
      <c r="AB42" s="224"/>
      <c r="AC42" s="100">
        <f>SUM(AC11:AC41)</f>
        <v>1754.1687000000004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4" t="s">
        <v>3</v>
      </c>
      <c r="I43" s="155"/>
      <c r="J43" s="155"/>
      <c r="K43" s="155"/>
      <c r="L43" s="155"/>
      <c r="M43" s="155"/>
      <c r="N43" s="156"/>
      <c r="O43" s="153"/>
      <c r="P43" s="210"/>
      <c r="Q43" s="210"/>
      <c r="R43" s="204"/>
      <c r="S43" s="210"/>
      <c r="T43" s="219"/>
      <c r="U43" s="19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6" t="s">
        <v>45</v>
      </c>
      <c r="C45" s="47"/>
      <c r="D45" s="47"/>
      <c r="E45" s="47"/>
      <c r="F45" s="47"/>
      <c r="G45" s="47"/>
      <c r="H45" s="47"/>
      <c r="I45" s="47"/>
      <c r="J45" s="47"/>
      <c r="K45" s="47" t="s">
        <v>46</v>
      </c>
      <c r="L45" s="47"/>
      <c r="M45" s="47"/>
      <c r="N45" s="47"/>
      <c r="O45" s="47"/>
      <c r="P45" s="47"/>
      <c r="Q45" s="47"/>
      <c r="R45" s="67" t="s">
        <v>100</v>
      </c>
      <c r="S45" s="66"/>
      <c r="T45" s="48"/>
      <c r="U45" s="48"/>
      <c r="V45" s="48"/>
      <c r="W45" s="48"/>
    </row>
    <row r="46" spans="1:34" x14ac:dyDescent="0.25">
      <c r="B46" s="49" t="s">
        <v>47</v>
      </c>
      <c r="K46" s="50" t="s">
        <v>5</v>
      </c>
      <c r="M46" s="50"/>
      <c r="O46" s="50" t="s">
        <v>6</v>
      </c>
      <c r="S46" s="50" t="s">
        <v>48</v>
      </c>
      <c r="V46" s="7"/>
    </row>
    <row r="47" spans="1:34" x14ac:dyDescent="0.25">
      <c r="B47" s="46" t="s">
        <v>49</v>
      </c>
      <c r="C47" s="66"/>
      <c r="D47" s="66"/>
      <c r="E47" s="66"/>
      <c r="F47" s="66"/>
      <c r="G47" s="66"/>
      <c r="H47" s="66"/>
      <c r="I47" s="66"/>
      <c r="J47" s="66"/>
      <c r="K47" s="66" t="s">
        <v>50</v>
      </c>
      <c r="L47" s="66"/>
      <c r="M47" s="66"/>
      <c r="N47" s="66"/>
      <c r="O47" s="66"/>
      <c r="P47" s="66"/>
      <c r="Q47" s="66"/>
      <c r="R47" s="67" t="s">
        <v>100</v>
      </c>
      <c r="S47" s="66"/>
      <c r="T47" s="48"/>
      <c r="U47" s="48"/>
      <c r="V47" s="48"/>
      <c r="W47" s="48"/>
    </row>
    <row r="48" spans="1:34" x14ac:dyDescent="0.25">
      <c r="B48" s="49" t="s">
        <v>51</v>
      </c>
      <c r="F48" s="68"/>
      <c r="G48" s="68"/>
      <c r="H48" s="68"/>
      <c r="I48" s="68"/>
      <c r="J48" s="68"/>
      <c r="K48" s="50" t="s">
        <v>5</v>
      </c>
      <c r="L48" s="68"/>
      <c r="M48" s="68"/>
      <c r="N48" s="68"/>
      <c r="O48" s="50" t="s">
        <v>6</v>
      </c>
      <c r="P48" s="68"/>
      <c r="Q48" s="68"/>
      <c r="R48" s="68"/>
      <c r="S48" s="50" t="s">
        <v>48</v>
      </c>
      <c r="V48" s="7"/>
    </row>
    <row r="49" spans="2:23" x14ac:dyDescent="0.25">
      <c r="B49" s="69" t="s">
        <v>52</v>
      </c>
      <c r="C49" s="69"/>
      <c r="D49" s="48"/>
      <c r="E49" s="48"/>
      <c r="F49" s="48"/>
      <c r="G49" s="48"/>
      <c r="H49" s="48"/>
      <c r="I49" s="48"/>
      <c r="J49" s="48"/>
      <c r="K49" s="194" t="s">
        <v>53</v>
      </c>
      <c r="L49" s="195"/>
      <c r="M49" s="195"/>
      <c r="N49" s="48" t="s">
        <v>54</v>
      </c>
      <c r="O49" s="48" t="s">
        <v>55</v>
      </c>
      <c r="P49" s="48"/>
      <c r="Q49" s="48"/>
      <c r="R49" s="94" t="s">
        <v>100</v>
      </c>
      <c r="S49" s="68"/>
      <c r="T49" s="48"/>
      <c r="U49" s="48"/>
      <c r="V49" s="48"/>
      <c r="W49" s="48"/>
    </row>
    <row r="50" spans="2:23" x14ac:dyDescent="0.25">
      <c r="B50" s="49"/>
      <c r="C50" s="49" t="s">
        <v>56</v>
      </c>
      <c r="K50" s="120" t="s">
        <v>5</v>
      </c>
      <c r="L50" s="70"/>
      <c r="M50" s="70"/>
      <c r="N50" s="71"/>
      <c r="O50" s="50" t="s">
        <v>6</v>
      </c>
      <c r="P50" s="70"/>
      <c r="Q50" s="70"/>
      <c r="R50" s="95"/>
      <c r="S50" s="96" t="s">
        <v>76</v>
      </c>
    </row>
    <row r="52" spans="2:23" x14ac:dyDescent="0.25">
      <c r="B52" s="198" t="s">
        <v>94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</sheetData>
  <mergeCells count="48">
    <mergeCell ref="B52:M52"/>
    <mergeCell ref="K49:M49"/>
    <mergeCell ref="AA42:AB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  <mergeCell ref="B9:B10"/>
    <mergeCell ref="C9:C10"/>
    <mergeCell ref="D9:D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A7:A10"/>
    <mergeCell ref="E9:E10"/>
    <mergeCell ref="F9:F10"/>
    <mergeCell ref="S42:S43"/>
    <mergeCell ref="T42:T43"/>
    <mergeCell ref="H43:N43"/>
    <mergeCell ref="A42:H42"/>
    <mergeCell ref="I42:J42"/>
    <mergeCell ref="L42:M42"/>
    <mergeCell ref="O42:O43"/>
    <mergeCell ref="P42:P43"/>
    <mergeCell ref="P9:P10"/>
    <mergeCell ref="Q9:Q10"/>
    <mergeCell ref="R9:R10"/>
    <mergeCell ref="Q42:Q43"/>
    <mergeCell ref="R42:R43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11-1</vt:lpstr>
      <vt:lpstr>11-29</vt:lpstr>
      <vt:lpstr>11-30</vt:lpstr>
      <vt:lpstr>11-31</vt:lpstr>
      <vt:lpstr>11-32</vt:lpstr>
      <vt:lpstr>11-33</vt:lpstr>
      <vt:lpstr>11-34</vt:lpstr>
      <vt:lpstr>11-35</vt:lpstr>
      <vt:lpstr>11-36</vt:lpstr>
      <vt:lpstr>11-37</vt:lpstr>
      <vt:lpstr>11-38</vt:lpstr>
      <vt:lpstr>11-39</vt:lpstr>
      <vt:lpstr>11-40</vt:lpstr>
      <vt:lpstr>11-41</vt:lpstr>
      <vt:lpstr>'11-1'!Область_печати</vt:lpstr>
      <vt:lpstr>'11-29'!Область_печати</vt:lpstr>
      <vt:lpstr>'11-30'!Область_печати</vt:lpstr>
      <vt:lpstr>'11-31'!Область_печати</vt:lpstr>
      <vt:lpstr>'11-32'!Область_печати</vt:lpstr>
      <vt:lpstr>'11-33'!Область_печати</vt:lpstr>
      <vt:lpstr>'11-34'!Область_печати</vt:lpstr>
      <vt:lpstr>'11-35'!Область_печати</vt:lpstr>
      <vt:lpstr>'11-36'!Область_печати</vt:lpstr>
      <vt:lpstr>'11-37'!Область_печати</vt:lpstr>
      <vt:lpstr>'11-38'!Область_печати</vt:lpstr>
      <vt:lpstr>'11-39'!Область_печати</vt:lpstr>
      <vt:lpstr>'11-40'!Область_печати</vt:lpstr>
      <vt:lpstr>'11-41'!Область_печати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2017-01-16T08:55:20Z</dcterms:modified>
</cp:coreProperties>
</file>