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30" sheetId="5" r:id="rId1"/>
  </sheets>
  <definedNames>
    <definedName name="_xlnm.Print_Area" localSheetId="0">'11-30'!$A$1:$AC$53</definedName>
  </definedNames>
  <calcPr calcId="152511"/>
</workbook>
</file>

<file path=xl/calcChain.xml><?xml version="1.0" encoding="utf-8"?>
<calcChain xmlns="http://schemas.openxmlformats.org/spreadsheetml/2006/main">
  <c r="Q24" i="5" l="1"/>
  <c r="AB42" i="5" l="1"/>
  <c r="S42" i="5"/>
  <c r="R42" i="5"/>
  <c r="P42" i="5"/>
  <c r="O42" i="5"/>
  <c r="W41" i="5"/>
  <c r="T41" i="5"/>
  <c r="Q41" i="5"/>
  <c r="W40" i="5"/>
  <c r="T40" i="5"/>
  <c r="Q40" i="5"/>
  <c r="W39" i="5"/>
  <c r="T39" i="5"/>
  <c r="Q39" i="5"/>
  <c r="W38" i="5"/>
  <c r="T38" i="5"/>
  <c r="Q38" i="5"/>
  <c r="W37" i="5"/>
  <c r="T37" i="5"/>
  <c r="Q37" i="5"/>
  <c r="W36" i="5"/>
  <c r="T36" i="5"/>
  <c r="Q36" i="5"/>
  <c r="W35" i="5"/>
  <c r="T35" i="5"/>
  <c r="Q35" i="5"/>
  <c r="W34" i="5"/>
  <c r="T34" i="5"/>
  <c r="Q34" i="5"/>
  <c r="W33" i="5"/>
  <c r="T33" i="5"/>
  <c r="Q33" i="5"/>
  <c r="W32" i="5"/>
  <c r="T32" i="5"/>
  <c r="Q32" i="5"/>
  <c r="W31" i="5"/>
  <c r="T31" i="5"/>
  <c r="Q31" i="5"/>
  <c r="W30" i="5"/>
  <c r="T30" i="5"/>
  <c r="Q30" i="5"/>
  <c r="W29" i="5"/>
  <c r="T29" i="5"/>
  <c r="Q29" i="5"/>
  <c r="W28" i="5"/>
  <c r="T28" i="5"/>
  <c r="Q28" i="5"/>
  <c r="W27" i="5"/>
  <c r="T27" i="5"/>
  <c r="Q27" i="5"/>
  <c r="W26" i="5"/>
  <c r="T26" i="5"/>
  <c r="Q26" i="5"/>
  <c r="W25" i="5"/>
  <c r="T25" i="5"/>
  <c r="Q25" i="5"/>
  <c r="W24" i="5"/>
  <c r="T24" i="5"/>
  <c r="W23" i="5"/>
  <c r="T23" i="5"/>
  <c r="Q23" i="5"/>
  <c r="W22" i="5"/>
  <c r="T22" i="5"/>
  <c r="Q22" i="5"/>
  <c r="W21" i="5"/>
  <c r="T21" i="5"/>
  <c r="Q21" i="5"/>
  <c r="W20" i="5"/>
  <c r="T20" i="5"/>
  <c r="Q20" i="5"/>
  <c r="W19" i="5"/>
  <c r="T19" i="5"/>
  <c r="Q19" i="5"/>
  <c r="W18" i="5"/>
  <c r="T18" i="5"/>
  <c r="Q18" i="5"/>
  <c r="W17" i="5"/>
  <c r="T17" i="5"/>
  <c r="Q17" i="5"/>
  <c r="W16" i="5"/>
  <c r="T16" i="5"/>
  <c r="Q16" i="5"/>
  <c r="W15" i="5"/>
  <c r="T15" i="5"/>
  <c r="Q15" i="5"/>
  <c r="W14" i="5"/>
  <c r="T14" i="5"/>
  <c r="Q14" i="5"/>
  <c r="W13" i="5"/>
  <c r="T13" i="5"/>
  <c r="Q13" i="5"/>
  <c r="W12" i="5"/>
  <c r="T12" i="5"/>
  <c r="Q12" i="5"/>
  <c r="W11" i="5"/>
  <c r="T11" i="5"/>
  <c r="Q11" i="5"/>
  <c r="T42" i="5" l="1"/>
  <c r="Q42" i="5"/>
  <c r="AD41" i="5" l="1"/>
  <c r="AE41" i="5" s="1"/>
  <c r="AD40" i="5"/>
  <c r="AE40" i="5" s="1"/>
  <c r="AD39" i="5"/>
  <c r="AE39" i="5" s="1"/>
  <c r="AD38" i="5"/>
  <c r="AE38" i="5" s="1"/>
  <c r="AD37" i="5"/>
  <c r="AE37" i="5" s="1"/>
  <c r="AD36" i="5"/>
  <c r="AE36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<sst xmlns="http://schemas.openxmlformats.org/spreadsheetml/2006/main" count="71" uniqueCount="64">
  <si>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</si>
  <si>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</si>
  <si>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</si>
  <si>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</si>
  <si>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</si>
  <si>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</si>
  <si>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</si>
  <si>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</si>
  <si>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</si>
  <si>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</si>
  <si>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</si>
  <si>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</si>
  <si>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</si>
  <si>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</si>
  <si>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</si>
  <si>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</si>
  <si>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</si>
  <si>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</si>
  <si>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</si>
  <si>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</si>
  <si>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</si>
  <si>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</si>
  <si>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</si>
  <si>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</si>
  <si>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</si>
  <si>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</si>
  <si>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</si>
  <si>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</si>
  <si>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</si>
  <si>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</si>
  <si>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</si>
  <si>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</si>
  <si>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</si>
  <si>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</si>
  <si>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</si>
  <si>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</si>
  <si>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</si>
  <si>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</si>
  <si>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</si>
  <si>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</si>
  <si>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</si>
  <si>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</si>
  <si>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</si>
  <si>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</si>
  <si>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</si>
  <si>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</si>
  <si>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</si>
  <si>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</si>
  <si>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</si>
  <si>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</si>
  <si>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</si>
  <si>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</si>
  <si>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</si>
  <si>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</si>
  <si>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</si>
  <si>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</si>
  <si>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</si>
  <si>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</si>
  <si>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 xml:space="preserve">прийнятого ПАТ "Луганськгаз" по  ГРС с.Писарівка, ГРС смт Білокуракине маршрут № </t>
    </r>
    <r>
      <rPr>
        <u/>
        <sz val="11"/>
        <color theme="1"/>
        <rFont val="Times New Roman"/>
        <family val="1"/>
        <charset val="204"/>
      </rPr>
      <t>633</t>
    </r>
  </si>
  <si>
    <t>Всього*:</t>
  </si>
  <si>
    <t>*Обсяг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</si>
  <si>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</si>
  <si>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</si>
  <si>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 газопроводу Новопсков  - Шебелинка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</si>
</sst>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8" fillId="0" borderId="44" xfId="0" applyNumberFormat="1" applyFont="1" applyBorder="1" applyAlignment="1" applyProtection="1">
      <alignment horizontal="center" vertical="center" wrapText="1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6" xfId="0" applyNumberFormat="1" applyFont="1" applyBorder="1" applyAlignment="1" applyProtection="1">
      <alignment horizontal="center" vertical="center" wrapText="1"/>
    </xf>
    <xf numFmtId="166" fontId="2" fillId="0" borderId="47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J30" sqref="J30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7" width="6.7109375" style="1" customWidth="1"/>
    <col min="28" max="28" width="7.4257812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29</v>
      </c>
      <c r="B2" s="2"/>
      <c r="C2" s="11"/>
      <c r="D2" s="2"/>
      <c r="F2" s="2"/>
      <c r="G2" s="2"/>
      <c r="H2" s="2"/>
      <c r="I2" s="2"/>
      <c r="J2" s="2"/>
      <c r="K2" s="130" t="s">
        <v>32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34" ht="13.5" customHeight="1" x14ac:dyDescent="0.25">
      <c r="A3" s="10" t="s">
        <v>30</v>
      </c>
      <c r="C3" s="27"/>
      <c r="F3" s="2"/>
      <c r="G3" s="2"/>
      <c r="H3" s="2"/>
      <c r="I3" s="2"/>
      <c r="J3" s="2"/>
      <c r="K3" s="141" t="s">
        <v>58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3"/>
      <c r="AC3" s="13"/>
    </row>
    <row r="4" spans="1:34" x14ac:dyDescent="0.25">
      <c r="A4" s="9" t="s">
        <v>17</v>
      </c>
      <c r="G4" s="2"/>
      <c r="H4" s="2"/>
      <c r="I4" s="2"/>
      <c r="K4" s="130" t="s">
        <v>63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"/>
      <c r="AC4" s="13"/>
    </row>
    <row r="5" spans="1:34" x14ac:dyDescent="0.25">
      <c r="A5" s="9" t="s">
        <v>31</v>
      </c>
      <c r="F5" s="2"/>
      <c r="G5" s="2"/>
      <c r="H5" s="2"/>
      <c r="K5" s="130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</row>
    <row r="6" spans="1:34" ht="5.25" customHeight="1" thickBot="1" x14ac:dyDescent="0.3"/>
    <row r="7" spans="1:34" ht="26.25" customHeight="1" thickBot="1" x14ac:dyDescent="0.3">
      <c r="A7" s="92" t="s">
        <v>0</v>
      </c>
      <c r="B7" s="100" t="s">
        <v>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100" t="s">
        <v>26</v>
      </c>
      <c r="O7" s="101"/>
      <c r="P7" s="101"/>
      <c r="Q7" s="101"/>
      <c r="R7" s="101"/>
      <c r="S7" s="101"/>
      <c r="T7" s="101"/>
      <c r="U7" s="101"/>
      <c r="V7" s="101"/>
      <c r="W7" s="102"/>
      <c r="X7" s="109" t="s">
        <v>21</v>
      </c>
      <c r="Y7" s="107" t="s">
        <v>2</v>
      </c>
      <c r="Z7" s="103" t="s">
        <v>13</v>
      </c>
      <c r="AA7" s="103" t="s">
        <v>14</v>
      </c>
      <c r="AB7" s="105" t="s">
        <v>15</v>
      </c>
      <c r="AC7" s="123" t="s">
        <v>61</v>
      </c>
    </row>
    <row r="8" spans="1:34" ht="16.5" customHeight="1" thickBot="1" x14ac:dyDescent="0.3">
      <c r="A8" s="93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116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3"/>
      <c r="X8" s="110"/>
      <c r="Y8" s="108"/>
      <c r="Z8" s="104"/>
      <c r="AA8" s="104"/>
      <c r="AB8" s="106"/>
      <c r="AC8" s="140"/>
    </row>
    <row r="9" spans="1:34" ht="15" customHeight="1" x14ac:dyDescent="0.25">
      <c r="A9" s="93"/>
      <c r="B9" s="94" t="s">
        <v>45</v>
      </c>
      <c r="C9" s="96" t="s">
        <v>46</v>
      </c>
      <c r="D9" s="96" t="s">
        <v>47</v>
      </c>
      <c r="E9" s="96" t="s">
        <v>48</v>
      </c>
      <c r="F9" s="96" t="s">
        <v>49</v>
      </c>
      <c r="G9" s="96" t="s">
        <v>50</v>
      </c>
      <c r="H9" s="96" t="s">
        <v>51</v>
      </c>
      <c r="I9" s="96" t="s">
        <v>52</v>
      </c>
      <c r="J9" s="96" t="s">
        <v>53</v>
      </c>
      <c r="K9" s="96" t="s">
        <v>54</v>
      </c>
      <c r="L9" s="96" t="s">
        <v>55</v>
      </c>
      <c r="M9" s="98" t="s">
        <v>56</v>
      </c>
      <c r="N9" s="117"/>
      <c r="O9" s="120" t="s">
        <v>27</v>
      </c>
      <c r="P9" s="122" t="s">
        <v>7</v>
      </c>
      <c r="Q9" s="105" t="s">
        <v>8</v>
      </c>
      <c r="R9" s="94" t="s">
        <v>28</v>
      </c>
      <c r="S9" s="96" t="s">
        <v>9</v>
      </c>
      <c r="T9" s="98" t="s">
        <v>10</v>
      </c>
      <c r="U9" s="118" t="s">
        <v>23</v>
      </c>
      <c r="V9" s="96" t="s">
        <v>11</v>
      </c>
      <c r="W9" s="98" t="s">
        <v>12</v>
      </c>
      <c r="X9" s="110"/>
      <c r="Y9" s="108"/>
      <c r="Z9" s="104"/>
      <c r="AA9" s="104"/>
      <c r="AB9" s="106"/>
      <c r="AC9" s="140"/>
    </row>
    <row r="10" spans="1:34" ht="92.25" customHeight="1" x14ac:dyDescent="0.25">
      <c r="A10" s="93"/>
      <c r="B10" s="95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9"/>
      <c r="N10" s="117"/>
      <c r="O10" s="121"/>
      <c r="P10" s="123"/>
      <c r="Q10" s="106"/>
      <c r="R10" s="95"/>
      <c r="S10" s="97"/>
      <c r="T10" s="99"/>
      <c r="U10" s="119"/>
      <c r="V10" s="97"/>
      <c r="W10" s="99"/>
      <c r="X10" s="110"/>
      <c r="Y10" s="108"/>
      <c r="Z10" s="104"/>
      <c r="AA10" s="104"/>
      <c r="AB10" s="106"/>
      <c r="AC10" s="140"/>
    </row>
    <row r="11" spans="1:34" x14ac:dyDescent="0.25">
      <c r="A11" s="24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69"/>
      <c r="N11" s="57"/>
      <c r="O11" s="73">
        <v>8142</v>
      </c>
      <c r="P11" s="78">
        <v>34.090000000000003</v>
      </c>
      <c r="Q11" s="26">
        <f>P11/3.6</f>
        <v>9.469444444444445</v>
      </c>
      <c r="R11" s="74">
        <v>9019</v>
      </c>
      <c r="S11" s="79">
        <v>37.76</v>
      </c>
      <c r="T11" s="19">
        <f>S11/3.6</f>
        <v>10.488888888888889</v>
      </c>
      <c r="U11" s="75">
        <v>11649</v>
      </c>
      <c r="V11" s="81">
        <v>48.77</v>
      </c>
      <c r="W11" s="19">
        <f>V11/3.6</f>
        <v>13.547222222222222</v>
      </c>
      <c r="X11" s="41">
        <v>-3.8</v>
      </c>
      <c r="Y11" s="16"/>
      <c r="Z11" s="16"/>
      <c r="AA11" s="16"/>
      <c r="AB11" s="20"/>
      <c r="AC11" s="47">
        <v>54.335099999999997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x14ac:dyDescent="0.25">
      <c r="A12" s="24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69"/>
      <c r="N12" s="34"/>
      <c r="O12" s="73">
        <v>8142</v>
      </c>
      <c r="P12" s="78">
        <v>34.090000000000003</v>
      </c>
      <c r="Q12" s="61">
        <f t="shared" ref="Q12:Q41" si="0">P12/3.6</f>
        <v>9.469444444444445</v>
      </c>
      <c r="R12" s="74">
        <v>9019</v>
      </c>
      <c r="S12" s="79">
        <v>37.76</v>
      </c>
      <c r="T12" s="65">
        <f t="shared" ref="T12:T41" si="1">S12/3.6</f>
        <v>10.488888888888889</v>
      </c>
      <c r="U12" s="75">
        <v>11649</v>
      </c>
      <c r="V12" s="81">
        <v>48.77</v>
      </c>
      <c r="W12" s="65">
        <f t="shared" ref="W12:W41" si="2">V12/3.6</f>
        <v>13.547222222222222</v>
      </c>
      <c r="X12" s="43">
        <v>-5.7</v>
      </c>
      <c r="Y12" s="16"/>
      <c r="Z12" s="16"/>
      <c r="AA12" s="16"/>
      <c r="AB12" s="20"/>
      <c r="AC12" s="47">
        <v>48.900300000000001</v>
      </c>
      <c r="AD12" s="14">
        <f t="shared" ref="AD12:AD41" si="3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24">
        <v>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82"/>
      <c r="O13" s="73">
        <v>8142</v>
      </c>
      <c r="P13" s="78">
        <v>34.090000000000003</v>
      </c>
      <c r="Q13" s="61">
        <f t="shared" si="0"/>
        <v>9.469444444444445</v>
      </c>
      <c r="R13" s="74">
        <v>9019</v>
      </c>
      <c r="S13" s="79">
        <v>37.76</v>
      </c>
      <c r="T13" s="65">
        <f t="shared" si="1"/>
        <v>10.488888888888889</v>
      </c>
      <c r="U13" s="75">
        <v>11649</v>
      </c>
      <c r="V13" s="81">
        <v>48.77</v>
      </c>
      <c r="W13" s="65">
        <f t="shared" si="2"/>
        <v>13.547222222222222</v>
      </c>
      <c r="X13" s="41"/>
      <c r="Y13" s="16"/>
      <c r="Z13" s="16"/>
      <c r="AA13" s="16"/>
      <c r="AB13" s="20"/>
      <c r="AC13" s="47">
        <v>45.974600000000002</v>
      </c>
      <c r="AD13" s="14">
        <f t="shared" si="3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4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4"/>
      <c r="O14" s="73">
        <v>8142</v>
      </c>
      <c r="P14" s="78">
        <v>34.090000000000003</v>
      </c>
      <c r="Q14" s="61">
        <f t="shared" si="0"/>
        <v>9.469444444444445</v>
      </c>
      <c r="R14" s="74">
        <v>9019</v>
      </c>
      <c r="S14" s="79">
        <v>37.76</v>
      </c>
      <c r="T14" s="65">
        <f t="shared" si="1"/>
        <v>10.488888888888889</v>
      </c>
      <c r="U14" s="75">
        <v>11649</v>
      </c>
      <c r="V14" s="81">
        <v>48.77</v>
      </c>
      <c r="W14" s="65">
        <f t="shared" si="2"/>
        <v>13.547222222222222</v>
      </c>
      <c r="X14" s="41"/>
      <c r="Y14" s="16"/>
      <c r="Z14" s="16"/>
      <c r="AA14" s="16"/>
      <c r="AB14" s="45"/>
      <c r="AC14" s="47">
        <v>47.481900000000003</v>
      </c>
      <c r="AD14" s="14">
        <f t="shared" si="3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4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4"/>
      <c r="O15" s="73">
        <v>8142</v>
      </c>
      <c r="P15" s="78">
        <v>34.090000000000003</v>
      </c>
      <c r="Q15" s="61">
        <f t="shared" si="0"/>
        <v>9.469444444444445</v>
      </c>
      <c r="R15" s="74">
        <v>9019</v>
      </c>
      <c r="S15" s="79">
        <v>37.76</v>
      </c>
      <c r="T15" s="65">
        <f t="shared" si="1"/>
        <v>10.488888888888889</v>
      </c>
      <c r="U15" s="75">
        <v>11649</v>
      </c>
      <c r="V15" s="81">
        <v>48.77</v>
      </c>
      <c r="W15" s="65">
        <f t="shared" si="2"/>
        <v>13.547222222222222</v>
      </c>
      <c r="X15" s="41">
        <v>-9.3000000000000007</v>
      </c>
      <c r="Y15" s="16"/>
      <c r="Z15" s="16"/>
      <c r="AA15" s="16"/>
      <c r="AB15" s="20"/>
      <c r="AC15" s="47">
        <v>54.168799999999997</v>
      </c>
      <c r="AD15" s="14">
        <f t="shared" si="3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4">
        <v>6</v>
      </c>
      <c r="B16" s="28">
        <v>91.470200000000006</v>
      </c>
      <c r="C16" s="28">
        <v>4.0155000000000003</v>
      </c>
      <c r="D16" s="28">
        <v>0.88560000000000005</v>
      </c>
      <c r="E16" s="28">
        <v>8.2100000000000006E-2</v>
      </c>
      <c r="F16" s="28">
        <v>0.128</v>
      </c>
      <c r="G16" s="28">
        <v>2.0000000000000001E-4</v>
      </c>
      <c r="H16" s="28">
        <v>1.5800000000000002E-2</v>
      </c>
      <c r="I16" s="28">
        <v>1.23E-2</v>
      </c>
      <c r="J16" s="28">
        <v>5.3400000000000003E-2</v>
      </c>
      <c r="K16" s="28">
        <v>1.18E-2</v>
      </c>
      <c r="L16" s="28">
        <v>2.9891000000000001</v>
      </c>
      <c r="M16" s="28">
        <v>0.33600000000000002</v>
      </c>
      <c r="N16" s="34">
        <v>0.72699999999999998</v>
      </c>
      <c r="O16" s="67">
        <v>8140</v>
      </c>
      <c r="P16" s="77">
        <v>34.08</v>
      </c>
      <c r="Q16" s="61">
        <f t="shared" si="0"/>
        <v>9.4666666666666668</v>
      </c>
      <c r="R16" s="63">
        <v>9017</v>
      </c>
      <c r="S16" s="56">
        <v>37.75</v>
      </c>
      <c r="T16" s="65">
        <f t="shared" si="1"/>
        <v>10.486111111111111</v>
      </c>
      <c r="U16" s="66">
        <v>11608</v>
      </c>
      <c r="V16" s="56">
        <v>48.6</v>
      </c>
      <c r="W16" s="65">
        <f t="shared" si="2"/>
        <v>13.5</v>
      </c>
      <c r="X16" s="41">
        <v>-12.4</v>
      </c>
      <c r="Y16" s="16"/>
      <c r="Z16" s="16"/>
      <c r="AA16" s="16"/>
      <c r="AB16" s="44"/>
      <c r="AC16" s="47">
        <v>52.176499999999997</v>
      </c>
      <c r="AD16" s="14">
        <f t="shared" si="3"/>
        <v>99.999999999999986</v>
      </c>
      <c r="AE16" s="15" t="str">
        <f t="shared" si="4"/>
        <v>ОК</v>
      </c>
      <c r="AF16" s="7"/>
      <c r="AG16" s="7"/>
      <c r="AH16" s="7"/>
    </row>
    <row r="17" spans="1:34" x14ac:dyDescent="0.25">
      <c r="A17" s="24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4"/>
      <c r="O17" s="80">
        <v>8140</v>
      </c>
      <c r="P17" s="78">
        <v>34.08</v>
      </c>
      <c r="Q17" s="61">
        <f t="shared" si="0"/>
        <v>9.4666666666666668</v>
      </c>
      <c r="R17" s="74">
        <v>9017</v>
      </c>
      <c r="S17" s="79">
        <v>37.75</v>
      </c>
      <c r="T17" s="65">
        <f t="shared" si="1"/>
        <v>10.486111111111111</v>
      </c>
      <c r="U17" s="75">
        <v>11608</v>
      </c>
      <c r="V17" s="79">
        <v>48.6</v>
      </c>
      <c r="W17" s="65">
        <f t="shared" si="2"/>
        <v>13.5</v>
      </c>
      <c r="X17" s="41">
        <v>-10.7</v>
      </c>
      <c r="Y17" s="16"/>
      <c r="Z17" s="16"/>
      <c r="AA17" s="16"/>
      <c r="AB17" s="20"/>
      <c r="AC17" s="47">
        <v>55.716700000000003</v>
      </c>
      <c r="AD17" s="14">
        <f t="shared" si="3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4">
        <v>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4"/>
      <c r="O18" s="80">
        <v>8140</v>
      </c>
      <c r="P18" s="78">
        <v>34.08</v>
      </c>
      <c r="Q18" s="61">
        <f t="shared" si="0"/>
        <v>9.4666666666666668</v>
      </c>
      <c r="R18" s="74">
        <v>9017</v>
      </c>
      <c r="S18" s="79">
        <v>37.75</v>
      </c>
      <c r="T18" s="65">
        <f t="shared" si="1"/>
        <v>10.486111111111111</v>
      </c>
      <c r="U18" s="75">
        <v>11608</v>
      </c>
      <c r="V18" s="79">
        <v>48.6</v>
      </c>
      <c r="W18" s="65">
        <f t="shared" si="2"/>
        <v>13.5</v>
      </c>
      <c r="X18" s="43">
        <v>-7</v>
      </c>
      <c r="Y18" s="16"/>
      <c r="Z18" s="16"/>
      <c r="AA18" s="16"/>
      <c r="AB18" s="20"/>
      <c r="AC18" s="47">
        <v>54.612499999999997</v>
      </c>
      <c r="AD18" s="14">
        <f t="shared" si="3"/>
        <v>0</v>
      </c>
      <c r="AE18" s="15" t="str">
        <f t="shared" si="4"/>
        <v xml:space="preserve"> </v>
      </c>
      <c r="AF18" s="7"/>
      <c r="AG18" s="7"/>
      <c r="AH18" s="7"/>
    </row>
    <row r="19" spans="1:34" x14ac:dyDescent="0.25">
      <c r="A19" s="24">
        <v>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4"/>
      <c r="O19" s="80">
        <v>8140</v>
      </c>
      <c r="P19" s="78">
        <v>34.08</v>
      </c>
      <c r="Q19" s="61">
        <f t="shared" si="0"/>
        <v>9.4666666666666668</v>
      </c>
      <c r="R19" s="74">
        <v>9017</v>
      </c>
      <c r="S19" s="79">
        <v>37.75</v>
      </c>
      <c r="T19" s="65">
        <f t="shared" si="1"/>
        <v>10.486111111111111</v>
      </c>
      <c r="U19" s="75">
        <v>11608</v>
      </c>
      <c r="V19" s="79">
        <v>48.6</v>
      </c>
      <c r="W19" s="65">
        <f t="shared" si="2"/>
        <v>13.5</v>
      </c>
      <c r="X19" s="41">
        <v>-9.9</v>
      </c>
      <c r="Y19" s="16"/>
      <c r="Z19" s="16"/>
      <c r="AA19" s="16"/>
      <c r="AB19" s="20"/>
      <c r="AC19" s="47">
        <v>45.133600000000001</v>
      </c>
      <c r="AD19" s="14">
        <f t="shared" si="3"/>
        <v>0</v>
      </c>
      <c r="AE19" s="15" t="str">
        <f t="shared" si="4"/>
        <v xml:space="preserve"> </v>
      </c>
      <c r="AF19" s="7"/>
      <c r="AG19" s="7"/>
      <c r="AH19" s="7"/>
    </row>
    <row r="20" spans="1:34" x14ac:dyDescent="0.25">
      <c r="A20" s="24">
        <v>10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4"/>
      <c r="O20" s="80">
        <v>8140</v>
      </c>
      <c r="P20" s="78">
        <v>34.08</v>
      </c>
      <c r="Q20" s="61">
        <f t="shared" si="0"/>
        <v>9.4666666666666668</v>
      </c>
      <c r="R20" s="74">
        <v>9017</v>
      </c>
      <c r="S20" s="79">
        <v>37.75</v>
      </c>
      <c r="T20" s="65">
        <f t="shared" si="1"/>
        <v>10.486111111111111</v>
      </c>
      <c r="U20" s="75">
        <v>11608</v>
      </c>
      <c r="V20" s="79">
        <v>48.6</v>
      </c>
      <c r="W20" s="65">
        <f t="shared" si="2"/>
        <v>13.5</v>
      </c>
      <c r="X20" s="41"/>
      <c r="Y20" s="16"/>
      <c r="Z20" s="16"/>
      <c r="AA20" s="16"/>
      <c r="AB20" s="20"/>
      <c r="AC20" s="47">
        <v>41.2134</v>
      </c>
      <c r="AD20" s="14">
        <f t="shared" si="3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4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4"/>
      <c r="O21" s="80">
        <v>8140</v>
      </c>
      <c r="P21" s="78">
        <v>34.08</v>
      </c>
      <c r="Q21" s="61">
        <f>P21/3.6</f>
        <v>9.4666666666666668</v>
      </c>
      <c r="R21" s="74">
        <v>9017</v>
      </c>
      <c r="S21" s="79">
        <v>37.75</v>
      </c>
      <c r="T21" s="65">
        <f t="shared" si="1"/>
        <v>10.486111111111111</v>
      </c>
      <c r="U21" s="75">
        <v>11608</v>
      </c>
      <c r="V21" s="79">
        <v>48.6</v>
      </c>
      <c r="W21" s="65">
        <f t="shared" si="2"/>
        <v>13.5</v>
      </c>
      <c r="X21" s="41"/>
      <c r="Y21" s="16"/>
      <c r="Z21" s="16"/>
      <c r="AA21" s="16"/>
      <c r="AB21" s="20"/>
      <c r="AC21" s="47">
        <v>43.631</v>
      </c>
      <c r="AD21" s="14">
        <f t="shared" si="3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4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4"/>
      <c r="O22" s="80">
        <v>8140</v>
      </c>
      <c r="P22" s="78">
        <v>34.08</v>
      </c>
      <c r="Q22" s="61">
        <f t="shared" si="0"/>
        <v>9.4666666666666668</v>
      </c>
      <c r="R22" s="74">
        <v>9017</v>
      </c>
      <c r="S22" s="79">
        <v>37.75</v>
      </c>
      <c r="T22" s="65">
        <f t="shared" si="1"/>
        <v>10.486111111111111</v>
      </c>
      <c r="U22" s="75">
        <v>11608</v>
      </c>
      <c r="V22" s="79">
        <v>48.6</v>
      </c>
      <c r="W22" s="65">
        <f t="shared" si="2"/>
        <v>13.5</v>
      </c>
      <c r="X22" s="41">
        <v>-5.0999999999999996</v>
      </c>
      <c r="Y22" s="16"/>
      <c r="Z22" s="16"/>
      <c r="AA22" s="16"/>
      <c r="AB22" s="20"/>
      <c r="AC22" s="47">
        <v>48.161799999999999</v>
      </c>
      <c r="AD22" s="14">
        <f t="shared" si="3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4">
        <v>13</v>
      </c>
      <c r="B23" s="28">
        <v>93.378399999999999</v>
      </c>
      <c r="C23" s="28">
        <v>3.0318000000000001</v>
      </c>
      <c r="D23" s="28">
        <v>0.69979999999999998</v>
      </c>
      <c r="E23" s="28">
        <v>7.3300000000000004E-2</v>
      </c>
      <c r="F23" s="28">
        <v>9.7100000000000006E-2</v>
      </c>
      <c r="G23" s="28">
        <v>6.9999999999999999E-4</v>
      </c>
      <c r="H23" s="28">
        <v>2.1000000000000001E-2</v>
      </c>
      <c r="I23" s="28">
        <v>1.6E-2</v>
      </c>
      <c r="J23" s="28">
        <v>2.9899999999999999E-2</v>
      </c>
      <c r="K23" s="28">
        <v>9.9000000000000008E-3</v>
      </c>
      <c r="L23" s="28">
        <v>2.5436999999999999</v>
      </c>
      <c r="M23" s="28">
        <v>9.8400000000000001E-2</v>
      </c>
      <c r="N23" s="34">
        <v>0.71279999999999999</v>
      </c>
      <c r="O23" s="63">
        <v>8099</v>
      </c>
      <c r="P23" s="77">
        <v>33.909999999999997</v>
      </c>
      <c r="Q23" s="61">
        <f t="shared" si="0"/>
        <v>9.4194444444444425</v>
      </c>
      <c r="R23" s="63">
        <v>8974</v>
      </c>
      <c r="S23" s="56">
        <v>37.57</v>
      </c>
      <c r="T23" s="65">
        <f t="shared" si="1"/>
        <v>10.436111111111112</v>
      </c>
      <c r="U23" s="64">
        <v>11665</v>
      </c>
      <c r="V23" s="62">
        <v>48.84</v>
      </c>
      <c r="W23" s="65">
        <f t="shared" si="2"/>
        <v>13.566666666666666</v>
      </c>
      <c r="X23" s="43">
        <v>-9</v>
      </c>
      <c r="Y23" s="16"/>
      <c r="Z23" s="16"/>
      <c r="AA23" s="16"/>
      <c r="AB23" s="20"/>
      <c r="AC23" s="47">
        <v>55.147100000000002</v>
      </c>
      <c r="AD23" s="14">
        <f t="shared" si="3"/>
        <v>100</v>
      </c>
      <c r="AE23" s="15" t="str">
        <f t="shared" si="4"/>
        <v>ОК</v>
      </c>
      <c r="AF23" s="7"/>
      <c r="AG23" s="7"/>
      <c r="AH23" s="7"/>
    </row>
    <row r="24" spans="1:34" x14ac:dyDescent="0.25">
      <c r="A24" s="24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4"/>
      <c r="O24" s="74">
        <v>8099</v>
      </c>
      <c r="P24" s="78">
        <v>33.909999999999997</v>
      </c>
      <c r="Q24" s="61">
        <f t="shared" si="0"/>
        <v>9.4194444444444425</v>
      </c>
      <c r="R24" s="74">
        <v>8974</v>
      </c>
      <c r="S24" s="79">
        <v>37.57</v>
      </c>
      <c r="T24" s="65">
        <f t="shared" si="1"/>
        <v>10.436111111111112</v>
      </c>
      <c r="U24" s="76">
        <v>11665</v>
      </c>
      <c r="V24" s="81">
        <v>48.84</v>
      </c>
      <c r="W24" s="65">
        <f t="shared" si="2"/>
        <v>13.566666666666666</v>
      </c>
      <c r="X24" s="41">
        <v>-9.6</v>
      </c>
      <c r="Y24" s="16"/>
      <c r="Z24" s="16"/>
      <c r="AA24" s="16"/>
      <c r="AB24" s="20"/>
      <c r="AC24" s="47">
        <v>57.831400000000002</v>
      </c>
      <c r="AD24" s="14">
        <f t="shared" si="3"/>
        <v>0</v>
      </c>
      <c r="AE24" s="15" t="str">
        <f t="shared" si="4"/>
        <v xml:space="preserve"> </v>
      </c>
      <c r="AF24" s="7"/>
      <c r="AG24" s="7"/>
      <c r="AH24" s="7"/>
    </row>
    <row r="25" spans="1:34" x14ac:dyDescent="0.25">
      <c r="A25" s="24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4"/>
      <c r="O25" s="74">
        <v>8099</v>
      </c>
      <c r="P25" s="78">
        <v>33.909999999999997</v>
      </c>
      <c r="Q25" s="61">
        <f t="shared" si="0"/>
        <v>9.4194444444444425</v>
      </c>
      <c r="R25" s="74">
        <v>8974</v>
      </c>
      <c r="S25" s="79">
        <v>37.57</v>
      </c>
      <c r="T25" s="65">
        <f t="shared" si="1"/>
        <v>10.436111111111112</v>
      </c>
      <c r="U25" s="76">
        <v>11665</v>
      </c>
      <c r="V25" s="81">
        <v>48.84</v>
      </c>
      <c r="W25" s="65">
        <f t="shared" si="2"/>
        <v>13.566666666666666</v>
      </c>
      <c r="X25" s="41">
        <v>-4.5</v>
      </c>
      <c r="Y25" s="16"/>
      <c r="Z25" s="16"/>
      <c r="AA25" s="16"/>
      <c r="AB25" s="20"/>
      <c r="AC25" s="47">
        <v>55.448399999999999</v>
      </c>
      <c r="AD25" s="14">
        <f t="shared" si="3"/>
        <v>0</v>
      </c>
      <c r="AE25" s="15" t="str">
        <f t="shared" si="4"/>
        <v xml:space="preserve"> </v>
      </c>
      <c r="AF25" s="7"/>
      <c r="AG25" s="7"/>
      <c r="AH25" s="7"/>
    </row>
    <row r="26" spans="1:34" x14ac:dyDescent="0.25">
      <c r="A26" s="24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4"/>
      <c r="O26" s="74">
        <v>8099</v>
      </c>
      <c r="P26" s="78">
        <v>33.909999999999997</v>
      </c>
      <c r="Q26" s="61">
        <f t="shared" si="0"/>
        <v>9.4194444444444425</v>
      </c>
      <c r="R26" s="74">
        <v>8974</v>
      </c>
      <c r="S26" s="79">
        <v>37.57</v>
      </c>
      <c r="T26" s="65">
        <f t="shared" si="1"/>
        <v>10.436111111111112</v>
      </c>
      <c r="U26" s="76">
        <v>11665</v>
      </c>
      <c r="V26" s="81">
        <v>48.84</v>
      </c>
      <c r="W26" s="65">
        <f t="shared" si="2"/>
        <v>13.566666666666666</v>
      </c>
      <c r="X26" s="41">
        <v>-7.9</v>
      </c>
      <c r="Y26" s="16"/>
      <c r="Z26" s="16"/>
      <c r="AA26" s="16"/>
      <c r="AB26" s="20"/>
      <c r="AC26" s="47">
        <v>60.648200000000003</v>
      </c>
      <c r="AD26" s="14">
        <f t="shared" si="3"/>
        <v>0</v>
      </c>
      <c r="AE26" s="15" t="str">
        <f t="shared" si="4"/>
        <v xml:space="preserve"> </v>
      </c>
      <c r="AF26" s="7"/>
      <c r="AG26" s="7"/>
      <c r="AH26" s="7"/>
    </row>
    <row r="27" spans="1:34" x14ac:dyDescent="0.25">
      <c r="A27" s="24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4"/>
      <c r="O27" s="74">
        <v>8099</v>
      </c>
      <c r="P27" s="78">
        <v>33.909999999999997</v>
      </c>
      <c r="Q27" s="61">
        <f>P27/3.6</f>
        <v>9.4194444444444425</v>
      </c>
      <c r="R27" s="74">
        <v>8974</v>
      </c>
      <c r="S27" s="79">
        <v>37.57</v>
      </c>
      <c r="T27" s="65">
        <f t="shared" si="1"/>
        <v>10.436111111111112</v>
      </c>
      <c r="U27" s="76">
        <v>11665</v>
      </c>
      <c r="V27" s="81">
        <v>48.84</v>
      </c>
      <c r="W27" s="65">
        <f t="shared" si="2"/>
        <v>13.566666666666666</v>
      </c>
      <c r="X27" s="41"/>
      <c r="Y27" s="16"/>
      <c r="Z27" s="16"/>
      <c r="AA27" s="16"/>
      <c r="AB27" s="45"/>
      <c r="AC27" s="47">
        <v>60.1616</v>
      </c>
      <c r="AD27" s="14">
        <f t="shared" si="3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4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6"/>
      <c r="O28" s="74">
        <v>8099</v>
      </c>
      <c r="P28" s="78">
        <v>33.909999999999997</v>
      </c>
      <c r="Q28" s="61">
        <f t="shared" si="0"/>
        <v>9.4194444444444425</v>
      </c>
      <c r="R28" s="74">
        <v>8974</v>
      </c>
      <c r="S28" s="79">
        <v>37.57</v>
      </c>
      <c r="T28" s="65">
        <f t="shared" si="1"/>
        <v>10.436111111111112</v>
      </c>
      <c r="U28" s="76">
        <v>11665</v>
      </c>
      <c r="V28" s="81">
        <v>48.84</v>
      </c>
      <c r="W28" s="65">
        <f t="shared" si="2"/>
        <v>13.566666666666666</v>
      </c>
      <c r="X28" s="41"/>
      <c r="Y28" s="16"/>
      <c r="Z28" s="16"/>
      <c r="AA28" s="16"/>
      <c r="AB28" s="20"/>
      <c r="AC28" s="47">
        <v>53.585000000000001</v>
      </c>
      <c r="AD28" s="14">
        <f t="shared" si="3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4">
        <v>19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4"/>
      <c r="O29" s="74">
        <v>8099</v>
      </c>
      <c r="P29" s="78">
        <v>33.909999999999997</v>
      </c>
      <c r="Q29" s="61">
        <f t="shared" si="0"/>
        <v>9.4194444444444425</v>
      </c>
      <c r="R29" s="74">
        <v>8974</v>
      </c>
      <c r="S29" s="79">
        <v>37.57</v>
      </c>
      <c r="T29" s="65">
        <f t="shared" si="1"/>
        <v>10.436111111111112</v>
      </c>
      <c r="U29" s="76">
        <v>11665</v>
      </c>
      <c r="V29" s="81">
        <v>48.84</v>
      </c>
      <c r="W29" s="65">
        <f t="shared" si="2"/>
        <v>13.566666666666666</v>
      </c>
      <c r="X29" s="41">
        <v>-5.7</v>
      </c>
      <c r="Y29" s="16"/>
      <c r="Z29" s="16"/>
      <c r="AA29" s="16"/>
      <c r="AB29" s="20"/>
      <c r="AC29" s="47">
        <v>50.537100000000002</v>
      </c>
      <c r="AD29" s="14">
        <f t="shared" si="3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4">
        <v>20</v>
      </c>
      <c r="B30" s="28">
        <v>91.882300000000001</v>
      </c>
      <c r="C30" s="28">
        <v>4.5103999999999997</v>
      </c>
      <c r="D30" s="28">
        <v>0.99050000000000005</v>
      </c>
      <c r="E30" s="28">
        <v>9.2700000000000005E-2</v>
      </c>
      <c r="F30" s="28">
        <v>0.11360000000000001</v>
      </c>
      <c r="G30" s="28">
        <v>5.9999999999999995E-4</v>
      </c>
      <c r="H30" s="28">
        <v>2.0299999999999999E-2</v>
      </c>
      <c r="I30" s="28">
        <v>1.5299999999999999E-2</v>
      </c>
      <c r="J30" s="28">
        <v>1.7100000000000001E-2</v>
      </c>
      <c r="K30" s="28">
        <v>1.14E-2</v>
      </c>
      <c r="L30" s="28">
        <v>2.2814000000000001</v>
      </c>
      <c r="M30" s="28">
        <v>6.4399999999999999E-2</v>
      </c>
      <c r="N30" s="34">
        <v>0.72350000000000003</v>
      </c>
      <c r="O30" s="63">
        <v>8252</v>
      </c>
      <c r="P30" s="62">
        <v>34.549999999999997</v>
      </c>
      <c r="Q30" s="61">
        <f t="shared" si="0"/>
        <v>9.5972222222222214</v>
      </c>
      <c r="R30" s="63">
        <v>9141</v>
      </c>
      <c r="S30" s="56">
        <v>38.270000000000003</v>
      </c>
      <c r="T30" s="65">
        <f>S30/3.6</f>
        <v>10.630555555555556</v>
      </c>
      <c r="U30" s="64">
        <v>11794</v>
      </c>
      <c r="V30" s="56">
        <v>49.38</v>
      </c>
      <c r="W30" s="65">
        <f t="shared" si="2"/>
        <v>13.716666666666667</v>
      </c>
      <c r="X30" s="41"/>
      <c r="Y30" s="16"/>
      <c r="Z30" s="16"/>
      <c r="AA30" s="16"/>
      <c r="AB30" s="45"/>
      <c r="AC30" s="47">
        <v>52.956400000000002</v>
      </c>
      <c r="AD30" s="14">
        <f t="shared" si="3"/>
        <v>100.00000000000001</v>
      </c>
      <c r="AE30" s="15" t="str">
        <f t="shared" si="4"/>
        <v>ОК</v>
      </c>
      <c r="AF30" s="7"/>
      <c r="AG30" s="7"/>
      <c r="AH30" s="7"/>
    </row>
    <row r="31" spans="1:34" x14ac:dyDescent="0.25">
      <c r="A31" s="24">
        <v>21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4"/>
      <c r="O31" s="74">
        <v>8252</v>
      </c>
      <c r="P31" s="81">
        <v>34.549999999999997</v>
      </c>
      <c r="Q31" s="61">
        <f t="shared" si="0"/>
        <v>9.5972222222222214</v>
      </c>
      <c r="R31" s="74">
        <v>9141</v>
      </c>
      <c r="S31" s="79">
        <v>38.270000000000003</v>
      </c>
      <c r="T31" s="65">
        <f t="shared" si="1"/>
        <v>10.630555555555556</v>
      </c>
      <c r="U31" s="76">
        <v>11794</v>
      </c>
      <c r="V31" s="79">
        <v>49.38</v>
      </c>
      <c r="W31" s="65">
        <f t="shared" si="2"/>
        <v>13.716666666666667</v>
      </c>
      <c r="X31" s="41"/>
      <c r="Y31" s="16"/>
      <c r="Z31" s="16"/>
      <c r="AA31" s="16"/>
      <c r="AB31" s="20"/>
      <c r="AC31" s="47">
        <v>55.335900000000002</v>
      </c>
      <c r="AD31" s="14">
        <f t="shared" si="3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4">
        <v>22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4"/>
      <c r="O32" s="74">
        <v>8252</v>
      </c>
      <c r="P32" s="81">
        <v>34.549999999999997</v>
      </c>
      <c r="Q32" s="61">
        <f t="shared" si="0"/>
        <v>9.5972222222222214</v>
      </c>
      <c r="R32" s="74">
        <v>9141</v>
      </c>
      <c r="S32" s="79">
        <v>38.270000000000003</v>
      </c>
      <c r="T32" s="65">
        <f>S32/3.6</f>
        <v>10.630555555555556</v>
      </c>
      <c r="U32" s="76">
        <v>11794</v>
      </c>
      <c r="V32" s="79">
        <v>49.38</v>
      </c>
      <c r="W32" s="65">
        <f t="shared" si="2"/>
        <v>13.716666666666667</v>
      </c>
      <c r="X32" s="41"/>
      <c r="Y32" s="16"/>
      <c r="Z32" s="16"/>
      <c r="AA32" s="16"/>
      <c r="AB32" s="20"/>
      <c r="AC32" s="47">
        <v>50.574800000000003</v>
      </c>
      <c r="AD32" s="14">
        <f t="shared" si="3"/>
        <v>0</v>
      </c>
      <c r="AE32" s="15" t="str">
        <f t="shared" si="4"/>
        <v xml:space="preserve"> </v>
      </c>
      <c r="AF32" s="7"/>
      <c r="AG32" s="7"/>
      <c r="AH32" s="7"/>
    </row>
    <row r="33" spans="1:34" x14ac:dyDescent="0.25">
      <c r="A33" s="24">
        <v>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4"/>
      <c r="O33" s="74">
        <v>8252</v>
      </c>
      <c r="P33" s="81">
        <v>34.549999999999997</v>
      </c>
      <c r="Q33" s="61">
        <f t="shared" si="0"/>
        <v>9.5972222222222214</v>
      </c>
      <c r="R33" s="74">
        <v>9141</v>
      </c>
      <c r="S33" s="79">
        <v>38.270000000000003</v>
      </c>
      <c r="T33" s="65">
        <f t="shared" si="1"/>
        <v>10.630555555555556</v>
      </c>
      <c r="U33" s="76">
        <v>11794</v>
      </c>
      <c r="V33" s="79">
        <v>49.38</v>
      </c>
      <c r="W33" s="65">
        <f t="shared" si="2"/>
        <v>13.716666666666667</v>
      </c>
      <c r="X33" s="41"/>
      <c r="Y33" s="16"/>
      <c r="Z33" s="16"/>
      <c r="AA33" s="16"/>
      <c r="AB33" s="20"/>
      <c r="AC33" s="47">
        <v>48.767499999999998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24">
        <v>24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4"/>
      <c r="O34" s="74">
        <v>8252</v>
      </c>
      <c r="P34" s="81">
        <v>34.549999999999997</v>
      </c>
      <c r="Q34" s="61">
        <f t="shared" si="0"/>
        <v>9.5972222222222214</v>
      </c>
      <c r="R34" s="74">
        <v>9141</v>
      </c>
      <c r="S34" s="79">
        <v>38.270000000000003</v>
      </c>
      <c r="T34" s="65">
        <f t="shared" si="1"/>
        <v>10.630555555555556</v>
      </c>
      <c r="U34" s="76">
        <v>11794</v>
      </c>
      <c r="V34" s="79">
        <v>49.38</v>
      </c>
      <c r="W34" s="65">
        <f t="shared" si="2"/>
        <v>13.716666666666667</v>
      </c>
      <c r="X34" s="41"/>
      <c r="Y34" s="16"/>
      <c r="Z34" s="16"/>
      <c r="AA34" s="16"/>
      <c r="AB34" s="20"/>
      <c r="AC34" s="47">
        <v>46.914900000000003</v>
      </c>
      <c r="AD34" s="14">
        <f t="shared" si="3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4">
        <v>25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4"/>
      <c r="O35" s="74">
        <v>8252</v>
      </c>
      <c r="P35" s="81">
        <v>34.549999999999997</v>
      </c>
      <c r="Q35" s="61">
        <f>P35/3.6</f>
        <v>9.5972222222222214</v>
      </c>
      <c r="R35" s="74">
        <v>9141</v>
      </c>
      <c r="S35" s="79">
        <v>38.270000000000003</v>
      </c>
      <c r="T35" s="65">
        <f t="shared" si="1"/>
        <v>10.630555555555556</v>
      </c>
      <c r="U35" s="76">
        <v>11794</v>
      </c>
      <c r="V35" s="79">
        <v>49.38</v>
      </c>
      <c r="W35" s="65">
        <f t="shared" si="2"/>
        <v>13.716666666666667</v>
      </c>
      <c r="X35" s="43"/>
      <c r="Y35" s="16"/>
      <c r="Z35" s="16"/>
      <c r="AA35" s="16"/>
      <c r="AB35" s="20"/>
      <c r="AC35" s="47">
        <v>46.351799999999997</v>
      </c>
      <c r="AD35" s="14">
        <f t="shared" si="3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4">
        <v>26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74">
        <v>8252</v>
      </c>
      <c r="P36" s="81">
        <v>34.549999999999997</v>
      </c>
      <c r="Q36" s="61">
        <f>P36/3.6</f>
        <v>9.5972222222222214</v>
      </c>
      <c r="R36" s="74">
        <v>9141</v>
      </c>
      <c r="S36" s="79">
        <v>38.270000000000003</v>
      </c>
      <c r="T36" s="65">
        <f t="shared" si="1"/>
        <v>10.630555555555556</v>
      </c>
      <c r="U36" s="76">
        <v>11794</v>
      </c>
      <c r="V36" s="79">
        <v>49.38</v>
      </c>
      <c r="W36" s="65">
        <f t="shared" si="2"/>
        <v>13.716666666666667</v>
      </c>
      <c r="X36" s="43"/>
      <c r="Y36" s="16"/>
      <c r="Z36" s="16"/>
      <c r="AA36" s="16"/>
      <c r="AB36" s="20"/>
      <c r="AC36" s="47">
        <v>46.636899999999997</v>
      </c>
      <c r="AD36" s="14">
        <f t="shared" si="3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4">
        <v>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74">
        <v>8252</v>
      </c>
      <c r="P37" s="81">
        <v>34.549999999999997</v>
      </c>
      <c r="Q37" s="61">
        <f t="shared" si="0"/>
        <v>9.5972222222222214</v>
      </c>
      <c r="R37" s="74">
        <v>9141</v>
      </c>
      <c r="S37" s="79">
        <v>38.270000000000003</v>
      </c>
      <c r="T37" s="65">
        <f t="shared" si="1"/>
        <v>10.630555555555556</v>
      </c>
      <c r="U37" s="76">
        <v>11794</v>
      </c>
      <c r="V37" s="79">
        <v>49.38</v>
      </c>
      <c r="W37" s="65">
        <f t="shared" si="2"/>
        <v>13.716666666666667</v>
      </c>
      <c r="X37" s="41"/>
      <c r="Y37" s="16"/>
      <c r="Z37" s="16"/>
      <c r="AA37" s="16"/>
      <c r="AB37" s="20"/>
      <c r="AC37" s="47">
        <v>45.241199999999999</v>
      </c>
      <c r="AD37" s="14">
        <f t="shared" si="3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4">
        <v>28</v>
      </c>
      <c r="B38" s="28">
        <v>92.117099999999994</v>
      </c>
      <c r="C38" s="28">
        <v>4.4393000000000002</v>
      </c>
      <c r="D38" s="28">
        <v>0.9728</v>
      </c>
      <c r="E38" s="28">
        <v>9.1300000000000006E-2</v>
      </c>
      <c r="F38" s="28">
        <v>0.1089</v>
      </c>
      <c r="G38" s="28">
        <v>4.0000000000000002E-4</v>
      </c>
      <c r="H38" s="28">
        <v>1.8499999999999999E-2</v>
      </c>
      <c r="I38" s="28">
        <v>1.35E-2</v>
      </c>
      <c r="J38" s="28">
        <v>1.23E-2</v>
      </c>
      <c r="K38" s="28">
        <v>9.4000000000000004E-3</v>
      </c>
      <c r="L38" s="28">
        <v>2.1638000000000002</v>
      </c>
      <c r="M38" s="28">
        <v>5.2699999999999997E-2</v>
      </c>
      <c r="N38" s="34">
        <v>0.7218</v>
      </c>
      <c r="O38" s="63">
        <v>8255</v>
      </c>
      <c r="P38" s="62">
        <v>34.56</v>
      </c>
      <c r="Q38" s="61">
        <f t="shared" si="0"/>
        <v>9.6</v>
      </c>
      <c r="R38" s="63">
        <v>9141</v>
      </c>
      <c r="S38" s="56">
        <v>38.270000000000003</v>
      </c>
      <c r="T38" s="65">
        <f t="shared" si="1"/>
        <v>10.630555555555556</v>
      </c>
      <c r="U38" s="64">
        <v>11809</v>
      </c>
      <c r="V38" s="62">
        <v>49.44</v>
      </c>
      <c r="W38" s="65">
        <f t="shared" si="2"/>
        <v>13.733333333333333</v>
      </c>
      <c r="X38" s="41"/>
      <c r="Y38" s="16"/>
      <c r="Z38" s="16"/>
      <c r="AA38" s="16"/>
      <c r="AB38" s="20"/>
      <c r="AC38" s="47">
        <v>44.367800000000003</v>
      </c>
      <c r="AD38" s="14">
        <f t="shared" si="3"/>
        <v>100</v>
      </c>
      <c r="AE38" s="15" t="str">
        <f t="shared" si="4"/>
        <v>ОК</v>
      </c>
      <c r="AF38" s="7"/>
      <c r="AG38" s="7"/>
      <c r="AH38" s="7"/>
    </row>
    <row r="39" spans="1:34" x14ac:dyDescent="0.25">
      <c r="A39" s="24">
        <v>29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4"/>
      <c r="O39" s="74">
        <v>8255</v>
      </c>
      <c r="P39" s="81">
        <v>34.56</v>
      </c>
      <c r="Q39" s="61">
        <f t="shared" si="0"/>
        <v>9.6</v>
      </c>
      <c r="R39" s="74">
        <v>9141</v>
      </c>
      <c r="S39" s="79">
        <v>38.270000000000003</v>
      </c>
      <c r="T39" s="65">
        <f>S39/3.6</f>
        <v>10.630555555555556</v>
      </c>
      <c r="U39" s="76">
        <v>11809</v>
      </c>
      <c r="V39" s="81">
        <v>49.44</v>
      </c>
      <c r="W39" s="65">
        <f t="shared" si="2"/>
        <v>13.733333333333333</v>
      </c>
      <c r="X39" s="41"/>
      <c r="Y39" s="16"/>
      <c r="Z39" s="16"/>
      <c r="AA39" s="16"/>
      <c r="AB39" s="20"/>
      <c r="AC39" s="47">
        <v>42.709800000000001</v>
      </c>
      <c r="AD39" s="14">
        <f t="shared" si="3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4">
        <v>30</v>
      </c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0"/>
      <c r="N40" s="34"/>
      <c r="O40" s="74">
        <v>8255</v>
      </c>
      <c r="P40" s="81">
        <v>34.56</v>
      </c>
      <c r="Q40" s="61">
        <f t="shared" si="0"/>
        <v>9.6</v>
      </c>
      <c r="R40" s="74">
        <v>9141</v>
      </c>
      <c r="S40" s="79">
        <v>38.270000000000003</v>
      </c>
      <c r="T40" s="65">
        <f>S40/3.6</f>
        <v>10.630555555555556</v>
      </c>
      <c r="U40" s="76">
        <v>11809</v>
      </c>
      <c r="V40" s="81">
        <v>49.44</v>
      </c>
      <c r="W40" s="65">
        <f t="shared" si="2"/>
        <v>13.733333333333333</v>
      </c>
      <c r="X40" s="41"/>
      <c r="Y40" s="16"/>
      <c r="Z40" s="16"/>
      <c r="AA40" s="16"/>
      <c r="AB40" s="20"/>
      <c r="AC40" s="47">
        <v>45.7044</v>
      </c>
      <c r="AD40" s="14">
        <f t="shared" si="3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5">
        <v>31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5"/>
      <c r="O41" s="74">
        <v>8255</v>
      </c>
      <c r="P41" s="81">
        <v>34.56</v>
      </c>
      <c r="Q41" s="61">
        <f t="shared" si="0"/>
        <v>9.6</v>
      </c>
      <c r="R41" s="74">
        <v>9141</v>
      </c>
      <c r="S41" s="79">
        <v>38.270000000000003</v>
      </c>
      <c r="T41" s="65">
        <f t="shared" si="1"/>
        <v>10.630555555555556</v>
      </c>
      <c r="U41" s="83">
        <v>11809</v>
      </c>
      <c r="V41" s="84">
        <v>49.44</v>
      </c>
      <c r="W41" s="68">
        <f t="shared" si="2"/>
        <v>13.733333333333333</v>
      </c>
      <c r="X41" s="42"/>
      <c r="Y41" s="21"/>
      <c r="Z41" s="49"/>
      <c r="AA41" s="49"/>
      <c r="AB41" s="22"/>
      <c r="AC41" s="48">
        <v>52.271700000000003</v>
      </c>
      <c r="AD41" s="14">
        <f t="shared" si="3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45" t="s">
        <v>20</v>
      </c>
      <c r="B42" s="145"/>
      <c r="C42" s="145"/>
      <c r="D42" s="145"/>
      <c r="E42" s="145"/>
      <c r="F42" s="145"/>
      <c r="G42" s="145"/>
      <c r="H42" s="146"/>
      <c r="I42" s="90" t="s">
        <v>18</v>
      </c>
      <c r="J42" s="91"/>
      <c r="K42" s="71">
        <v>0</v>
      </c>
      <c r="L42" s="134" t="s">
        <v>19</v>
      </c>
      <c r="M42" s="135"/>
      <c r="N42" s="70">
        <v>0</v>
      </c>
      <c r="O42" s="85">
        <f>SUMPRODUCT(O11:O41,AC11:AC41)/SUM(AC11:AC41)</f>
        <v>8171.7697186039977</v>
      </c>
      <c r="P42" s="138">
        <f>SUMPRODUCT(P11:P41,AC11:AC41)/SUM(AC11:AC41)</f>
        <v>34.21378764906671</v>
      </c>
      <c r="Q42" s="132">
        <f>SUMPRODUCT(Q11:Q41,AC11:AC41)/SUM(AC11:AC41)</f>
        <v>9.5038299025185271</v>
      </c>
      <c r="R42" s="132">
        <f>SUMPRODUCT(R11:R41,AC11:AC41)/SUM(AC11:AC41)</f>
        <v>9052.3482207471807</v>
      </c>
      <c r="S42" s="138">
        <f>SUMPRODUCT(S11:S41,AC11:AC41)/SUM(AC11:AC41)</f>
        <v>37.898574593518738</v>
      </c>
      <c r="T42" s="143">
        <f>SUMPRODUCT(T11:T41,AC11:AC41)/SUM(AC11:AC41)</f>
        <v>10.527381831532981</v>
      </c>
      <c r="U42" s="17"/>
      <c r="V42" s="8"/>
      <c r="W42" s="8"/>
      <c r="X42" s="8"/>
      <c r="Y42" s="8"/>
      <c r="Z42" s="126" t="s">
        <v>59</v>
      </c>
      <c r="AA42" s="127"/>
      <c r="AB42" s="136">
        <f>SUM(AC11:AC41)</f>
        <v>1562.6981000000001</v>
      </c>
      <c r="AC42" s="137"/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87" t="s">
        <v>3</v>
      </c>
      <c r="I43" s="88"/>
      <c r="J43" s="88"/>
      <c r="K43" s="88"/>
      <c r="L43" s="88"/>
      <c r="M43" s="88"/>
      <c r="N43" s="89"/>
      <c r="O43" s="86"/>
      <c r="P43" s="139"/>
      <c r="Q43" s="133"/>
      <c r="R43" s="133"/>
      <c r="S43" s="139"/>
      <c r="T43" s="144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6" t="s">
        <v>33</v>
      </c>
      <c r="C45" s="37"/>
      <c r="D45" s="37"/>
      <c r="E45" s="37"/>
      <c r="F45" s="37"/>
      <c r="G45" s="37"/>
      <c r="H45" s="37"/>
      <c r="I45" s="37"/>
      <c r="J45" s="37"/>
      <c r="K45" s="37" t="s">
        <v>34</v>
      </c>
      <c r="L45" s="37"/>
      <c r="M45" s="37"/>
      <c r="N45" s="37"/>
      <c r="O45" s="37"/>
      <c r="P45" s="37"/>
      <c r="Q45" s="37"/>
      <c r="R45" s="51" t="s">
        <v>62</v>
      </c>
      <c r="S45" s="50"/>
      <c r="T45" s="38"/>
      <c r="U45" s="38"/>
      <c r="V45" s="38"/>
      <c r="W45" s="38"/>
    </row>
    <row r="46" spans="1:34" x14ac:dyDescent="0.25">
      <c r="B46" s="39" t="s">
        <v>35</v>
      </c>
      <c r="K46" s="40" t="s">
        <v>5</v>
      </c>
      <c r="M46" s="40"/>
      <c r="O46" s="40" t="s">
        <v>6</v>
      </c>
      <c r="S46" s="40" t="s">
        <v>36</v>
      </c>
      <c r="V46" s="6"/>
    </row>
    <row r="47" spans="1:34" x14ac:dyDescent="0.25">
      <c r="B47" s="36" t="s">
        <v>37</v>
      </c>
      <c r="C47" s="50"/>
      <c r="D47" s="50"/>
      <c r="E47" s="50"/>
      <c r="F47" s="50"/>
      <c r="G47" s="50"/>
      <c r="H47" s="50"/>
      <c r="I47" s="50"/>
      <c r="J47" s="50"/>
      <c r="K47" s="50" t="s">
        <v>38</v>
      </c>
      <c r="L47" s="50"/>
      <c r="M47" s="50"/>
      <c r="N47" s="50"/>
      <c r="O47" s="50"/>
      <c r="P47" s="50"/>
      <c r="Q47" s="50"/>
      <c r="R47" s="51" t="s">
        <v>62</v>
      </c>
      <c r="S47" s="50"/>
      <c r="T47" s="38"/>
      <c r="U47" s="38"/>
      <c r="V47" s="38"/>
      <c r="W47" s="38"/>
    </row>
    <row r="48" spans="1:34" x14ac:dyDescent="0.25">
      <c r="B48" s="39" t="s">
        <v>39</v>
      </c>
      <c r="F48" s="52"/>
      <c r="G48" s="52"/>
      <c r="H48" s="52"/>
      <c r="I48" s="52"/>
      <c r="J48" s="52"/>
      <c r="K48" s="40" t="s">
        <v>5</v>
      </c>
      <c r="L48" s="52"/>
      <c r="M48" s="52"/>
      <c r="N48" s="52"/>
      <c r="O48" s="40" t="s">
        <v>6</v>
      </c>
      <c r="P48" s="52"/>
      <c r="Q48" s="52"/>
      <c r="R48" s="52"/>
      <c r="S48" s="40" t="s">
        <v>36</v>
      </c>
      <c r="V48" s="6"/>
    </row>
    <row r="49" spans="2:23" x14ac:dyDescent="0.25">
      <c r="B49" s="53" t="s">
        <v>40</v>
      </c>
      <c r="C49" s="53"/>
      <c r="D49" s="38"/>
      <c r="E49" s="38"/>
      <c r="F49" s="38"/>
      <c r="G49" s="38"/>
      <c r="H49" s="38"/>
      <c r="I49" s="38"/>
      <c r="J49" s="38"/>
      <c r="K49" s="124" t="s">
        <v>41</v>
      </c>
      <c r="L49" s="125"/>
      <c r="M49" s="125"/>
      <c r="N49" s="38" t="s">
        <v>42</v>
      </c>
      <c r="O49" s="38" t="s">
        <v>43</v>
      </c>
      <c r="P49" s="38"/>
      <c r="Q49" s="38"/>
      <c r="R49" s="58" t="s">
        <v>62</v>
      </c>
      <c r="S49" s="52"/>
      <c r="T49" s="38"/>
      <c r="U49" s="38"/>
      <c r="V49" s="38"/>
      <c r="W49" s="38"/>
    </row>
    <row r="50" spans="2:23" x14ac:dyDescent="0.25">
      <c r="B50" s="39"/>
      <c r="C50" s="39" t="s">
        <v>44</v>
      </c>
      <c r="K50" s="72" t="s">
        <v>5</v>
      </c>
      <c r="L50" s="54"/>
      <c r="M50" s="54"/>
      <c r="N50" s="55"/>
      <c r="O50" s="40" t="s">
        <v>6</v>
      </c>
      <c r="P50" s="54"/>
      <c r="Q50" s="54"/>
      <c r="R50" s="59"/>
      <c r="S50" s="60" t="s">
        <v>57</v>
      </c>
    </row>
    <row r="52" spans="2:23" x14ac:dyDescent="0.25">
      <c r="B52" s="128" t="s">
        <v>60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</sheetData>
  <mergeCells count="49"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K2:AB2"/>
    <mergeCell ref="K3:AA3"/>
    <mergeCell ref="K4:AA4"/>
    <mergeCell ref="K5:AA5"/>
    <mergeCell ref="Z7:Z10"/>
    <mergeCell ref="AA7:AA10"/>
    <mergeCell ref="AB7:AB10"/>
    <mergeCell ref="A7:A10"/>
    <mergeCell ref="B7:M8"/>
    <mergeCell ref="N7:W7"/>
    <mergeCell ref="X7:X10"/>
    <mergeCell ref="Y7:Y10"/>
    <mergeCell ref="K9:K10"/>
    <mergeCell ref="L9:L10"/>
    <mergeCell ref="M9:M10"/>
    <mergeCell ref="O9:O10"/>
    <mergeCell ref="P9:P10"/>
    <mergeCell ref="Q9:Q10"/>
    <mergeCell ref="R9:R10"/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</mergeCells>
  <printOptions verticalCentered="1"/>
  <pageMargins left="0.51181102362204722" right="0.51181102362204722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11-30</vt:lpstr>
      <vt:lpstr>'11-30'!Область_печати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2017-01-16T08:44:50Z</dcterms:modified>
</cp:coreProperties>
</file>