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оскутівка_11_24" sheetId="1" r:id="rId1"/>
    <sheet name="Лист2" sheetId="2" r:id="rId2"/>
    <sheet name="Лист3" sheetId="3" r:id="rId3"/>
  </sheets>
  <definedNames>
    <definedName name="_xlnm.Print_Area" localSheetId="0">Лоскутівка_11_24!$A$1:$AC$53</definedName>
  </definedNames>
  <calcPr calcId="145621"/>
</workbook>
</file>

<file path=xl/calcChain.xml><?xml version="1.0" encoding="utf-8"?>
<calcChain xmlns="http://schemas.openxmlformats.org/spreadsheetml/2006/main">
  <c r="Q39" i="1" l="1"/>
  <c r="AC42" i="1" l="1"/>
  <c r="W31" i="1" l="1"/>
  <c r="W32" i="1"/>
  <c r="W33" i="1"/>
  <c r="W34" i="1"/>
  <c r="W35" i="1"/>
  <c r="W36" i="1"/>
  <c r="W37" i="1"/>
  <c r="W38" i="1"/>
  <c r="W39" i="1"/>
  <c r="W40" i="1"/>
  <c r="W4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11" i="1"/>
  <c r="T37" i="1"/>
  <c r="T38" i="1"/>
  <c r="T39" i="1"/>
  <c r="T40" i="1"/>
  <c r="T4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11" i="1"/>
  <c r="Q36" i="1"/>
  <c r="Q37" i="1"/>
  <c r="Q38" i="1"/>
  <c r="Q40" i="1"/>
  <c r="Q4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11" i="1"/>
  <c r="Q12" i="1" l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D11" i="1"/>
  <c r="AE11" i="1" s="1"/>
  <c r="AE41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<sst xmlns="http://schemas.openxmlformats.org/spreadsheetml/2006/main" count="71" uniqueCount="64">
  <si>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</si>
  <si>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</si>
  <si>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</si>
  <si>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</si>
  <si>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</si>
  <si>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</si>
  <si>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</si>
  <si>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</si>
  <si>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</si>
  <si>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</si>
  <si>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</si>
  <si>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</si>
  <si>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</si>
  <si>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</si>
  <si>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</si>
  <si>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</si>
  <si>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</si>
  <si>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</si>
  <si>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</si>
  <si>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</si>
  <si>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</si>
  <si>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</si>
  <si>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</si>
  <si>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</si>
  <si>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</si>
  <si>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</si>
  <si>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</si>
  <si>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</si>
  <si>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</si>
  <si>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</si>
  <si>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</si>
  <si>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</si>
  <si>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</si>
  <si>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</si>
  <si>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</si>
  <si>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</si>
  <si>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</si>
  <si>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</si>
  <si>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</si>
  <si>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</si>
  <si>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</si>
  <si>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</si>
  <si>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переданого   Новопсковським промисловим майданчиком Сєвєродонецького ЛВУМГ  </t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</si>
  <si>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</si>
  <si>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</si>
  <si>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</si>
  <si>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</si>
  <si>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</si>
  <si>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</si>
  <si>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</si>
  <si>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</si>
  <si>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</si>
  <si>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</si>
  <si>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</si>
  <si>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</si>
  <si>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</si>
  <si>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</si>
  <si>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 xml:space="preserve"> та прийнятого Краматорським ЛВУМГ по   ПВВГ "Лоскутівка"  маршрут № </t>
    </r>
    <r>
      <rPr>
        <u/>
        <sz val="11"/>
        <color theme="1"/>
        <rFont val="Times New Roman"/>
        <family val="1"/>
        <charset val="204"/>
      </rPr>
      <t>629</t>
    </r>
  </si>
  <si>
    <r>
      <t>Осяг</t>
    </r>
    <r>
      <rPr>
        <b/>
        <sz val="11"/>
        <color theme="1"/>
        <rFont val="Arial Narrow"/>
        <family val="2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</si>
  <si>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Всього*: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</si>
  <si>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</si>
  <si>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t>*Обсяг природного газу за місяць з урахуванням ВТВ</t>
  </si>
  <si>
    <t xml:space="preserve">   газопроводу  Новопсков - Лоскутівка     за період з 01.12.2016 р. по 31.12.2016 р.</t>
  </si>
  <si>
    <t>03.01.2017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</si>
</sst>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Arial Narrow"/>
      <family val="2"/>
      <charset val="204"/>
    </font>
    <font>
      <u/>
      <sz val="11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14" fillId="0" borderId="48" xfId="0" applyFont="1" applyBorder="1" applyProtection="1">
      <protection locked="0"/>
    </xf>
    <xf numFmtId="0" fontId="15" fillId="0" borderId="48" xfId="0" applyFont="1" applyBorder="1" applyProtection="1">
      <protection locked="0"/>
    </xf>
    <xf numFmtId="0" fontId="13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18" fillId="0" borderId="48" xfId="0" applyFont="1" applyBorder="1" applyProtection="1">
      <protection locked="0"/>
    </xf>
    <xf numFmtId="0" fontId="15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48" xfId="0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Protection="1"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2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2" fontId="18" fillId="0" borderId="1" xfId="0" applyNumberFormat="1" applyFont="1" applyBorder="1" applyAlignment="1" applyProtection="1">
      <alignment horizontal="center" vertical="center" wrapText="1"/>
      <protection locked="0"/>
    </xf>
    <xf numFmtId="2" fontId="18" fillId="0" borderId="15" xfId="0" applyNumberFormat="1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Protection="1">
      <protection locked="0"/>
    </xf>
    <xf numFmtId="165" fontId="2" fillId="0" borderId="32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164" fontId="12" fillId="0" borderId="29" xfId="0" applyNumberFormat="1" applyFont="1" applyBorder="1" applyAlignment="1" applyProtection="1">
      <alignment horizontal="center" vertical="center" wrapText="1"/>
      <protection locked="0"/>
    </xf>
    <xf numFmtId="164" fontId="12" fillId="0" borderId="45" xfId="0" applyNumberFormat="1" applyFont="1" applyBorder="1" applyAlignment="1" applyProtection="1">
      <alignment horizontal="center" vertical="center" wrapText="1"/>
      <protection locked="0"/>
    </xf>
    <xf numFmtId="164" fontId="12" fillId="0" borderId="47" xfId="0" applyNumberFormat="1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15" fillId="0" borderId="48" xfId="0" applyFont="1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Y43" sqref="Y43"/>
    </sheetView>
  </sheetViews>
  <sheetFormatPr defaultRowHeight="15" x14ac:dyDescent="0.25"/>
  <cols>
    <col min="1" max="1" width="4.85546875" style="1" customWidth="1"/>
    <col min="2" max="2" width="8.42578125" style="1" customWidth="1"/>
    <col min="3" max="13" width="7.28515625" style="1" customWidth="1"/>
    <col min="14" max="14" width="8.5703125" style="1" customWidth="1"/>
    <col min="15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7109375" style="1" customWidth="1"/>
    <col min="26" max="26" width="7.140625" style="1" customWidth="1"/>
    <col min="27" max="27" width="6.85546875" style="1" customWidth="1"/>
    <col min="28" max="28" width="7.140625" style="1" customWidth="1"/>
    <col min="29" max="29" width="14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16</v>
      </c>
      <c r="B1" s="2"/>
      <c r="C1" s="2"/>
      <c r="D1" s="2"/>
      <c r="M1" s="15" t="s">
        <v>4</v>
      </c>
    </row>
    <row r="2" spans="1:34" x14ac:dyDescent="0.25">
      <c r="A2" s="12" t="s">
        <v>41</v>
      </c>
      <c r="B2" s="2"/>
      <c r="C2" s="14"/>
      <c r="D2" s="2"/>
      <c r="F2" s="2"/>
      <c r="G2" s="2"/>
      <c r="H2" s="2"/>
      <c r="I2" s="2"/>
      <c r="J2" s="2"/>
      <c r="K2" s="95" t="s">
        <v>42</v>
      </c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34" ht="13.5" customHeight="1" x14ac:dyDescent="0.25">
      <c r="A3" s="13" t="s">
        <v>43</v>
      </c>
      <c r="C3" s="3"/>
      <c r="F3" s="2"/>
      <c r="G3" s="2"/>
      <c r="H3" s="2"/>
      <c r="I3" s="2"/>
      <c r="J3" s="2"/>
      <c r="K3" s="97" t="s">
        <v>57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16"/>
      <c r="AC3" s="16"/>
    </row>
    <row r="4" spans="1:34" x14ac:dyDescent="0.25">
      <c r="A4" s="12" t="s">
        <v>17</v>
      </c>
      <c r="G4" s="2"/>
      <c r="H4" s="2"/>
      <c r="I4" s="2"/>
      <c r="K4" s="95" t="s">
        <v>62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16"/>
      <c r="AC4" s="16"/>
    </row>
    <row r="5" spans="1:34" x14ac:dyDescent="0.25">
      <c r="A5" s="12" t="s">
        <v>44</v>
      </c>
      <c r="F5" s="2"/>
      <c r="G5" s="2"/>
      <c r="H5" s="2"/>
      <c r="K5" s="3"/>
      <c r="M5" s="16"/>
      <c r="O5" s="16"/>
      <c r="P5" s="16"/>
      <c r="Q5" s="16"/>
      <c r="R5" s="16"/>
      <c r="S5" s="16"/>
      <c r="V5" s="16"/>
      <c r="W5" s="3"/>
      <c r="X5" s="16"/>
      <c r="Y5" s="16"/>
      <c r="Z5" s="16"/>
    </row>
    <row r="6" spans="1:34" ht="5.25" customHeight="1" thickBot="1" x14ac:dyDescent="0.3"/>
    <row r="7" spans="1:34" ht="26.25" customHeight="1" thickBot="1" x14ac:dyDescent="0.3">
      <c r="A7" s="77" t="s">
        <v>0</v>
      </c>
      <c r="B7" s="99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9" t="s">
        <v>26</v>
      </c>
      <c r="O7" s="120"/>
      <c r="P7" s="120"/>
      <c r="Q7" s="120"/>
      <c r="R7" s="120"/>
      <c r="S7" s="120"/>
      <c r="T7" s="120"/>
      <c r="U7" s="120"/>
      <c r="V7" s="120"/>
      <c r="W7" s="121"/>
      <c r="X7" s="85" t="s">
        <v>21</v>
      </c>
      <c r="Y7" s="83" t="s">
        <v>2</v>
      </c>
      <c r="Z7" s="79" t="s">
        <v>13</v>
      </c>
      <c r="AA7" s="79" t="s">
        <v>14</v>
      </c>
      <c r="AB7" s="81" t="s">
        <v>15</v>
      </c>
      <c r="AC7" s="77" t="s">
        <v>58</v>
      </c>
    </row>
    <row r="8" spans="1:34" ht="16.5" customHeight="1" thickBot="1" x14ac:dyDescent="0.3">
      <c r="A8" s="78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9" t="s">
        <v>22</v>
      </c>
      <c r="O8" s="22" t="s">
        <v>24</v>
      </c>
      <c r="P8" s="22"/>
      <c r="Q8" s="22"/>
      <c r="R8" s="22"/>
      <c r="S8" s="22"/>
      <c r="T8" s="22"/>
      <c r="U8" s="22"/>
      <c r="V8" s="22" t="s">
        <v>25</v>
      </c>
      <c r="W8" s="26"/>
      <c r="X8" s="86"/>
      <c r="Y8" s="84"/>
      <c r="Z8" s="80"/>
      <c r="AA8" s="80"/>
      <c r="AB8" s="82"/>
      <c r="AC8" s="98"/>
    </row>
    <row r="9" spans="1:34" ht="15" customHeight="1" x14ac:dyDescent="0.25">
      <c r="A9" s="78"/>
      <c r="B9" s="87" t="s">
        <v>29</v>
      </c>
      <c r="C9" s="89" t="s">
        <v>30</v>
      </c>
      <c r="D9" s="89" t="s">
        <v>31</v>
      </c>
      <c r="E9" s="89" t="s">
        <v>36</v>
      </c>
      <c r="F9" s="89" t="s">
        <v>37</v>
      </c>
      <c r="G9" s="89" t="s">
        <v>34</v>
      </c>
      <c r="H9" s="89" t="s">
        <v>38</v>
      </c>
      <c r="I9" s="89" t="s">
        <v>35</v>
      </c>
      <c r="J9" s="89" t="s">
        <v>33</v>
      </c>
      <c r="K9" s="89" t="s">
        <v>32</v>
      </c>
      <c r="L9" s="89" t="s">
        <v>39</v>
      </c>
      <c r="M9" s="91" t="s">
        <v>40</v>
      </c>
      <c r="N9" s="110"/>
      <c r="O9" s="105" t="s">
        <v>27</v>
      </c>
      <c r="P9" s="107" t="s">
        <v>7</v>
      </c>
      <c r="Q9" s="81" t="s">
        <v>8</v>
      </c>
      <c r="R9" s="87" t="s">
        <v>28</v>
      </c>
      <c r="S9" s="89" t="s">
        <v>9</v>
      </c>
      <c r="T9" s="91" t="s">
        <v>10</v>
      </c>
      <c r="U9" s="112" t="s">
        <v>23</v>
      </c>
      <c r="V9" s="89" t="s">
        <v>11</v>
      </c>
      <c r="W9" s="91" t="s">
        <v>12</v>
      </c>
      <c r="X9" s="86"/>
      <c r="Y9" s="84"/>
      <c r="Z9" s="80"/>
      <c r="AA9" s="80"/>
      <c r="AB9" s="82"/>
      <c r="AC9" s="98"/>
    </row>
    <row r="10" spans="1:34" ht="92.25" customHeight="1" x14ac:dyDescent="0.25">
      <c r="A10" s="78"/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2"/>
      <c r="N10" s="111"/>
      <c r="O10" s="106"/>
      <c r="P10" s="108"/>
      <c r="Q10" s="82"/>
      <c r="R10" s="88"/>
      <c r="S10" s="90"/>
      <c r="T10" s="92"/>
      <c r="U10" s="113"/>
      <c r="V10" s="90"/>
      <c r="W10" s="92"/>
      <c r="X10" s="86"/>
      <c r="Y10" s="84"/>
      <c r="Z10" s="80"/>
      <c r="AA10" s="80"/>
      <c r="AB10" s="82"/>
      <c r="AC10" s="98"/>
    </row>
    <row r="11" spans="1:34" x14ac:dyDescent="0.25">
      <c r="A11" s="28">
        <v>1</v>
      </c>
      <c r="B11" s="10">
        <v>91.496499999999997</v>
      </c>
      <c r="C11" s="10">
        <v>3.9318</v>
      </c>
      <c r="D11" s="10">
        <v>1.0768</v>
      </c>
      <c r="E11" s="10">
        <v>0.1293</v>
      </c>
      <c r="F11" s="10">
        <v>0.19239999999999999</v>
      </c>
      <c r="G11" s="10">
        <v>2.9999999999999997E-4</v>
      </c>
      <c r="H11" s="10">
        <v>1.37E-2</v>
      </c>
      <c r="I11" s="10">
        <v>9.4000000000000004E-3</v>
      </c>
      <c r="J11" s="10">
        <v>7.1000000000000004E-3</v>
      </c>
      <c r="K11" s="10">
        <v>1.12E-2</v>
      </c>
      <c r="L11" s="10">
        <v>2.8931</v>
      </c>
      <c r="M11" s="10">
        <v>0.2384</v>
      </c>
      <c r="N11" s="27">
        <v>0.72760000000000002</v>
      </c>
      <c r="O11" s="37">
        <v>8181</v>
      </c>
      <c r="P11" s="20">
        <v>34.25</v>
      </c>
      <c r="Q11" s="35">
        <f>P11/3.6</f>
        <v>9.5138888888888893</v>
      </c>
      <c r="R11" s="19">
        <v>9060</v>
      </c>
      <c r="S11" s="11">
        <v>37.93</v>
      </c>
      <c r="T11" s="24">
        <f>S11/3.6</f>
        <v>10.536111111111111</v>
      </c>
      <c r="U11" s="36">
        <v>11656</v>
      </c>
      <c r="V11" s="11">
        <v>48.8</v>
      </c>
      <c r="W11" s="24">
        <f>V11/3.6</f>
        <v>13.555555555555554</v>
      </c>
      <c r="X11" s="23"/>
      <c r="Y11" s="20"/>
      <c r="Z11" s="20"/>
      <c r="AA11" s="20"/>
      <c r="AB11" s="25"/>
      <c r="AC11" s="74">
        <v>10345.9568</v>
      </c>
      <c r="AD11" s="17">
        <f>SUM(B11:M11)+$K$42+$N$42</f>
        <v>100</v>
      </c>
      <c r="AE11" s="18" t="str">
        <f>IF(AD11=100,"ОК"," ")</f>
        <v>ОК</v>
      </c>
      <c r="AF11" s="8"/>
      <c r="AG11" s="8"/>
      <c r="AH11" s="8"/>
    </row>
    <row r="12" spans="1:34" x14ac:dyDescent="0.25">
      <c r="A12" s="28">
        <v>2</v>
      </c>
      <c r="B12" s="10">
        <v>91.613699999999994</v>
      </c>
      <c r="C12" s="10">
        <v>3.8214000000000001</v>
      </c>
      <c r="D12" s="10">
        <v>1.0613999999999999</v>
      </c>
      <c r="E12" s="10">
        <v>0.12909999999999999</v>
      </c>
      <c r="F12" s="10">
        <v>0.19139999999999999</v>
      </c>
      <c r="G12" s="10">
        <v>2.0000000000000001E-4</v>
      </c>
      <c r="H12" s="10">
        <v>1.34E-2</v>
      </c>
      <c r="I12" s="10">
        <v>9.5999999999999992E-3</v>
      </c>
      <c r="J12" s="10">
        <v>5.8999999999999999E-3</v>
      </c>
      <c r="K12" s="10">
        <v>1.03E-2</v>
      </c>
      <c r="L12" s="10">
        <v>2.8746</v>
      </c>
      <c r="M12" s="10">
        <v>0.26900000000000002</v>
      </c>
      <c r="N12" s="27">
        <v>0.72689999999999999</v>
      </c>
      <c r="O12" s="58">
        <v>8171</v>
      </c>
      <c r="P12" s="71">
        <v>34.21</v>
      </c>
      <c r="Q12" s="59">
        <f>P12/3.6</f>
        <v>9.5027777777777782</v>
      </c>
      <c r="R12" s="60">
        <v>9050</v>
      </c>
      <c r="S12" s="58">
        <v>37.89</v>
      </c>
      <c r="T12" s="61">
        <f t="shared" ref="T12:T41" si="0">S12/3.6</f>
        <v>10.525</v>
      </c>
      <c r="U12" s="62">
        <v>11649</v>
      </c>
      <c r="V12" s="58">
        <v>48.77</v>
      </c>
      <c r="W12" s="61">
        <f t="shared" ref="W12:W41" si="1">V12/3.6</f>
        <v>13.547222222222222</v>
      </c>
      <c r="X12" s="23"/>
      <c r="Y12" s="20"/>
      <c r="Z12" s="20"/>
      <c r="AA12" s="20"/>
      <c r="AB12" s="25"/>
      <c r="AC12" s="74">
        <v>8962.2047999999995</v>
      </c>
      <c r="AD12" s="17">
        <f t="shared" ref="AD12:AD41" si="2">SUM(B12:M12)+$K$42+$N$42</f>
        <v>100.00000000000001</v>
      </c>
      <c r="AE12" s="18" t="str">
        <f>IF(AD12=100,"ОК"," ")</f>
        <v>ОК</v>
      </c>
      <c r="AF12" s="8"/>
      <c r="AG12" s="8"/>
      <c r="AH12" s="8"/>
    </row>
    <row r="13" spans="1:34" x14ac:dyDescent="0.25">
      <c r="A13" s="28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8"/>
      <c r="O13" s="68">
        <v>8171</v>
      </c>
      <c r="P13" s="72">
        <v>34.21</v>
      </c>
      <c r="Q13" s="59">
        <f t="shared" ref="Q13:Q41" si="3">P13/3.6</f>
        <v>9.5027777777777782</v>
      </c>
      <c r="R13" s="69">
        <v>9050</v>
      </c>
      <c r="S13" s="68">
        <v>37.89</v>
      </c>
      <c r="T13" s="61">
        <f t="shared" si="0"/>
        <v>10.525</v>
      </c>
      <c r="U13" s="70">
        <v>11649</v>
      </c>
      <c r="V13" s="68">
        <v>48.77</v>
      </c>
      <c r="W13" s="61">
        <f t="shared" si="1"/>
        <v>13.547222222222222</v>
      </c>
      <c r="X13" s="23"/>
      <c r="Y13" s="20"/>
      <c r="Z13" s="20"/>
      <c r="AA13" s="20"/>
      <c r="AB13" s="25"/>
      <c r="AC13" s="74">
        <v>8594.3317999999999</v>
      </c>
      <c r="AD13" s="17">
        <f t="shared" si="2"/>
        <v>0</v>
      </c>
      <c r="AE13" s="18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8"/>
      <c r="O14" s="68">
        <v>8171</v>
      </c>
      <c r="P14" s="72">
        <v>34.21</v>
      </c>
      <c r="Q14" s="59">
        <f t="shared" si="3"/>
        <v>9.5027777777777782</v>
      </c>
      <c r="R14" s="69">
        <v>9050</v>
      </c>
      <c r="S14" s="68">
        <v>37.89</v>
      </c>
      <c r="T14" s="61">
        <f t="shared" si="0"/>
        <v>10.525</v>
      </c>
      <c r="U14" s="70">
        <v>11649</v>
      </c>
      <c r="V14" s="68">
        <v>48.77</v>
      </c>
      <c r="W14" s="61">
        <f t="shared" si="1"/>
        <v>13.547222222222222</v>
      </c>
      <c r="X14" s="23"/>
      <c r="Y14" s="20"/>
      <c r="Z14" s="20"/>
      <c r="AA14" s="20"/>
      <c r="AB14" s="25"/>
      <c r="AC14" s="74">
        <v>9084.9228000000003</v>
      </c>
      <c r="AD14" s="17">
        <f t="shared" si="2"/>
        <v>0</v>
      </c>
      <c r="AE14" s="18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10">
        <v>91.294600000000003</v>
      </c>
      <c r="C15" s="10">
        <v>4.1166999999999998</v>
      </c>
      <c r="D15" s="10">
        <v>0.8841</v>
      </c>
      <c r="E15" s="10">
        <v>5.8999999999999997E-2</v>
      </c>
      <c r="F15" s="10">
        <v>8.14E-2</v>
      </c>
      <c r="G15" s="10">
        <v>2.9999999999999997E-4</v>
      </c>
      <c r="H15" s="10">
        <v>1.6299999999999999E-2</v>
      </c>
      <c r="I15" s="10">
        <v>1.26E-2</v>
      </c>
      <c r="J15" s="10">
        <v>8.8000000000000005E-3</v>
      </c>
      <c r="K15" s="10">
        <v>1.18E-2</v>
      </c>
      <c r="L15" s="10">
        <v>3.1949999999999998</v>
      </c>
      <c r="M15" s="10">
        <v>0.31940000000000002</v>
      </c>
      <c r="N15" s="28">
        <v>0.7258</v>
      </c>
      <c r="O15" s="60">
        <v>8107</v>
      </c>
      <c r="P15" s="58">
        <v>33.94</v>
      </c>
      <c r="Q15" s="59">
        <f t="shared" si="3"/>
        <v>9.4277777777777771</v>
      </c>
      <c r="R15" s="60">
        <v>8978</v>
      </c>
      <c r="S15" s="58">
        <v>37.590000000000003</v>
      </c>
      <c r="T15" s="61">
        <f t="shared" si="0"/>
        <v>10.441666666666668</v>
      </c>
      <c r="U15" s="62">
        <v>11567</v>
      </c>
      <c r="V15" s="58">
        <v>48.43</v>
      </c>
      <c r="W15" s="61">
        <f t="shared" si="1"/>
        <v>13.452777777777778</v>
      </c>
      <c r="X15" s="23"/>
      <c r="Y15" s="20"/>
      <c r="Z15" s="20"/>
      <c r="AA15" s="20"/>
      <c r="AB15" s="25"/>
      <c r="AC15" s="74">
        <v>10092.3105</v>
      </c>
      <c r="AD15" s="17">
        <f t="shared" si="2"/>
        <v>99.999999999999986</v>
      </c>
      <c r="AE15" s="18" t="str">
        <f t="shared" si="4"/>
        <v>ОК</v>
      </c>
      <c r="AF15" s="8"/>
      <c r="AG15" s="8"/>
      <c r="AH15" s="8"/>
    </row>
    <row r="16" spans="1:34" x14ac:dyDescent="0.25">
      <c r="A16" s="28">
        <v>6</v>
      </c>
      <c r="B16" s="10">
        <v>91.353399999999993</v>
      </c>
      <c r="C16" s="10">
        <v>4.1695000000000002</v>
      </c>
      <c r="D16" s="10">
        <v>0.91720000000000002</v>
      </c>
      <c r="E16" s="10">
        <v>5.5800000000000002E-2</v>
      </c>
      <c r="F16" s="10">
        <v>7.3599999999999999E-2</v>
      </c>
      <c r="G16" s="10">
        <v>2.0000000000000001E-4</v>
      </c>
      <c r="H16" s="10">
        <v>1.4200000000000001E-2</v>
      </c>
      <c r="I16" s="10">
        <v>1.0699999999999999E-2</v>
      </c>
      <c r="J16" s="10">
        <v>1.03E-2</v>
      </c>
      <c r="K16" s="10">
        <v>1.3100000000000001E-2</v>
      </c>
      <c r="L16" s="10">
        <v>3.0703999999999998</v>
      </c>
      <c r="M16" s="10">
        <v>0.31159999999999999</v>
      </c>
      <c r="N16" s="28">
        <v>0.72560000000000002</v>
      </c>
      <c r="O16" s="60">
        <v>8121</v>
      </c>
      <c r="P16" s="63">
        <v>34</v>
      </c>
      <c r="Q16" s="59">
        <f t="shared" si="3"/>
        <v>9.4444444444444446</v>
      </c>
      <c r="R16" s="60">
        <v>8995</v>
      </c>
      <c r="S16" s="58">
        <v>37.659999999999997</v>
      </c>
      <c r="T16" s="61">
        <f t="shared" si="0"/>
        <v>10.46111111111111</v>
      </c>
      <c r="U16" s="62">
        <v>11589</v>
      </c>
      <c r="V16" s="58">
        <v>48.52</v>
      </c>
      <c r="W16" s="61">
        <f t="shared" si="1"/>
        <v>13.477777777777778</v>
      </c>
      <c r="X16" s="23"/>
      <c r="Y16" s="20"/>
      <c r="Z16" s="20"/>
      <c r="AA16" s="20"/>
      <c r="AB16" s="25"/>
      <c r="AC16" s="74">
        <v>9778.3953000000001</v>
      </c>
      <c r="AD16" s="17">
        <f t="shared" si="2"/>
        <v>100</v>
      </c>
      <c r="AE16" s="18" t="str">
        <f t="shared" si="4"/>
        <v>ОК</v>
      </c>
      <c r="AF16" s="8"/>
      <c r="AG16" s="8"/>
      <c r="AH16" s="8"/>
    </row>
    <row r="17" spans="1:34" x14ac:dyDescent="0.25">
      <c r="A17" s="28">
        <v>7</v>
      </c>
      <c r="B17" s="10">
        <v>91.813699999999997</v>
      </c>
      <c r="C17" s="10">
        <v>3.8552</v>
      </c>
      <c r="D17" s="10">
        <v>0.78559999999999997</v>
      </c>
      <c r="E17" s="10">
        <v>5.45E-2</v>
      </c>
      <c r="F17" s="10">
        <v>7.1300000000000002E-2</v>
      </c>
      <c r="G17" s="10">
        <v>1E-4</v>
      </c>
      <c r="H17" s="10">
        <v>1.5599999999999999E-2</v>
      </c>
      <c r="I17" s="10">
        <v>1.1900000000000001E-2</v>
      </c>
      <c r="J17" s="10">
        <v>1.32E-2</v>
      </c>
      <c r="K17" s="10">
        <v>1.23E-2</v>
      </c>
      <c r="L17" s="10">
        <v>3.0489999999999999</v>
      </c>
      <c r="M17" s="10">
        <v>0.31759999999999999</v>
      </c>
      <c r="N17" s="28">
        <v>0.72219999999999995</v>
      </c>
      <c r="O17" s="60">
        <v>8087</v>
      </c>
      <c r="P17" s="58">
        <v>33.86</v>
      </c>
      <c r="Q17" s="59">
        <f t="shared" si="3"/>
        <v>9.405555555555555</v>
      </c>
      <c r="R17" s="60">
        <v>8959</v>
      </c>
      <c r="S17" s="58">
        <v>37.51</v>
      </c>
      <c r="T17" s="61">
        <f t="shared" si="0"/>
        <v>10.419444444444444</v>
      </c>
      <c r="U17" s="62">
        <v>11570</v>
      </c>
      <c r="V17" s="58">
        <v>48.44</v>
      </c>
      <c r="W17" s="61">
        <f t="shared" si="1"/>
        <v>13.455555555555554</v>
      </c>
      <c r="X17" s="23"/>
      <c r="Y17" s="20"/>
      <c r="Z17" s="20"/>
      <c r="AA17" s="20"/>
      <c r="AB17" s="25"/>
      <c r="AC17" s="74">
        <v>9842.8628000000008</v>
      </c>
      <c r="AD17" s="17">
        <f t="shared" si="2"/>
        <v>100</v>
      </c>
      <c r="AE17" s="18" t="str">
        <f t="shared" si="4"/>
        <v>ОК</v>
      </c>
      <c r="AF17" s="8"/>
      <c r="AG17" s="8"/>
      <c r="AH17" s="8"/>
    </row>
    <row r="18" spans="1:34" x14ac:dyDescent="0.25">
      <c r="A18" s="28">
        <v>8</v>
      </c>
      <c r="B18" s="10">
        <v>91.875100000000003</v>
      </c>
      <c r="C18" s="10">
        <v>3.7421000000000002</v>
      </c>
      <c r="D18" s="10">
        <v>0.77629999999999999</v>
      </c>
      <c r="E18" s="10">
        <v>0.06</v>
      </c>
      <c r="F18" s="10">
        <v>6.9599999999999995E-2</v>
      </c>
      <c r="G18" s="10">
        <v>5.0000000000000001E-4</v>
      </c>
      <c r="H18" s="10">
        <v>1.67E-2</v>
      </c>
      <c r="I18" s="10">
        <v>1.2999999999999999E-2</v>
      </c>
      <c r="J18" s="10">
        <v>1.29E-2</v>
      </c>
      <c r="K18" s="10">
        <v>1.46E-2</v>
      </c>
      <c r="L18" s="10">
        <v>3.1160000000000001</v>
      </c>
      <c r="M18" s="10">
        <v>0.30320000000000003</v>
      </c>
      <c r="N18" s="28">
        <v>0.7218</v>
      </c>
      <c r="O18" s="60">
        <v>8075</v>
      </c>
      <c r="P18" s="58">
        <v>33.81</v>
      </c>
      <c r="Q18" s="59">
        <f t="shared" si="3"/>
        <v>9.3916666666666675</v>
      </c>
      <c r="R18" s="60">
        <v>8947</v>
      </c>
      <c r="S18" s="58">
        <v>37.46</v>
      </c>
      <c r="T18" s="61">
        <f t="shared" si="0"/>
        <v>10.405555555555555</v>
      </c>
      <c r="U18" s="62">
        <v>11558</v>
      </c>
      <c r="V18" s="58">
        <v>48.39</v>
      </c>
      <c r="W18" s="61">
        <f t="shared" si="1"/>
        <v>13.441666666666666</v>
      </c>
      <c r="X18" s="23"/>
      <c r="Y18" s="20"/>
      <c r="Z18" s="20"/>
      <c r="AA18" s="20"/>
      <c r="AB18" s="25"/>
      <c r="AC18" s="74">
        <v>9870.4475000000002</v>
      </c>
      <c r="AD18" s="17">
        <f t="shared" si="2"/>
        <v>100.00000000000001</v>
      </c>
      <c r="AE18" s="18" t="str">
        <f t="shared" si="4"/>
        <v>ОК</v>
      </c>
      <c r="AF18" s="8"/>
      <c r="AG18" s="8"/>
      <c r="AH18" s="8"/>
    </row>
    <row r="19" spans="1:34" x14ac:dyDescent="0.25">
      <c r="A19" s="28">
        <v>9</v>
      </c>
      <c r="B19" s="10">
        <v>92.067599999999999</v>
      </c>
      <c r="C19" s="10">
        <v>3.6059999999999999</v>
      </c>
      <c r="D19" s="10">
        <v>0.76629999999999998</v>
      </c>
      <c r="E19" s="10">
        <v>5.5100000000000003E-2</v>
      </c>
      <c r="F19" s="10">
        <v>7.3599999999999999E-2</v>
      </c>
      <c r="G19" s="10">
        <v>2.0000000000000001E-4</v>
      </c>
      <c r="H19" s="10">
        <v>1.7100000000000001E-2</v>
      </c>
      <c r="I19" s="10">
        <v>1.35E-2</v>
      </c>
      <c r="J19" s="10">
        <v>2.23E-2</v>
      </c>
      <c r="K19" s="10">
        <v>1.8E-3</v>
      </c>
      <c r="L19" s="10">
        <v>3.1234000000000002</v>
      </c>
      <c r="M19" s="10">
        <v>0.25309999999999999</v>
      </c>
      <c r="N19" s="28">
        <v>0.72050000000000003</v>
      </c>
      <c r="O19" s="60">
        <v>8073</v>
      </c>
      <c r="P19" s="63">
        <v>33.799999999999997</v>
      </c>
      <c r="Q19" s="59">
        <f t="shared" si="3"/>
        <v>9.3888888888888875</v>
      </c>
      <c r="R19" s="60">
        <v>8945</v>
      </c>
      <c r="S19" s="58">
        <v>37.450000000000003</v>
      </c>
      <c r="T19" s="61">
        <f t="shared" si="0"/>
        <v>10.402777777777779</v>
      </c>
      <c r="U19" s="62">
        <v>11565</v>
      </c>
      <c r="V19" s="63">
        <v>48.42</v>
      </c>
      <c r="W19" s="61">
        <f t="shared" si="1"/>
        <v>13.45</v>
      </c>
      <c r="X19" s="23"/>
      <c r="Y19" s="20"/>
      <c r="Z19" s="20"/>
      <c r="AA19" s="20"/>
      <c r="AB19" s="25"/>
      <c r="AC19" s="74">
        <v>9821.4274999999998</v>
      </c>
      <c r="AD19" s="17">
        <f t="shared" si="2"/>
        <v>100</v>
      </c>
      <c r="AE19" s="18" t="str">
        <f t="shared" si="4"/>
        <v>ОК</v>
      </c>
      <c r="AF19" s="8"/>
      <c r="AG19" s="8"/>
      <c r="AH19" s="8"/>
    </row>
    <row r="20" spans="1:34" x14ac:dyDescent="0.25">
      <c r="A20" s="28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8"/>
      <c r="O20" s="69">
        <v>8073</v>
      </c>
      <c r="P20" s="73">
        <v>33.799999999999997</v>
      </c>
      <c r="Q20" s="59">
        <f t="shared" si="3"/>
        <v>9.3888888888888875</v>
      </c>
      <c r="R20" s="69">
        <v>8945</v>
      </c>
      <c r="S20" s="68">
        <v>37.450000000000003</v>
      </c>
      <c r="T20" s="61">
        <f t="shared" si="0"/>
        <v>10.402777777777779</v>
      </c>
      <c r="U20" s="70">
        <v>11565</v>
      </c>
      <c r="V20" s="73">
        <v>48.42</v>
      </c>
      <c r="W20" s="61">
        <f t="shared" si="1"/>
        <v>13.45</v>
      </c>
      <c r="X20" s="23"/>
      <c r="Y20" s="20"/>
      <c r="Z20" s="20"/>
      <c r="AA20" s="20"/>
      <c r="AB20" s="25"/>
      <c r="AC20" s="74">
        <v>9565.1615000000002</v>
      </c>
      <c r="AD20" s="17">
        <f t="shared" si="2"/>
        <v>0</v>
      </c>
      <c r="AE20" s="18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8"/>
      <c r="O21" s="69">
        <v>8073</v>
      </c>
      <c r="P21" s="73">
        <v>33.799999999999997</v>
      </c>
      <c r="Q21" s="59">
        <f t="shared" si="3"/>
        <v>9.3888888888888875</v>
      </c>
      <c r="R21" s="69">
        <v>8945</v>
      </c>
      <c r="S21" s="68">
        <v>37.450000000000003</v>
      </c>
      <c r="T21" s="61">
        <f t="shared" si="0"/>
        <v>10.402777777777779</v>
      </c>
      <c r="U21" s="70">
        <v>11565</v>
      </c>
      <c r="V21" s="73">
        <v>48.42</v>
      </c>
      <c r="W21" s="61">
        <f t="shared" si="1"/>
        <v>13.45</v>
      </c>
      <c r="X21" s="23"/>
      <c r="Y21" s="20"/>
      <c r="Z21" s="20"/>
      <c r="AA21" s="20"/>
      <c r="AB21" s="25"/>
      <c r="AC21" s="74">
        <v>8387.5139999999992</v>
      </c>
      <c r="AD21" s="17">
        <f t="shared" si="2"/>
        <v>0</v>
      </c>
      <c r="AE21" s="18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10">
        <v>93.082599999999999</v>
      </c>
      <c r="C22" s="10">
        <v>3.5727000000000002</v>
      </c>
      <c r="D22" s="10">
        <v>0.84460000000000002</v>
      </c>
      <c r="E22" s="10">
        <v>8.7300000000000003E-2</v>
      </c>
      <c r="F22" s="10">
        <v>0.1116</v>
      </c>
      <c r="G22" s="10">
        <v>8.9999999999999998E-4</v>
      </c>
      <c r="H22" s="10">
        <v>2.3400000000000001E-2</v>
      </c>
      <c r="I22" s="10">
        <v>1.7500000000000002E-2</v>
      </c>
      <c r="J22" s="10">
        <v>2.4299999999999999E-2</v>
      </c>
      <c r="K22" s="10">
        <v>1.2200000000000001E-2</v>
      </c>
      <c r="L22" s="10">
        <v>2.1227</v>
      </c>
      <c r="M22" s="10">
        <v>0.1002</v>
      </c>
      <c r="N22" s="28">
        <v>0.71609999999999996</v>
      </c>
      <c r="O22" s="60">
        <v>8188</v>
      </c>
      <c r="P22" s="58">
        <v>34.28</v>
      </c>
      <c r="Q22" s="59">
        <f t="shared" si="3"/>
        <v>9.5222222222222221</v>
      </c>
      <c r="R22" s="60">
        <v>9071</v>
      </c>
      <c r="S22" s="58">
        <v>37.979999999999997</v>
      </c>
      <c r="T22" s="61">
        <f t="shared" si="0"/>
        <v>10.549999999999999</v>
      </c>
      <c r="U22" s="62">
        <v>11766</v>
      </c>
      <c r="V22" s="58">
        <v>49.26</v>
      </c>
      <c r="W22" s="61">
        <f t="shared" si="1"/>
        <v>13.683333333333332</v>
      </c>
      <c r="X22" s="23"/>
      <c r="Y22" s="20"/>
      <c r="Z22" s="20"/>
      <c r="AA22" s="20"/>
      <c r="AB22" s="25"/>
      <c r="AC22" s="74">
        <v>8501.0568000000003</v>
      </c>
      <c r="AD22" s="17">
        <f t="shared" si="2"/>
        <v>99.999999999999986</v>
      </c>
      <c r="AE22" s="18" t="str">
        <f t="shared" si="4"/>
        <v>ОК</v>
      </c>
      <c r="AF22" s="8"/>
      <c r="AG22" s="8"/>
      <c r="AH22" s="8"/>
    </row>
    <row r="23" spans="1:34" x14ac:dyDescent="0.25">
      <c r="A23" s="28">
        <v>13</v>
      </c>
      <c r="B23" s="10">
        <v>93.681899999999999</v>
      </c>
      <c r="C23" s="10">
        <v>3.2254999999999998</v>
      </c>
      <c r="D23" s="10">
        <v>0.75680000000000003</v>
      </c>
      <c r="E23" s="10">
        <v>8.6499999999999994E-2</v>
      </c>
      <c r="F23" s="10">
        <v>0.1018</v>
      </c>
      <c r="G23" s="10">
        <v>8.0000000000000004E-4</v>
      </c>
      <c r="H23" s="10">
        <v>2.1299999999999999E-2</v>
      </c>
      <c r="I23" s="10">
        <v>1.5699999999999999E-2</v>
      </c>
      <c r="J23" s="10">
        <v>2.4199999999999999E-2</v>
      </c>
      <c r="K23" s="10">
        <v>1.0800000000000001E-2</v>
      </c>
      <c r="L23" s="10">
        <v>2.0222000000000002</v>
      </c>
      <c r="M23" s="10">
        <v>5.2499999999999998E-2</v>
      </c>
      <c r="N23" s="28">
        <v>0.7117</v>
      </c>
      <c r="O23" s="60">
        <v>8164</v>
      </c>
      <c r="P23" s="58">
        <v>34.18</v>
      </c>
      <c r="Q23" s="59">
        <f t="shared" si="3"/>
        <v>9.4944444444444436</v>
      </c>
      <c r="R23" s="60">
        <v>9048</v>
      </c>
      <c r="S23" s="58">
        <v>37.880000000000003</v>
      </c>
      <c r="T23" s="61">
        <f t="shared" si="0"/>
        <v>10.522222222222222</v>
      </c>
      <c r="U23" s="62">
        <v>11770</v>
      </c>
      <c r="V23" s="58">
        <v>49.28</v>
      </c>
      <c r="W23" s="61">
        <f t="shared" si="1"/>
        <v>13.688888888888888</v>
      </c>
      <c r="X23" s="23"/>
      <c r="Y23" s="20"/>
      <c r="Z23" s="20"/>
      <c r="AA23" s="20"/>
      <c r="AB23" s="25"/>
      <c r="AC23" s="74">
        <v>9995.0532999999996</v>
      </c>
      <c r="AD23" s="17">
        <f t="shared" si="2"/>
        <v>99.999999999999972</v>
      </c>
      <c r="AE23" s="18" t="str">
        <f t="shared" si="4"/>
        <v>ОК</v>
      </c>
      <c r="AF23" s="8"/>
      <c r="AG23" s="8"/>
      <c r="AH23" s="8"/>
    </row>
    <row r="24" spans="1:34" x14ac:dyDescent="0.25">
      <c r="A24" s="28">
        <v>14</v>
      </c>
      <c r="B24" s="10">
        <v>94.164900000000003</v>
      </c>
      <c r="C24" s="10">
        <v>2.8805999999999998</v>
      </c>
      <c r="D24" s="10">
        <v>0.70820000000000005</v>
      </c>
      <c r="E24" s="10">
        <v>8.7400000000000005E-2</v>
      </c>
      <c r="F24" s="10">
        <v>0.1</v>
      </c>
      <c r="G24" s="10">
        <v>8.0000000000000004E-4</v>
      </c>
      <c r="H24" s="10">
        <v>2.0500000000000001E-2</v>
      </c>
      <c r="I24" s="10">
        <v>1.49E-2</v>
      </c>
      <c r="J24" s="10">
        <v>1.49E-2</v>
      </c>
      <c r="K24" s="10">
        <v>1.15E-2</v>
      </c>
      <c r="L24" s="10">
        <v>1.9504999999999999</v>
      </c>
      <c r="M24" s="10">
        <v>4.58E-2</v>
      </c>
      <c r="N24" s="28">
        <v>0.70830000000000004</v>
      </c>
      <c r="O24" s="60">
        <v>8140</v>
      </c>
      <c r="P24" s="63">
        <v>34.08</v>
      </c>
      <c r="Q24" s="59">
        <f t="shared" si="3"/>
        <v>9.4666666666666668</v>
      </c>
      <c r="R24" s="60">
        <v>9021</v>
      </c>
      <c r="S24" s="58">
        <v>37.770000000000003</v>
      </c>
      <c r="T24" s="61">
        <f t="shared" si="0"/>
        <v>10.491666666666667</v>
      </c>
      <c r="U24" s="62">
        <v>11763</v>
      </c>
      <c r="V24" s="58">
        <v>49.25</v>
      </c>
      <c r="W24" s="61">
        <f t="shared" si="1"/>
        <v>13.680555555555555</v>
      </c>
      <c r="X24" s="23"/>
      <c r="Y24" s="20"/>
      <c r="Z24" s="20"/>
      <c r="AA24" s="20"/>
      <c r="AB24" s="25"/>
      <c r="AC24" s="74">
        <v>10331.6803</v>
      </c>
      <c r="AD24" s="17">
        <f t="shared" si="2"/>
        <v>100</v>
      </c>
      <c r="AE24" s="18" t="str">
        <f t="shared" si="4"/>
        <v>ОК</v>
      </c>
      <c r="AF24" s="8"/>
      <c r="AG24" s="8"/>
      <c r="AH24" s="8"/>
    </row>
    <row r="25" spans="1:34" x14ac:dyDescent="0.25">
      <c r="A25" s="28">
        <v>15</v>
      </c>
      <c r="B25" s="10">
        <v>91.768199999999993</v>
      </c>
      <c r="C25" s="10">
        <v>4.8254000000000001</v>
      </c>
      <c r="D25" s="10">
        <v>1.0342</v>
      </c>
      <c r="E25" s="10">
        <v>9.2799999999999994E-2</v>
      </c>
      <c r="F25" s="10">
        <v>0.1061</v>
      </c>
      <c r="G25" s="10">
        <v>8.0000000000000004E-4</v>
      </c>
      <c r="H25" s="10">
        <v>1.8100000000000002E-2</v>
      </c>
      <c r="I25" s="10">
        <v>1.2800000000000001E-2</v>
      </c>
      <c r="J25" s="10">
        <v>6.4999999999999997E-3</v>
      </c>
      <c r="K25" s="10">
        <v>1.24E-2</v>
      </c>
      <c r="L25" s="10">
        <v>2.0847000000000002</v>
      </c>
      <c r="M25" s="10">
        <v>3.7999999999999999E-2</v>
      </c>
      <c r="N25" s="27">
        <v>0.72399999999999998</v>
      </c>
      <c r="O25" s="60">
        <v>8290</v>
      </c>
      <c r="P25" s="58">
        <v>34.71</v>
      </c>
      <c r="Q25" s="59">
        <f t="shared" si="3"/>
        <v>9.6416666666666675</v>
      </c>
      <c r="R25" s="60">
        <v>9181</v>
      </c>
      <c r="S25" s="58">
        <v>38.44</v>
      </c>
      <c r="T25" s="61">
        <f t="shared" si="0"/>
        <v>10.677777777777777</v>
      </c>
      <c r="U25" s="62">
        <v>11842</v>
      </c>
      <c r="V25" s="58">
        <v>49.58</v>
      </c>
      <c r="W25" s="61">
        <f t="shared" si="1"/>
        <v>13.772222222222222</v>
      </c>
      <c r="X25" s="23"/>
      <c r="Y25" s="20"/>
      <c r="Z25" s="20"/>
      <c r="AA25" s="20"/>
      <c r="AB25" s="25"/>
      <c r="AC25" s="74">
        <v>9930.7014999999992</v>
      </c>
      <c r="AD25" s="17">
        <f t="shared" si="2"/>
        <v>99.999999999999986</v>
      </c>
      <c r="AE25" s="18" t="str">
        <f t="shared" si="4"/>
        <v>ОК</v>
      </c>
      <c r="AF25" s="8"/>
      <c r="AG25" s="8"/>
      <c r="AH25" s="8"/>
    </row>
    <row r="26" spans="1:34" x14ac:dyDescent="0.25">
      <c r="A26" s="28">
        <v>16</v>
      </c>
      <c r="B26" s="10">
        <v>91.594700000000003</v>
      </c>
      <c r="C26" s="10">
        <v>4.9332000000000003</v>
      </c>
      <c r="D26" s="10">
        <v>1.0553999999999999</v>
      </c>
      <c r="E26" s="10">
        <v>9.1800000000000007E-2</v>
      </c>
      <c r="F26" s="10">
        <v>0.1041</v>
      </c>
      <c r="G26" s="10">
        <v>5.9999999999999995E-4</v>
      </c>
      <c r="H26" s="10">
        <v>1.84E-2</v>
      </c>
      <c r="I26" s="10">
        <v>1.3299999999999999E-2</v>
      </c>
      <c r="J26" s="10">
        <v>1.5599999999999999E-2</v>
      </c>
      <c r="K26" s="10">
        <v>1.09E-2</v>
      </c>
      <c r="L26" s="10">
        <v>2.1175999999999999</v>
      </c>
      <c r="M26" s="10">
        <v>4.4400000000000002E-2</v>
      </c>
      <c r="N26" s="28">
        <v>0.72529999999999994</v>
      </c>
      <c r="O26" s="60">
        <v>8300</v>
      </c>
      <c r="P26" s="58">
        <v>34.75</v>
      </c>
      <c r="Q26" s="59">
        <f t="shared" si="3"/>
        <v>9.6527777777777768</v>
      </c>
      <c r="R26" s="60">
        <v>9191</v>
      </c>
      <c r="S26" s="58">
        <v>38.479999999999997</v>
      </c>
      <c r="T26" s="61">
        <f t="shared" si="0"/>
        <v>10.688888888888888</v>
      </c>
      <c r="U26" s="62">
        <v>11842</v>
      </c>
      <c r="V26" s="58">
        <v>49.58</v>
      </c>
      <c r="W26" s="61">
        <f t="shared" si="1"/>
        <v>13.772222222222222</v>
      </c>
      <c r="X26" s="23"/>
      <c r="Y26" s="20"/>
      <c r="Z26" s="20"/>
      <c r="AA26" s="20"/>
      <c r="AB26" s="25"/>
      <c r="AC26" s="74">
        <v>10193.4714</v>
      </c>
      <c r="AD26" s="17">
        <f t="shared" si="2"/>
        <v>100.00000000000003</v>
      </c>
      <c r="AE26" s="18" t="str">
        <f t="shared" si="4"/>
        <v>ОК</v>
      </c>
      <c r="AF26" s="8"/>
      <c r="AG26" s="8"/>
      <c r="AH26" s="8"/>
    </row>
    <row r="27" spans="1:34" x14ac:dyDescent="0.25">
      <c r="A27" s="28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8"/>
      <c r="O27" s="69">
        <v>8300</v>
      </c>
      <c r="P27" s="68">
        <v>34.75</v>
      </c>
      <c r="Q27" s="59">
        <f t="shared" si="3"/>
        <v>9.6527777777777768</v>
      </c>
      <c r="R27" s="69">
        <v>9191</v>
      </c>
      <c r="S27" s="68">
        <v>38.479999999999997</v>
      </c>
      <c r="T27" s="61">
        <f t="shared" si="0"/>
        <v>10.688888888888888</v>
      </c>
      <c r="U27" s="70">
        <v>11842</v>
      </c>
      <c r="V27" s="68">
        <v>49.58</v>
      </c>
      <c r="W27" s="61">
        <f t="shared" si="1"/>
        <v>13.772222222222222</v>
      </c>
      <c r="X27" s="23"/>
      <c r="Y27" s="20"/>
      <c r="Z27" s="20"/>
      <c r="AA27" s="20"/>
      <c r="AB27" s="25"/>
      <c r="AC27" s="74">
        <v>12181.764800000001</v>
      </c>
      <c r="AD27" s="17">
        <f t="shared" si="2"/>
        <v>0</v>
      </c>
      <c r="AE27" s="18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8"/>
      <c r="O28" s="69">
        <v>8300</v>
      </c>
      <c r="P28" s="68">
        <v>34.75</v>
      </c>
      <c r="Q28" s="59">
        <f t="shared" si="3"/>
        <v>9.6527777777777768</v>
      </c>
      <c r="R28" s="69">
        <v>9191</v>
      </c>
      <c r="S28" s="68">
        <v>38.479999999999997</v>
      </c>
      <c r="T28" s="61">
        <f t="shared" si="0"/>
        <v>10.688888888888888</v>
      </c>
      <c r="U28" s="70">
        <v>11842</v>
      </c>
      <c r="V28" s="68">
        <v>49.58</v>
      </c>
      <c r="W28" s="61">
        <f t="shared" si="1"/>
        <v>13.772222222222222</v>
      </c>
      <c r="X28" s="23"/>
      <c r="Y28" s="20"/>
      <c r="Z28" s="20"/>
      <c r="AA28" s="20"/>
      <c r="AB28" s="25"/>
      <c r="AC28" s="74">
        <v>9794.9115000000002</v>
      </c>
      <c r="AD28" s="17">
        <f t="shared" si="2"/>
        <v>0</v>
      </c>
      <c r="AE28" s="18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10">
        <v>91.813000000000002</v>
      </c>
      <c r="C29" s="10">
        <v>3.7402000000000002</v>
      </c>
      <c r="D29" s="10">
        <v>0.76680000000000004</v>
      </c>
      <c r="E29" s="10">
        <v>7.0499999999999993E-2</v>
      </c>
      <c r="F29" s="10">
        <v>0.1043</v>
      </c>
      <c r="G29" s="10">
        <v>2.9999999999999997E-4</v>
      </c>
      <c r="H29" s="10">
        <v>2.1600000000000001E-2</v>
      </c>
      <c r="I29" s="10">
        <v>1.6899999999999998E-2</v>
      </c>
      <c r="J29" s="10">
        <v>1.41E-2</v>
      </c>
      <c r="K29" s="10">
        <v>1.1900000000000001E-2</v>
      </c>
      <c r="L29" s="10">
        <v>3.4279000000000002</v>
      </c>
      <c r="M29" s="10">
        <v>1.2500000000000001E-2</v>
      </c>
      <c r="N29" s="28">
        <v>0.7208</v>
      </c>
      <c r="O29" s="60">
        <v>8083</v>
      </c>
      <c r="P29" s="58">
        <v>33.840000000000003</v>
      </c>
      <c r="Q29" s="59">
        <f t="shared" si="3"/>
        <v>9.4</v>
      </c>
      <c r="R29" s="60">
        <v>8954</v>
      </c>
      <c r="S29" s="58">
        <v>37.49</v>
      </c>
      <c r="T29" s="61">
        <f t="shared" si="0"/>
        <v>10.41388888888889</v>
      </c>
      <c r="U29" s="62">
        <v>11577</v>
      </c>
      <c r="V29" s="58">
        <v>48.47</v>
      </c>
      <c r="W29" s="61">
        <f t="shared" si="1"/>
        <v>13.463888888888889</v>
      </c>
      <c r="X29" s="23"/>
      <c r="Y29" s="20"/>
      <c r="Z29" s="20"/>
      <c r="AA29" s="20"/>
      <c r="AB29" s="25"/>
      <c r="AC29" s="74">
        <v>9299.4933000000001</v>
      </c>
      <c r="AD29" s="17">
        <f t="shared" si="2"/>
        <v>100</v>
      </c>
      <c r="AE29" s="18" t="str">
        <f t="shared" si="4"/>
        <v>ОК</v>
      </c>
      <c r="AF29" s="8"/>
      <c r="AG29" s="8"/>
      <c r="AH29" s="8"/>
    </row>
    <row r="30" spans="1:34" x14ac:dyDescent="0.25">
      <c r="A30" s="28">
        <v>20</v>
      </c>
      <c r="B30" s="10">
        <v>92.171400000000006</v>
      </c>
      <c r="C30" s="10">
        <v>3.4981</v>
      </c>
      <c r="D30" s="10">
        <v>0.69679999999999997</v>
      </c>
      <c r="E30" s="10">
        <v>6.2700000000000006E-2</v>
      </c>
      <c r="F30" s="10">
        <v>9.5600000000000004E-2</v>
      </c>
      <c r="G30" s="10">
        <v>4.0000000000000002E-4</v>
      </c>
      <c r="H30" s="10">
        <v>2.18E-2</v>
      </c>
      <c r="I30" s="10">
        <v>1.7600000000000001E-2</v>
      </c>
      <c r="J30" s="10">
        <v>3.2199999999999999E-2</v>
      </c>
      <c r="K30" s="10">
        <v>1.0699999999999999E-2</v>
      </c>
      <c r="L30" s="10">
        <v>3.3805999999999998</v>
      </c>
      <c r="M30" s="10">
        <v>1.21E-2</v>
      </c>
      <c r="N30" s="28">
        <v>0.71860000000000002</v>
      </c>
      <c r="O30" s="60">
        <v>8066</v>
      </c>
      <c r="P30" s="58">
        <v>33.770000000000003</v>
      </c>
      <c r="Q30" s="59">
        <f t="shared" si="3"/>
        <v>9.3805555555555564</v>
      </c>
      <c r="R30" s="60">
        <v>8938</v>
      </c>
      <c r="S30" s="58">
        <v>37.42</v>
      </c>
      <c r="T30" s="61">
        <f t="shared" si="0"/>
        <v>10.394444444444444</v>
      </c>
      <c r="U30" s="62">
        <v>11570</v>
      </c>
      <c r="V30" s="58">
        <v>48.44</v>
      </c>
      <c r="W30" s="61">
        <f t="shared" si="1"/>
        <v>13.455555555555554</v>
      </c>
      <c r="X30" s="23"/>
      <c r="Y30" s="20"/>
      <c r="Z30" s="20"/>
      <c r="AA30" s="20"/>
      <c r="AB30" s="25"/>
      <c r="AC30" s="74">
        <v>9574.2232999999997</v>
      </c>
      <c r="AD30" s="17">
        <f t="shared" si="2"/>
        <v>100.00000000000001</v>
      </c>
      <c r="AE30" s="18" t="str">
        <f t="shared" ref="AE30" si="5">IF(AD30=100,"ОК"," ")</f>
        <v>ОК</v>
      </c>
      <c r="AF30" s="8"/>
      <c r="AG30" s="8"/>
      <c r="AH30" s="8"/>
    </row>
    <row r="31" spans="1:34" x14ac:dyDescent="0.25">
      <c r="A31" s="28">
        <v>21</v>
      </c>
      <c r="B31" s="10">
        <v>92.252399999999994</v>
      </c>
      <c r="C31" s="10">
        <v>3.4586000000000001</v>
      </c>
      <c r="D31" s="10">
        <v>0.69030000000000002</v>
      </c>
      <c r="E31" s="10">
        <v>6.2899999999999998E-2</v>
      </c>
      <c r="F31" s="10">
        <v>9.5200000000000007E-2</v>
      </c>
      <c r="G31" s="10">
        <v>2.9999999999999997E-4</v>
      </c>
      <c r="H31" s="10">
        <v>2.1700000000000001E-2</v>
      </c>
      <c r="I31" s="10">
        <v>1.78E-2</v>
      </c>
      <c r="J31" s="10">
        <v>3.0099999999999998E-2</v>
      </c>
      <c r="K31" s="10">
        <v>1.1599999999999999E-2</v>
      </c>
      <c r="L31" s="10">
        <v>3.3452999999999999</v>
      </c>
      <c r="M31" s="10">
        <v>1.38E-2</v>
      </c>
      <c r="N31" s="28">
        <v>0.71809999999999996</v>
      </c>
      <c r="O31" s="60">
        <v>8066</v>
      </c>
      <c r="P31" s="58">
        <v>33.770000000000003</v>
      </c>
      <c r="Q31" s="59">
        <f t="shared" si="3"/>
        <v>9.3805555555555564</v>
      </c>
      <c r="R31" s="60">
        <v>8935</v>
      </c>
      <c r="S31" s="58">
        <v>37.409999999999997</v>
      </c>
      <c r="T31" s="61">
        <f t="shared" si="0"/>
        <v>10.391666666666666</v>
      </c>
      <c r="U31" s="62">
        <v>11572</v>
      </c>
      <c r="V31" s="58">
        <v>48.45</v>
      </c>
      <c r="W31" s="61">
        <f t="shared" si="1"/>
        <v>13.458333333333334</v>
      </c>
      <c r="X31" s="23"/>
      <c r="Y31" s="20"/>
      <c r="Z31" s="20"/>
      <c r="AA31" s="20"/>
      <c r="AB31" s="25"/>
      <c r="AC31" s="74">
        <v>9799.7543000000005</v>
      </c>
      <c r="AD31" s="17">
        <f t="shared" si="2"/>
        <v>99.999999999999986</v>
      </c>
      <c r="AE31" s="18" t="str">
        <f t="shared" si="4"/>
        <v>ОК</v>
      </c>
      <c r="AF31" s="8"/>
      <c r="AG31" s="8"/>
      <c r="AH31" s="8"/>
    </row>
    <row r="32" spans="1:34" x14ac:dyDescent="0.25">
      <c r="A32" s="28">
        <v>22</v>
      </c>
      <c r="B32" s="10">
        <v>92.198700000000002</v>
      </c>
      <c r="C32" s="10">
        <v>3.5198999999999998</v>
      </c>
      <c r="D32" s="10">
        <v>0.69579999999999997</v>
      </c>
      <c r="E32" s="10">
        <v>6.1199999999999997E-2</v>
      </c>
      <c r="F32" s="10">
        <v>9.1499999999999998E-2</v>
      </c>
      <c r="G32" s="10">
        <v>2.0000000000000001E-4</v>
      </c>
      <c r="H32" s="10">
        <v>2.1000000000000001E-2</v>
      </c>
      <c r="I32" s="10">
        <v>1.7100000000000001E-2</v>
      </c>
      <c r="J32" s="10">
        <v>1.6899999999999998E-2</v>
      </c>
      <c r="K32" s="10">
        <v>1.0699999999999999E-2</v>
      </c>
      <c r="L32" s="10">
        <v>3.3567</v>
      </c>
      <c r="M32" s="10">
        <v>1.03E-2</v>
      </c>
      <c r="N32" s="27">
        <v>0.71799999999999997</v>
      </c>
      <c r="O32" s="60">
        <v>8064</v>
      </c>
      <c r="P32" s="58">
        <v>33.76</v>
      </c>
      <c r="Q32" s="59">
        <f t="shared" si="3"/>
        <v>9.3777777777777764</v>
      </c>
      <c r="R32" s="60">
        <v>8935</v>
      </c>
      <c r="S32" s="58">
        <v>37.409999999999997</v>
      </c>
      <c r="T32" s="61">
        <f t="shared" si="0"/>
        <v>10.391666666666666</v>
      </c>
      <c r="U32" s="62">
        <v>11572</v>
      </c>
      <c r="V32" s="58">
        <v>48.45</v>
      </c>
      <c r="W32" s="61">
        <f t="shared" si="1"/>
        <v>13.458333333333334</v>
      </c>
      <c r="X32" s="23"/>
      <c r="Y32" s="20"/>
      <c r="Z32" s="20"/>
      <c r="AA32" s="20"/>
      <c r="AB32" s="25"/>
      <c r="AC32" s="74">
        <v>9949.9012999999995</v>
      </c>
      <c r="AD32" s="17">
        <f t="shared" si="2"/>
        <v>100.00000000000003</v>
      </c>
      <c r="AE32" s="18" t="str">
        <f t="shared" si="4"/>
        <v>ОК</v>
      </c>
      <c r="AF32" s="8"/>
      <c r="AG32" s="8"/>
      <c r="AH32" s="8"/>
    </row>
    <row r="33" spans="1:34" x14ac:dyDescent="0.25">
      <c r="A33" s="28">
        <v>23</v>
      </c>
      <c r="B33" s="10">
        <v>91.869500000000002</v>
      </c>
      <c r="C33" s="10">
        <v>3.758</v>
      </c>
      <c r="D33" s="10">
        <v>0.95740000000000003</v>
      </c>
      <c r="E33" s="10">
        <v>0.1132</v>
      </c>
      <c r="F33" s="10">
        <v>0.17849999999999999</v>
      </c>
      <c r="G33" s="10">
        <v>4.0000000000000002E-4</v>
      </c>
      <c r="H33" s="10">
        <v>1.72E-2</v>
      </c>
      <c r="I33" s="10">
        <v>1.3100000000000001E-2</v>
      </c>
      <c r="J33" s="10">
        <v>2.0400000000000001E-2</v>
      </c>
      <c r="K33" s="10">
        <v>1.06E-2</v>
      </c>
      <c r="L33" s="10">
        <v>2.8416999999999999</v>
      </c>
      <c r="M33" s="10">
        <v>0.22</v>
      </c>
      <c r="N33" s="28">
        <v>0.72470000000000001</v>
      </c>
      <c r="O33" s="60">
        <v>8161</v>
      </c>
      <c r="P33" s="58">
        <v>34.17</v>
      </c>
      <c r="Q33" s="59">
        <f t="shared" si="3"/>
        <v>9.4916666666666671</v>
      </c>
      <c r="R33" s="60">
        <v>9038</v>
      </c>
      <c r="S33" s="58">
        <v>37.840000000000003</v>
      </c>
      <c r="T33" s="61">
        <f t="shared" si="0"/>
        <v>10.511111111111111</v>
      </c>
      <c r="U33" s="62">
        <v>11653</v>
      </c>
      <c r="V33" s="58">
        <v>48.79</v>
      </c>
      <c r="W33" s="61">
        <f t="shared" si="1"/>
        <v>13.552777777777777</v>
      </c>
      <c r="X33" s="23"/>
      <c r="Y33" s="20"/>
      <c r="Z33" s="20"/>
      <c r="AA33" s="20"/>
      <c r="AB33" s="25"/>
      <c r="AC33" s="74">
        <v>10023.7898</v>
      </c>
      <c r="AD33" s="17">
        <f>SUM(B33:M33)+$K$42+$N$42</f>
        <v>100</v>
      </c>
      <c r="AE33" s="18" t="str">
        <f>IF(AD33=100,"ОК"," ")</f>
        <v>ОК</v>
      </c>
      <c r="AF33" s="8"/>
      <c r="AG33" s="8"/>
      <c r="AH33" s="8"/>
    </row>
    <row r="34" spans="1:34" x14ac:dyDescent="0.25">
      <c r="A34" s="28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8"/>
      <c r="O34" s="69">
        <v>8161</v>
      </c>
      <c r="P34" s="68">
        <v>34.17</v>
      </c>
      <c r="Q34" s="59">
        <f t="shared" si="3"/>
        <v>9.4916666666666671</v>
      </c>
      <c r="R34" s="69">
        <v>9038</v>
      </c>
      <c r="S34" s="68">
        <v>37.840000000000003</v>
      </c>
      <c r="T34" s="61">
        <f t="shared" si="0"/>
        <v>10.511111111111111</v>
      </c>
      <c r="U34" s="70">
        <v>11653</v>
      </c>
      <c r="V34" s="68">
        <v>48.79</v>
      </c>
      <c r="W34" s="61">
        <f t="shared" si="1"/>
        <v>13.552777777777777</v>
      </c>
      <c r="X34" s="23"/>
      <c r="Y34" s="20"/>
      <c r="Z34" s="20"/>
      <c r="AA34" s="20"/>
      <c r="AB34" s="25"/>
      <c r="AC34" s="74">
        <v>9925.2888000000003</v>
      </c>
      <c r="AD34" s="17">
        <f t="shared" si="2"/>
        <v>0</v>
      </c>
      <c r="AE34" s="18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8"/>
      <c r="O35" s="69">
        <v>8161</v>
      </c>
      <c r="P35" s="68">
        <v>34.17</v>
      </c>
      <c r="Q35" s="59">
        <f t="shared" si="3"/>
        <v>9.4916666666666671</v>
      </c>
      <c r="R35" s="69">
        <v>9038</v>
      </c>
      <c r="S35" s="68">
        <v>37.840000000000003</v>
      </c>
      <c r="T35" s="61">
        <f t="shared" si="0"/>
        <v>10.511111111111111</v>
      </c>
      <c r="U35" s="70">
        <v>11653</v>
      </c>
      <c r="V35" s="68">
        <v>48.79</v>
      </c>
      <c r="W35" s="61">
        <f t="shared" si="1"/>
        <v>13.552777777777777</v>
      </c>
      <c r="X35" s="23"/>
      <c r="Y35" s="20"/>
      <c r="Z35" s="20"/>
      <c r="AA35" s="20"/>
      <c r="AB35" s="25"/>
      <c r="AC35" s="74">
        <v>9689.8912999999993</v>
      </c>
      <c r="AD35" s="17">
        <f t="shared" si="2"/>
        <v>0</v>
      </c>
      <c r="AE35" s="18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10">
        <v>92.6387</v>
      </c>
      <c r="C36" s="10">
        <v>4.0148999999999999</v>
      </c>
      <c r="D36" s="10">
        <v>0.9556</v>
      </c>
      <c r="E36" s="10">
        <v>9.1399999999999995E-2</v>
      </c>
      <c r="F36" s="10">
        <v>0.1118</v>
      </c>
      <c r="G36" s="10">
        <v>5.9999999999999995E-4</v>
      </c>
      <c r="H36" s="10">
        <v>1.9900000000000001E-2</v>
      </c>
      <c r="I36" s="10">
        <v>1.52E-2</v>
      </c>
      <c r="J36" s="10">
        <v>1.14E-2</v>
      </c>
      <c r="K36" s="10">
        <v>1.01E-2</v>
      </c>
      <c r="L36" s="10">
        <v>2.0146999999999999</v>
      </c>
      <c r="M36" s="10">
        <v>0.1157</v>
      </c>
      <c r="N36" s="28">
        <v>0.71919999999999995</v>
      </c>
      <c r="O36" s="60">
        <v>8233</v>
      </c>
      <c r="P36" s="58">
        <v>34.47</v>
      </c>
      <c r="Q36" s="59">
        <f t="shared" si="3"/>
        <v>9.5749999999999993</v>
      </c>
      <c r="R36" s="60">
        <v>9119</v>
      </c>
      <c r="S36" s="58">
        <v>38.18</v>
      </c>
      <c r="T36" s="61">
        <f t="shared" si="0"/>
        <v>10.605555555555556</v>
      </c>
      <c r="U36" s="62">
        <v>11801</v>
      </c>
      <c r="V36" s="58">
        <v>49.41</v>
      </c>
      <c r="W36" s="61">
        <f t="shared" si="1"/>
        <v>13.724999999999998</v>
      </c>
      <c r="X36" s="23"/>
      <c r="Y36" s="20"/>
      <c r="Z36" s="20"/>
      <c r="AA36" s="20"/>
      <c r="AB36" s="25"/>
      <c r="AC36" s="74">
        <v>9053.3958000000002</v>
      </c>
      <c r="AD36" s="17">
        <f t="shared" si="2"/>
        <v>100</v>
      </c>
      <c r="AE36" s="18" t="str">
        <f t="shared" si="4"/>
        <v>ОК</v>
      </c>
      <c r="AF36" s="8"/>
      <c r="AG36" s="8"/>
      <c r="AH36" s="8"/>
    </row>
    <row r="37" spans="1:34" x14ac:dyDescent="0.25">
      <c r="A37" s="28">
        <v>27</v>
      </c>
      <c r="B37" s="10">
        <v>93.466300000000004</v>
      </c>
      <c r="C37" s="10">
        <v>3.5116999999999998</v>
      </c>
      <c r="D37" s="10">
        <v>0.86409999999999998</v>
      </c>
      <c r="E37" s="10">
        <v>8.9599999999999999E-2</v>
      </c>
      <c r="F37" s="10">
        <v>0.10639999999999999</v>
      </c>
      <c r="G37" s="10">
        <v>5.9999999999999995E-4</v>
      </c>
      <c r="H37" s="10">
        <v>2.0299999999999999E-2</v>
      </c>
      <c r="I37" s="10">
        <v>1.5299999999999999E-2</v>
      </c>
      <c r="J37" s="10">
        <v>1.5900000000000001E-2</v>
      </c>
      <c r="K37" s="10">
        <v>1.0800000000000001E-2</v>
      </c>
      <c r="L37" s="10">
        <v>1.7838000000000001</v>
      </c>
      <c r="M37" s="10">
        <v>0.1152</v>
      </c>
      <c r="N37" s="27">
        <v>0.71399999999999997</v>
      </c>
      <c r="O37" s="60">
        <v>8209</v>
      </c>
      <c r="P37" s="58">
        <v>34.369999999999997</v>
      </c>
      <c r="Q37" s="59">
        <f t="shared" si="3"/>
        <v>9.5472222222222207</v>
      </c>
      <c r="R37" s="60">
        <v>9095</v>
      </c>
      <c r="S37" s="58">
        <v>38.08</v>
      </c>
      <c r="T37" s="61">
        <f t="shared" si="0"/>
        <v>10.577777777777778</v>
      </c>
      <c r="U37" s="62">
        <v>11811</v>
      </c>
      <c r="V37" s="58">
        <v>49.45</v>
      </c>
      <c r="W37" s="61">
        <f t="shared" si="1"/>
        <v>13.736111111111111</v>
      </c>
      <c r="X37" s="23"/>
      <c r="Y37" s="20"/>
      <c r="Z37" s="20"/>
      <c r="AA37" s="20"/>
      <c r="AB37" s="25"/>
      <c r="AC37" s="74">
        <v>8576.473</v>
      </c>
      <c r="AD37" s="17">
        <f t="shared" si="2"/>
        <v>100.00000000000001</v>
      </c>
      <c r="AE37" s="18" t="str">
        <f t="shared" si="4"/>
        <v>ОК</v>
      </c>
      <c r="AF37" s="8"/>
      <c r="AG37" s="8"/>
      <c r="AH37" s="8"/>
    </row>
    <row r="38" spans="1:34" x14ac:dyDescent="0.25">
      <c r="A38" s="28">
        <v>28</v>
      </c>
      <c r="B38" s="10">
        <v>93.744299999999996</v>
      </c>
      <c r="C38" s="10">
        <v>3.3849</v>
      </c>
      <c r="D38" s="10">
        <v>0.85640000000000005</v>
      </c>
      <c r="E38" s="10">
        <v>9.0999999999999998E-2</v>
      </c>
      <c r="F38" s="10">
        <v>0.1046</v>
      </c>
      <c r="G38" s="10">
        <v>2.9999999999999997E-4</v>
      </c>
      <c r="H38" s="10">
        <v>2.0400000000000001E-2</v>
      </c>
      <c r="I38" s="10">
        <v>1.47E-2</v>
      </c>
      <c r="J38" s="10">
        <v>1.29E-2</v>
      </c>
      <c r="K38" s="10">
        <v>1.2800000000000001E-2</v>
      </c>
      <c r="L38" s="10">
        <v>1.6271</v>
      </c>
      <c r="M38" s="10">
        <v>0.13059999999999999</v>
      </c>
      <c r="N38" s="28">
        <v>0.71250000000000002</v>
      </c>
      <c r="O38" s="60">
        <v>8209</v>
      </c>
      <c r="P38" s="58">
        <v>34.369999999999997</v>
      </c>
      <c r="Q38" s="59">
        <f t="shared" si="3"/>
        <v>9.5472222222222207</v>
      </c>
      <c r="R38" s="60">
        <v>9095</v>
      </c>
      <c r="S38" s="58">
        <v>38.08</v>
      </c>
      <c r="T38" s="61">
        <f t="shared" si="0"/>
        <v>10.577777777777778</v>
      </c>
      <c r="U38" s="62">
        <v>11828</v>
      </c>
      <c r="V38" s="58">
        <v>49.52</v>
      </c>
      <c r="W38" s="61">
        <f t="shared" si="1"/>
        <v>13.755555555555556</v>
      </c>
      <c r="X38" s="23"/>
      <c r="Y38" s="20"/>
      <c r="Z38" s="20"/>
      <c r="AA38" s="20"/>
      <c r="AB38" s="25"/>
      <c r="AC38" s="74">
        <v>7526.1223</v>
      </c>
      <c r="AD38" s="17">
        <f t="shared" si="2"/>
        <v>99.999999999999986</v>
      </c>
      <c r="AE38" s="18" t="str">
        <f t="shared" si="4"/>
        <v>ОК</v>
      </c>
      <c r="AF38" s="8"/>
      <c r="AG38" s="8"/>
      <c r="AH38" s="8"/>
    </row>
    <row r="39" spans="1:34" x14ac:dyDescent="0.25">
      <c r="A39" s="28">
        <v>29</v>
      </c>
      <c r="B39" s="10">
        <v>93.841300000000004</v>
      </c>
      <c r="C39" s="10">
        <v>3.3650000000000002</v>
      </c>
      <c r="D39" s="10">
        <v>0.82609999999999995</v>
      </c>
      <c r="E39" s="10">
        <v>9.0300000000000005E-2</v>
      </c>
      <c r="F39" s="10">
        <v>0.1031</v>
      </c>
      <c r="G39" s="10">
        <v>6.9999999999999999E-4</v>
      </c>
      <c r="H39" s="10">
        <v>2.0199999999999999E-2</v>
      </c>
      <c r="I39" s="10">
        <v>1.46E-2</v>
      </c>
      <c r="J39" s="10">
        <v>2.4799999999999999E-2</v>
      </c>
      <c r="K39" s="10">
        <v>9.9000000000000008E-3</v>
      </c>
      <c r="L39" s="10">
        <v>1.5851</v>
      </c>
      <c r="M39" s="10">
        <v>0.11890000000000001</v>
      </c>
      <c r="N39" s="28">
        <v>0.71189999999999998</v>
      </c>
      <c r="O39" s="60">
        <v>8212</v>
      </c>
      <c r="P39" s="58">
        <v>34.380000000000003</v>
      </c>
      <c r="Q39" s="59">
        <f t="shared" si="3"/>
        <v>9.5500000000000007</v>
      </c>
      <c r="R39" s="60">
        <v>9100</v>
      </c>
      <c r="S39" s="63">
        <v>38.1</v>
      </c>
      <c r="T39" s="61">
        <f t="shared" si="0"/>
        <v>10.583333333333334</v>
      </c>
      <c r="U39" s="62">
        <v>11835</v>
      </c>
      <c r="V39" s="58">
        <v>49.55</v>
      </c>
      <c r="W39" s="61">
        <f t="shared" si="1"/>
        <v>13.763888888888888</v>
      </c>
      <c r="X39" s="23"/>
      <c r="Y39" s="20"/>
      <c r="Z39" s="20"/>
      <c r="AA39" s="20"/>
      <c r="AB39" s="25"/>
      <c r="AC39" s="74">
        <v>7698.3789999999999</v>
      </c>
      <c r="AD39" s="17">
        <f t="shared" si="2"/>
        <v>99.999999999999986</v>
      </c>
      <c r="AE39" s="18" t="str">
        <f t="shared" si="4"/>
        <v>ОК</v>
      </c>
      <c r="AF39" s="8"/>
      <c r="AG39" s="8"/>
      <c r="AH39" s="8"/>
    </row>
    <row r="40" spans="1:34" x14ac:dyDescent="0.25">
      <c r="A40" s="28">
        <v>30</v>
      </c>
      <c r="B40" s="33">
        <v>94.650899999999993</v>
      </c>
      <c r="C40" s="10">
        <v>3.0648</v>
      </c>
      <c r="D40" s="10">
        <v>0.80769999999999997</v>
      </c>
      <c r="E40" s="10">
        <v>0.1003</v>
      </c>
      <c r="F40" s="10">
        <v>0.1037</v>
      </c>
      <c r="G40" s="10">
        <v>8.0000000000000004E-4</v>
      </c>
      <c r="H40" s="10">
        <v>2.0199999999999999E-2</v>
      </c>
      <c r="I40" s="10">
        <v>1.3100000000000001E-2</v>
      </c>
      <c r="J40" s="10">
        <v>5.8999999999999999E-3</v>
      </c>
      <c r="K40" s="10">
        <v>1.5299999999999999E-2</v>
      </c>
      <c r="L40" s="10">
        <v>1.1327</v>
      </c>
      <c r="M40" s="30">
        <v>8.4599999999999995E-2</v>
      </c>
      <c r="N40" s="28">
        <v>0.70689999999999997</v>
      </c>
      <c r="O40" s="60">
        <v>8226</v>
      </c>
      <c r="P40" s="58">
        <v>34.44</v>
      </c>
      <c r="Q40" s="59">
        <f t="shared" si="3"/>
        <v>9.5666666666666664</v>
      </c>
      <c r="R40" s="60">
        <v>9114</v>
      </c>
      <c r="S40" s="58">
        <v>38.159999999999997</v>
      </c>
      <c r="T40" s="61">
        <f t="shared" si="0"/>
        <v>10.6</v>
      </c>
      <c r="U40" s="62">
        <v>11897</v>
      </c>
      <c r="V40" s="58">
        <v>49.81</v>
      </c>
      <c r="W40" s="61">
        <f t="shared" si="1"/>
        <v>13.836111111111112</v>
      </c>
      <c r="X40" s="23"/>
      <c r="Y40" s="20"/>
      <c r="Z40" s="20"/>
      <c r="AA40" s="20"/>
      <c r="AB40" s="25"/>
      <c r="AC40" s="74">
        <v>7873.6565000000001</v>
      </c>
      <c r="AD40" s="17">
        <f t="shared" si="2"/>
        <v>99.999999999999986</v>
      </c>
      <c r="AE40" s="18" t="str">
        <f t="shared" si="4"/>
        <v>ОК</v>
      </c>
      <c r="AF40" s="8"/>
      <c r="AG40" s="8"/>
      <c r="AH40" s="8"/>
    </row>
    <row r="41" spans="1:34" ht="15.75" thickBot="1" x14ac:dyDescent="0.3">
      <c r="A41" s="29">
        <v>31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69">
        <v>8226</v>
      </c>
      <c r="P41" s="68">
        <v>34.44</v>
      </c>
      <c r="Q41" s="59">
        <f t="shared" si="3"/>
        <v>9.5666666666666664</v>
      </c>
      <c r="R41" s="69">
        <v>9114</v>
      </c>
      <c r="S41" s="68">
        <v>38.159999999999997</v>
      </c>
      <c r="T41" s="61">
        <f t="shared" si="0"/>
        <v>10.6</v>
      </c>
      <c r="U41" s="137">
        <v>11897</v>
      </c>
      <c r="V41" s="138">
        <v>49.81</v>
      </c>
      <c r="W41" s="64">
        <f t="shared" si="1"/>
        <v>13.836111111111112</v>
      </c>
      <c r="X41" s="53"/>
      <c r="Y41" s="54"/>
      <c r="Z41" s="54"/>
      <c r="AA41" s="38"/>
      <c r="AB41" s="39"/>
      <c r="AC41" s="75">
        <v>9147.7142999999996</v>
      </c>
      <c r="AD41" s="17">
        <f t="shared" si="2"/>
        <v>0</v>
      </c>
      <c r="AE41" s="18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133" t="s">
        <v>20</v>
      </c>
      <c r="B42" s="133"/>
      <c r="C42" s="133"/>
      <c r="D42" s="133"/>
      <c r="E42" s="133"/>
      <c r="F42" s="133"/>
      <c r="G42" s="133"/>
      <c r="H42" s="134"/>
      <c r="I42" s="131" t="s">
        <v>18</v>
      </c>
      <c r="J42" s="132"/>
      <c r="K42" s="65">
        <v>0</v>
      </c>
      <c r="L42" s="135" t="s">
        <v>19</v>
      </c>
      <c r="M42" s="136"/>
      <c r="N42" s="66">
        <v>0</v>
      </c>
      <c r="O42" s="126">
        <f>SUMPRODUCT(O11:O41,AC11:AC41)/SUM(AC11:AC41)</f>
        <v>8163.3989042527983</v>
      </c>
      <c r="P42" s="93">
        <f>SUMPRODUCT(P11:P41,AC11:AC41)/SUM(AC11:AC41)</f>
        <v>34.178200999567032</v>
      </c>
      <c r="Q42" s="122">
        <f>SUMPRODUCT(Q11:Q41,AC11:AC41)/SUM(AC11:AC41)</f>
        <v>9.4939447221019542</v>
      </c>
      <c r="R42" s="93">
        <f>SUMPRODUCT(R11:R41,AC11:AC41)/SUM(AC11:AC41)</f>
        <v>9042.9717847980864</v>
      </c>
      <c r="S42" s="93">
        <f>SUMPRODUCT(S11:S41,AC11:AC41)/SUM(AC11:AC41)</f>
        <v>37.86108330301289</v>
      </c>
      <c r="T42" s="124">
        <f>SUMPRODUCT(T11:T41,AC11:AC41)/SUM(AC11:AC41)</f>
        <v>10.516967584170244</v>
      </c>
      <c r="U42" s="21"/>
      <c r="V42" s="9"/>
      <c r="W42" s="51"/>
      <c r="X42" s="52"/>
      <c r="Y42" s="52"/>
      <c r="Z42" s="52"/>
      <c r="AA42" s="114" t="s">
        <v>59</v>
      </c>
      <c r="AB42" s="115"/>
      <c r="AC42" s="76">
        <f>SUM(AC11:AC41)</f>
        <v>293412.25790000003</v>
      </c>
      <c r="AD42" s="17"/>
      <c r="AE42" s="18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28" t="s">
        <v>3</v>
      </c>
      <c r="I43" s="129"/>
      <c r="J43" s="129"/>
      <c r="K43" s="129"/>
      <c r="L43" s="129"/>
      <c r="M43" s="129"/>
      <c r="N43" s="130"/>
      <c r="O43" s="127"/>
      <c r="P43" s="94"/>
      <c r="Q43" s="123"/>
      <c r="R43" s="94"/>
      <c r="S43" s="94"/>
      <c r="T43" s="125"/>
      <c r="U43" s="21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0" t="s">
        <v>54</v>
      </c>
      <c r="C45" s="50"/>
      <c r="D45" s="50"/>
      <c r="E45" s="50"/>
      <c r="F45" s="50"/>
      <c r="G45" s="50"/>
      <c r="H45" s="50"/>
      <c r="I45" s="50"/>
      <c r="J45" s="50"/>
      <c r="K45" s="50" t="s">
        <v>55</v>
      </c>
      <c r="L45" s="50"/>
      <c r="M45" s="50"/>
      <c r="N45" s="50"/>
      <c r="O45" s="50"/>
      <c r="P45" s="50"/>
      <c r="Q45" s="50"/>
      <c r="R45" s="42" t="s">
        <v>63</v>
      </c>
      <c r="S45" s="41"/>
      <c r="T45" s="43"/>
      <c r="U45" s="43"/>
      <c r="V45" s="43"/>
      <c r="W45" s="43"/>
    </row>
    <row r="46" spans="1:34" x14ac:dyDescent="0.25">
      <c r="B46" s="44" t="s">
        <v>56</v>
      </c>
      <c r="K46" s="46" t="s">
        <v>5</v>
      </c>
      <c r="M46" s="46"/>
      <c r="O46" s="46" t="s">
        <v>6</v>
      </c>
      <c r="S46" s="46" t="s">
        <v>48</v>
      </c>
      <c r="V46" s="7"/>
    </row>
    <row r="47" spans="1:34" x14ac:dyDescent="0.25">
      <c r="B47" s="40" t="s">
        <v>45</v>
      </c>
      <c r="C47" s="41"/>
      <c r="D47" s="41"/>
      <c r="E47" s="41"/>
      <c r="F47" s="41"/>
      <c r="G47" s="41"/>
      <c r="H47" s="41"/>
      <c r="I47" s="41"/>
      <c r="J47" s="41"/>
      <c r="K47" s="41" t="s">
        <v>46</v>
      </c>
      <c r="L47" s="41"/>
      <c r="M47" s="41"/>
      <c r="N47" s="41"/>
      <c r="O47" s="41"/>
      <c r="P47" s="41"/>
      <c r="Q47" s="41"/>
      <c r="R47" s="42" t="s">
        <v>63</v>
      </c>
      <c r="S47" s="41"/>
      <c r="T47" s="43"/>
      <c r="U47" s="43"/>
      <c r="V47" s="43"/>
      <c r="W47" s="43"/>
    </row>
    <row r="48" spans="1:34" x14ac:dyDescent="0.25">
      <c r="B48" s="44" t="s">
        <v>47</v>
      </c>
      <c r="F48" s="45"/>
      <c r="G48" s="45"/>
      <c r="H48" s="45"/>
      <c r="I48" s="45"/>
      <c r="J48" s="45"/>
      <c r="K48" s="46" t="s">
        <v>5</v>
      </c>
      <c r="L48" s="45"/>
      <c r="M48" s="45"/>
      <c r="N48" s="45"/>
      <c r="O48" s="46" t="s">
        <v>6</v>
      </c>
      <c r="P48" s="45"/>
      <c r="Q48" s="45"/>
      <c r="R48" s="45"/>
      <c r="S48" s="46" t="s">
        <v>48</v>
      </c>
      <c r="V48" s="7"/>
    </row>
    <row r="49" spans="2:23" x14ac:dyDescent="0.25">
      <c r="B49" s="47" t="s">
        <v>49</v>
      </c>
      <c r="C49" s="47"/>
      <c r="D49" s="43"/>
      <c r="E49" s="43"/>
      <c r="F49" s="43"/>
      <c r="G49" s="43"/>
      <c r="H49" s="43"/>
      <c r="I49" s="43"/>
      <c r="J49" s="43"/>
      <c r="K49" s="118" t="s">
        <v>50</v>
      </c>
      <c r="L49" s="119"/>
      <c r="M49" s="119"/>
      <c r="N49" s="43" t="s">
        <v>51</v>
      </c>
      <c r="O49" s="43" t="s">
        <v>52</v>
      </c>
      <c r="P49" s="43"/>
      <c r="Q49" s="43"/>
      <c r="R49" s="55" t="s">
        <v>63</v>
      </c>
      <c r="S49" s="45"/>
      <c r="T49" s="43"/>
      <c r="U49" s="43"/>
      <c r="V49" s="43"/>
      <c r="W49" s="43"/>
    </row>
    <row r="50" spans="2:23" x14ac:dyDescent="0.25">
      <c r="B50" s="44"/>
      <c r="C50" s="44" t="s">
        <v>53</v>
      </c>
      <c r="K50" s="67" t="s">
        <v>5</v>
      </c>
      <c r="L50" s="48"/>
      <c r="M50" s="48"/>
      <c r="N50" s="49"/>
      <c r="O50" s="46" t="s">
        <v>6</v>
      </c>
      <c r="P50" s="48"/>
      <c r="Q50" s="48"/>
      <c r="R50" s="56"/>
      <c r="S50" s="57" t="s">
        <v>60</v>
      </c>
    </row>
    <row r="52" spans="2:23" x14ac:dyDescent="0.25">
      <c r="B52" s="116" t="s">
        <v>61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</sheetData>
  <mergeCells count="47">
    <mergeCell ref="AA42:AB42"/>
    <mergeCell ref="B52:M52"/>
    <mergeCell ref="K49:M49"/>
    <mergeCell ref="N7:W7"/>
    <mergeCell ref="P42:P43"/>
    <mergeCell ref="Q42:Q43"/>
    <mergeCell ref="R42:R43"/>
    <mergeCell ref="T42:T43"/>
    <mergeCell ref="O42:O43"/>
    <mergeCell ref="H43:N43"/>
    <mergeCell ref="I42:J42"/>
    <mergeCell ref="I9:I10"/>
    <mergeCell ref="J9:J10"/>
    <mergeCell ref="K9:K10"/>
    <mergeCell ref="A42:H42"/>
    <mergeCell ref="L42:M42"/>
    <mergeCell ref="S42:S43"/>
    <mergeCell ref="K2:AB2"/>
    <mergeCell ref="K3:AA3"/>
    <mergeCell ref="K4:AA4"/>
    <mergeCell ref="AC7:AC10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</mergeCells>
  <printOptions verticalCentered="1"/>
  <pageMargins left="0.51181102362204722" right="0.31496062992125984" top="0.35433070866141736" bottom="0" header="0.31496062992125984" footer="0.31496062992125984"/>
  <pageSetup paperSize="9" scale="64" orientation="landscape" r:id="rId1"/>
  <ignoredErrors>
    <ignoredError sqref="Q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Лоскутівка_11_24</vt:lpstr>
      <vt:lpstr>Лист2</vt:lpstr>
      <vt:lpstr>Лист3</vt:lpstr>
      <vt:lpstr>Лоскутівка_11_24!Область_печати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Гоцанюк Татьяна Александровна</cp:lastModifiedBy>
  <cp:lastPrinted>2016-12-12T11:51:31Z</cp:lastPrinted>
  <dcterms:created xsi:type="dcterms:W3CDTF">2016-10-07T07:24:19Z</dcterms:created>
  <dcterms:modified xsi:type="dcterms:W3CDTF">2017-01-04T07:27:39Z</dcterms:modified>
</cp:coreProperties>
</file>