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21" i="4" l="1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Q42" i="4" s="1"/>
  <c r="W41" i="4"/>
  <c r="T41" i="4"/>
  <c r="Q41" i="4"/>
  <c r="W40" i="4"/>
  <c r="T40" i="4"/>
  <c r="Q40" i="4"/>
  <c r="W39" i="4"/>
  <c r="T39" i="4"/>
  <c r="Q39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38" i="4"/>
  <c r="T38" i="4"/>
  <c r="Q38" i="4"/>
  <c r="W22" i="4"/>
  <c r="T22" i="4"/>
  <c r="Q22" i="4"/>
  <c r="W11" i="4"/>
  <c r="T11" i="4"/>
  <c r="Q11" i="4"/>
  <c r="T42" i="4"/>
  <c r="S42" i="4"/>
  <c r="R42" i="4"/>
  <c r="P42" i="4"/>
  <c r="O42" i="4"/>
  <c r="AD41" i="4"/>
  <c r="AE41" i="4"/>
  <c r="AD40" i="4"/>
  <c r="AE40" i="4"/>
  <c r="AD39" i="4"/>
  <c r="AE39" i="4"/>
  <c r="AD38" i="4"/>
  <c r="AE38" i="4"/>
  <c r="AD37" i="4"/>
  <c r="AE37" i="4"/>
  <c r="AD36" i="4"/>
  <c r="AE36" i="4"/>
  <c r="AD35" i="4"/>
  <c r="AE35" i="4"/>
  <c r="AD34" i="4"/>
  <c r="AE34" i="4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<sst xmlns="http://schemas.openxmlformats.org/spreadsheetml/2006/main" count="66" uniqueCount="60">
  <si>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</si>
  <si>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</si>
  <si>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</si>
  <si>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</si>
  <si>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</si>
  <si>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</si>
  <si>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</si>
  <si>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</si>
  <si>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</si>
  <si>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</si>
  <si>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</si>
  <si>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</si>
  <si>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</si>
  <si>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</si>
  <si>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</si>
  <si>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</si>
  <si>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</si>
  <si>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</si>
  <si>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</si>
  <si>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</si>
  <si>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</si>
  <si>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</si>
  <si>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</si>
  <si>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</si>
  <si>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</si>
  <si>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</si>
  <si>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</si>
  <si>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</si>
  <si>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</si>
  <si>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</si>
  <si>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</si>
  <si>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</si>
  <si>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</si>
  <si>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</si>
  <si>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</si>
  <si>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</si>
  <si>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</si>
  <si>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</si>
  <si>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</si>
  <si>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</si>
  <si>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</si>
  <si>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</si>
  <si>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</si>
  <si>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</si>
  <si>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</si>
  <si>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</si>
  <si>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</si>
  <si>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</si>
  <si>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</si>
  <si>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</si>
  <si>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</si>
  <si>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</si>
  <si>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</si>
  <si>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</si>
  <si>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</si>
  <si>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</si>
  <si>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</si>
  <si>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r>
      <t xml:space="preserve">переданого </t>
    </r>
    <r>
      <rPr>
        <b/>
        <u/>
        <sz val="11"/>
        <color indexed="8"/>
        <rFont val="Times New Roman"/>
        <family val="1"/>
        <charset val="204"/>
      </rPr>
      <t xml:space="preserve">Сєвєродонецьким ЛВУМГ </t>
    </r>
    <r>
      <rPr>
        <sz val="11"/>
        <color indexed="8"/>
        <rFont val="Times New Roman"/>
        <family val="1"/>
        <charset val="204"/>
      </rPr>
      <t xml:space="preserve">та прийнятого </t>
    </r>
    <r>
      <rPr>
        <b/>
        <u/>
        <sz val="11"/>
        <color indexed="8"/>
        <rFont val="Times New Roman"/>
        <family val="1"/>
        <charset val="204"/>
      </rPr>
      <t xml:space="preserve">АГНКС м. Сєвєродонецьк  </t>
    </r>
    <r>
      <rPr>
        <sz val="11"/>
        <color indexed="8"/>
        <rFont val="Times New Roman"/>
        <family val="1"/>
        <charset val="204"/>
      </rPr>
      <t xml:space="preserve">    </t>
    </r>
  </si>
  <si>
    <r>
      <t xml:space="preserve">з газопроводу  </t>
    </r>
    <r>
      <rPr>
        <b/>
        <u/>
        <sz val="11"/>
        <color indexed="10"/>
        <rFont val="Times New Roman"/>
        <family val="1"/>
        <charset val="204"/>
      </rPr>
      <t>Луганськ-Лисичанськ-Рубіжне</t>
    </r>
    <r>
      <rPr>
        <sz val="11"/>
        <color indexed="10"/>
        <rFont val="Times New Roman"/>
        <family val="1"/>
        <charset val="204"/>
      </rPr>
      <t xml:space="preserve">     за період з   </t>
    </r>
    <r>
      <rPr>
        <b/>
        <u/>
        <sz val="11"/>
        <color indexed="10"/>
        <rFont val="Times New Roman"/>
        <family val="1"/>
        <charset val="204"/>
      </rPr>
      <t>01.12.2016р.</t>
    </r>
    <r>
      <rPr>
        <sz val="11"/>
        <color indexed="10"/>
        <rFont val="Times New Roman"/>
        <family val="1"/>
        <charset val="204"/>
      </rPr>
      <t xml:space="preserve"> по </t>
    </r>
    <r>
      <rPr>
        <b/>
        <u/>
        <sz val="11"/>
        <color indexed="10"/>
        <rFont val="Times New Roman"/>
        <family val="1"/>
        <charset val="204"/>
      </rPr>
      <t>31.12.2016р.</t>
    </r>
  </si>
  <si>
    <r>
      <t xml:space="preserve">маршрут </t>
    </r>
    <r>
      <rPr>
        <b/>
        <u/>
        <sz val="11"/>
        <color indexed="8"/>
        <rFont val="Times New Roman"/>
        <family val="1"/>
        <charset val="204"/>
      </rPr>
      <t>№ 683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</si>
</sst>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sz val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u/>
      <sz val="11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164" fontId="10" fillId="2" borderId="1" xfId="0" applyNumberFormat="1" applyFont="1" applyFill="1" applyBorder="1" applyAlignment="1">
      <alignment horizontal="center" wrapText="1"/>
    </xf>
    <xf numFmtId="0" fontId="12" fillId="0" borderId="0" xfId="0" applyFont="1" applyProtection="1"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Protection="1"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8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14" fillId="2" borderId="47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4" xfId="0" applyNumberFormat="1" applyBorder="1"/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4" fontId="20" fillId="0" borderId="3" xfId="0" applyNumberFormat="1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40" xfId="0" applyFont="1" applyBorder="1" applyAlignment="1" applyProtection="1">
      <alignment horizontal="right" vertical="center" wrapText="1"/>
      <protection locked="0"/>
    </xf>
    <xf numFmtId="0" fontId="2" fillId="0" borderId="41" xfId="0" applyFont="1" applyBorder="1" applyAlignment="1" applyProtection="1">
      <alignment horizontal="right" vertical="center" wrapText="1"/>
      <protection locked="0"/>
    </xf>
    <xf numFmtId="0" fontId="2" fillId="0" borderId="27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center" wrapText="1"/>
      <protection locked="0"/>
    </xf>
    <xf numFmtId="4" fontId="2" fillId="0" borderId="27" xfId="0" applyNumberFormat="1" applyFont="1" applyBorder="1" applyAlignment="1" applyProtection="1">
      <alignment horizontal="center" wrapText="1"/>
      <protection locked="0"/>
    </xf>
    <xf numFmtId="4" fontId="2" fillId="0" borderId="37" xfId="0" applyNumberFormat="1" applyFont="1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4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14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24" xfId="0" applyFont="1" applyFill="1" applyBorder="1" applyProtection="1">
      <protection locked="0"/>
    </xf>
    <xf numFmtId="2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1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16" zoomScaleNormal="100" zoomScaleSheetLayoutView="100" workbookViewId="0">
      <selection activeCell="Y15" sqref="Y15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6" t="s">
        <v>20</v>
      </c>
      <c r="B1" s="35"/>
      <c r="C1" s="35"/>
      <c r="D1" s="35"/>
      <c r="E1" s="11"/>
      <c r="F1" s="11"/>
      <c r="G1" s="11"/>
      <c r="H1" s="11"/>
      <c r="I1" s="11"/>
      <c r="J1" s="11"/>
      <c r="K1" s="11"/>
      <c r="L1" s="11"/>
      <c r="M1" s="35" t="s">
        <v>4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11"/>
      <c r="Y1" s="11"/>
      <c r="Z1" s="11"/>
      <c r="AA1" s="11"/>
      <c r="AB1" s="11"/>
      <c r="AC1" s="11"/>
    </row>
    <row r="2" spans="1:34" x14ac:dyDescent="0.25">
      <c r="A2" s="36" t="s">
        <v>47</v>
      </c>
      <c r="B2" s="35"/>
      <c r="C2" s="10"/>
      <c r="D2" s="35"/>
      <c r="E2" s="11"/>
      <c r="F2" s="35"/>
      <c r="G2" s="35"/>
      <c r="H2" s="35"/>
      <c r="I2" s="35"/>
      <c r="J2" s="35"/>
      <c r="K2" s="2" t="s">
        <v>57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0"/>
      <c r="AB2" s="111"/>
      <c r="AC2" s="111"/>
    </row>
    <row r="3" spans="1:34" ht="13.5" customHeight="1" x14ac:dyDescent="0.25">
      <c r="A3" s="36" t="s">
        <v>48</v>
      </c>
      <c r="B3" s="11"/>
      <c r="C3" s="2"/>
      <c r="D3" s="11"/>
      <c r="E3" s="11"/>
      <c r="F3" s="35"/>
      <c r="G3" s="35"/>
      <c r="H3" s="35"/>
      <c r="I3" s="35"/>
      <c r="J3" s="35"/>
      <c r="K3" s="12" t="s">
        <v>59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4" x14ac:dyDescent="0.25">
      <c r="A4" s="37" t="s">
        <v>21</v>
      </c>
      <c r="B4" s="11"/>
      <c r="C4" s="11"/>
      <c r="D4" s="11"/>
      <c r="E4" s="11"/>
      <c r="F4" s="11"/>
      <c r="G4" s="35"/>
      <c r="H4" s="35"/>
      <c r="I4" s="35"/>
      <c r="J4" s="11"/>
      <c r="K4" s="41" t="s">
        <v>58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11"/>
      <c r="Z4" s="11"/>
      <c r="AA4" s="11"/>
      <c r="AB4" s="11"/>
      <c r="AC4" s="11"/>
    </row>
    <row r="5" spans="1:34" x14ac:dyDescent="0.25">
      <c r="A5" s="37" t="s">
        <v>49</v>
      </c>
      <c r="B5" s="11"/>
      <c r="C5" s="11"/>
      <c r="D5" s="11"/>
      <c r="E5" s="11"/>
      <c r="F5" s="35"/>
      <c r="G5" s="35"/>
      <c r="H5" s="35"/>
      <c r="I5" s="11"/>
      <c r="J5" s="11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2"/>
      <c r="X5" s="11"/>
      <c r="Y5" s="11"/>
      <c r="Z5" s="11"/>
      <c r="AA5" s="11"/>
      <c r="AB5" s="11"/>
      <c r="AC5" s="11"/>
    </row>
    <row r="6" spans="1:34" ht="5.25" customHeight="1" thickBot="1" x14ac:dyDescent="0.3"/>
    <row r="7" spans="1:34" ht="26.25" customHeight="1" thickBot="1" x14ac:dyDescent="0.3">
      <c r="A7" s="60" t="s">
        <v>0</v>
      </c>
      <c r="B7" s="94" t="s">
        <v>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94" t="s">
        <v>30</v>
      </c>
      <c r="O7" s="95"/>
      <c r="P7" s="95"/>
      <c r="Q7" s="95"/>
      <c r="R7" s="95"/>
      <c r="S7" s="95"/>
      <c r="T7" s="95"/>
      <c r="U7" s="95"/>
      <c r="V7" s="95"/>
      <c r="W7" s="96"/>
      <c r="X7" s="106" t="s">
        <v>25</v>
      </c>
      <c r="Y7" s="108" t="s">
        <v>2</v>
      </c>
      <c r="Z7" s="112" t="s">
        <v>17</v>
      </c>
      <c r="AA7" s="112" t="s">
        <v>18</v>
      </c>
      <c r="AB7" s="68" t="s">
        <v>19</v>
      </c>
      <c r="AC7" s="60" t="s">
        <v>16</v>
      </c>
    </row>
    <row r="8" spans="1:34" ht="16.5" customHeight="1" thickBot="1" x14ac:dyDescent="0.3">
      <c r="A8" s="61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91" t="s">
        <v>26</v>
      </c>
      <c r="O8" s="18" t="s">
        <v>28</v>
      </c>
      <c r="P8" s="18"/>
      <c r="Q8" s="18"/>
      <c r="R8" s="18"/>
      <c r="S8" s="18"/>
      <c r="T8" s="18"/>
      <c r="U8" s="18"/>
      <c r="V8" s="18" t="s">
        <v>29</v>
      </c>
      <c r="W8" s="21"/>
      <c r="X8" s="107"/>
      <c r="Y8" s="109"/>
      <c r="Z8" s="113"/>
      <c r="AA8" s="113"/>
      <c r="AB8" s="69"/>
      <c r="AC8" s="114"/>
    </row>
    <row r="9" spans="1:34" ht="15" customHeight="1" x14ac:dyDescent="0.25">
      <c r="A9" s="61"/>
      <c r="B9" s="97" t="s">
        <v>33</v>
      </c>
      <c r="C9" s="62" t="s">
        <v>34</v>
      </c>
      <c r="D9" s="62" t="s">
        <v>35</v>
      </c>
      <c r="E9" s="62" t="s">
        <v>40</v>
      </c>
      <c r="F9" s="62" t="s">
        <v>41</v>
      </c>
      <c r="G9" s="62" t="s">
        <v>38</v>
      </c>
      <c r="H9" s="62" t="s">
        <v>42</v>
      </c>
      <c r="I9" s="62" t="s">
        <v>39</v>
      </c>
      <c r="J9" s="62" t="s">
        <v>37</v>
      </c>
      <c r="K9" s="62" t="s">
        <v>36</v>
      </c>
      <c r="L9" s="62" t="s">
        <v>43</v>
      </c>
      <c r="M9" s="70" t="s">
        <v>44</v>
      </c>
      <c r="N9" s="92"/>
      <c r="O9" s="64" t="s">
        <v>31</v>
      </c>
      <c r="P9" s="66" t="s">
        <v>10</v>
      </c>
      <c r="Q9" s="68" t="s">
        <v>11</v>
      </c>
      <c r="R9" s="97" t="s">
        <v>32</v>
      </c>
      <c r="S9" s="62" t="s">
        <v>12</v>
      </c>
      <c r="T9" s="70" t="s">
        <v>13</v>
      </c>
      <c r="U9" s="104" t="s">
        <v>27</v>
      </c>
      <c r="V9" s="62" t="s">
        <v>14</v>
      </c>
      <c r="W9" s="70" t="s">
        <v>15</v>
      </c>
      <c r="X9" s="107"/>
      <c r="Y9" s="109"/>
      <c r="Z9" s="113"/>
      <c r="AA9" s="113"/>
      <c r="AB9" s="69"/>
      <c r="AC9" s="114"/>
    </row>
    <row r="10" spans="1:34" ht="92.25" customHeight="1" x14ac:dyDescent="0.25">
      <c r="A10" s="61"/>
      <c r="B10" s="98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71"/>
      <c r="N10" s="93"/>
      <c r="O10" s="65"/>
      <c r="P10" s="67"/>
      <c r="Q10" s="69"/>
      <c r="R10" s="98"/>
      <c r="S10" s="63"/>
      <c r="T10" s="71"/>
      <c r="U10" s="105"/>
      <c r="V10" s="63"/>
      <c r="W10" s="71"/>
      <c r="X10" s="107"/>
      <c r="Y10" s="109"/>
      <c r="Z10" s="113"/>
      <c r="AA10" s="113"/>
      <c r="AB10" s="69"/>
      <c r="AC10" s="114"/>
    </row>
    <row r="11" spans="1:34" x14ac:dyDescent="0.25">
      <c r="A11" s="23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2"/>
      <c r="O11" s="32"/>
      <c r="P11" s="115">
        <v>33.979999999999997</v>
      </c>
      <c r="Q11" s="116">
        <f>P11/3.6</f>
        <v>9.4388888888888882</v>
      </c>
      <c r="R11" s="117"/>
      <c r="S11" s="118">
        <v>37.61</v>
      </c>
      <c r="T11" s="116">
        <f>S11/3.6</f>
        <v>10.447222222222221</v>
      </c>
      <c r="U11" s="119"/>
      <c r="V11" s="120">
        <v>47.09</v>
      </c>
      <c r="W11" s="116">
        <f>V11/3.6</f>
        <v>13.080555555555556</v>
      </c>
      <c r="X11" s="43"/>
      <c r="Y11" s="16"/>
      <c r="Z11" s="16"/>
      <c r="AA11" s="16"/>
      <c r="AB11" s="50"/>
      <c r="AC11" s="53">
        <v>1.4159999999999999</v>
      </c>
      <c r="AD11" s="13">
        <f>SUM(B11:M11)+$K$42+$N$42</f>
        <v>0</v>
      </c>
      <c r="AE11" s="14" t="str">
        <f>IF(AD11=100,"ОК"," ")</f>
        <v xml:space="preserve"> </v>
      </c>
      <c r="AF11" s="7"/>
      <c r="AG11" s="7"/>
      <c r="AH11" s="7"/>
    </row>
    <row r="12" spans="1:34" x14ac:dyDescent="0.25">
      <c r="A12" s="23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3"/>
      <c r="O12" s="16"/>
      <c r="P12" s="115">
        <v>33.979999999999997</v>
      </c>
      <c r="Q12" s="116">
        <f t="shared" ref="Q12:Q21" si="0">P12/3.6</f>
        <v>9.4388888888888882</v>
      </c>
      <c r="R12" s="117"/>
      <c r="S12" s="118">
        <v>37.61</v>
      </c>
      <c r="T12" s="116">
        <f t="shared" ref="T12:T21" si="1">S12/3.6</f>
        <v>10.447222222222221</v>
      </c>
      <c r="U12" s="119"/>
      <c r="V12" s="120">
        <v>47.09</v>
      </c>
      <c r="W12" s="116">
        <f t="shared" ref="W12:W21" si="2">V12/3.6</f>
        <v>13.080555555555556</v>
      </c>
      <c r="X12" s="43"/>
      <c r="Y12" s="16"/>
      <c r="Z12" s="16"/>
      <c r="AA12" s="16"/>
      <c r="AB12" s="50"/>
      <c r="AC12" s="53">
        <v>1.0309999999999999</v>
      </c>
      <c r="AD12" s="13">
        <f t="shared" ref="AD12:AD41" si="3">SUM(B12:M12)+$K$42+$N$42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3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3"/>
      <c r="O13" s="15"/>
      <c r="P13" s="115">
        <v>33.979999999999997</v>
      </c>
      <c r="Q13" s="116">
        <f t="shared" si="0"/>
        <v>9.4388888888888882</v>
      </c>
      <c r="R13" s="117"/>
      <c r="S13" s="118">
        <v>37.61</v>
      </c>
      <c r="T13" s="116">
        <f t="shared" si="1"/>
        <v>10.447222222222221</v>
      </c>
      <c r="U13" s="119"/>
      <c r="V13" s="120">
        <v>47.09</v>
      </c>
      <c r="W13" s="116">
        <f t="shared" si="2"/>
        <v>13.080555555555556</v>
      </c>
      <c r="X13" s="43"/>
      <c r="Y13" s="16"/>
      <c r="Z13" s="16"/>
      <c r="AA13" s="16"/>
      <c r="AB13" s="50"/>
      <c r="AC13" s="53">
        <v>0.65600000000000003</v>
      </c>
      <c r="AD13" s="13">
        <f t="shared" si="3"/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3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3"/>
      <c r="O14" s="15"/>
      <c r="P14" s="115">
        <v>33.979999999999997</v>
      </c>
      <c r="Q14" s="116">
        <f t="shared" si="0"/>
        <v>9.4388888888888882</v>
      </c>
      <c r="R14" s="117"/>
      <c r="S14" s="118">
        <v>37.61</v>
      </c>
      <c r="T14" s="116">
        <f t="shared" si="1"/>
        <v>10.447222222222221</v>
      </c>
      <c r="U14" s="119"/>
      <c r="V14" s="120">
        <v>47.09</v>
      </c>
      <c r="W14" s="116">
        <f t="shared" si="2"/>
        <v>13.080555555555556</v>
      </c>
      <c r="X14" s="43"/>
      <c r="Y14" s="16"/>
      <c r="Z14" s="16"/>
      <c r="AA14" s="16"/>
      <c r="AB14" s="50"/>
      <c r="AC14" s="53">
        <v>0.72199999999999998</v>
      </c>
      <c r="AD14" s="13">
        <f t="shared" si="3"/>
        <v>0</v>
      </c>
      <c r="AE14" s="14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3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3"/>
      <c r="O15" s="15"/>
      <c r="P15" s="115">
        <v>33.979999999999997</v>
      </c>
      <c r="Q15" s="116">
        <f t="shared" si="0"/>
        <v>9.4388888888888882</v>
      </c>
      <c r="R15" s="117"/>
      <c r="S15" s="118">
        <v>37.61</v>
      </c>
      <c r="T15" s="116">
        <f t="shared" si="1"/>
        <v>10.447222222222221</v>
      </c>
      <c r="U15" s="119"/>
      <c r="V15" s="120">
        <v>47.09</v>
      </c>
      <c r="W15" s="116">
        <f t="shared" si="2"/>
        <v>13.080555555555556</v>
      </c>
      <c r="X15" s="43"/>
      <c r="Y15" s="16"/>
      <c r="Z15" s="16"/>
      <c r="AA15" s="16"/>
      <c r="AB15" s="50"/>
      <c r="AC15" s="53">
        <v>1.431</v>
      </c>
      <c r="AD15" s="13">
        <f t="shared" si="3"/>
        <v>0</v>
      </c>
      <c r="AE15" s="14" t="str">
        <f t="shared" si="4"/>
        <v xml:space="preserve"> </v>
      </c>
      <c r="AF15" s="7"/>
      <c r="AG15" s="7"/>
      <c r="AH15" s="7"/>
    </row>
    <row r="16" spans="1:34" x14ac:dyDescent="0.25">
      <c r="A16" s="23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3"/>
      <c r="O16" s="15"/>
      <c r="P16" s="115">
        <v>33.979999999999997</v>
      </c>
      <c r="Q16" s="116">
        <f t="shared" si="0"/>
        <v>9.4388888888888882</v>
      </c>
      <c r="R16" s="117"/>
      <c r="S16" s="118">
        <v>37.61</v>
      </c>
      <c r="T16" s="116">
        <f t="shared" si="1"/>
        <v>10.447222222222221</v>
      </c>
      <c r="U16" s="119"/>
      <c r="V16" s="120">
        <v>47.09</v>
      </c>
      <c r="W16" s="116">
        <f t="shared" si="2"/>
        <v>13.080555555555556</v>
      </c>
      <c r="X16" s="43"/>
      <c r="Y16" s="16"/>
      <c r="Z16" s="16"/>
      <c r="AA16" s="16"/>
      <c r="AB16" s="50"/>
      <c r="AC16" s="53">
        <v>1.2709999999999999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3">
        <v>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16"/>
      <c r="P17" s="115">
        <v>33.979999999999997</v>
      </c>
      <c r="Q17" s="116">
        <f t="shared" si="0"/>
        <v>9.4388888888888882</v>
      </c>
      <c r="R17" s="117"/>
      <c r="S17" s="118">
        <v>37.61</v>
      </c>
      <c r="T17" s="116">
        <f t="shared" si="1"/>
        <v>10.447222222222221</v>
      </c>
      <c r="U17" s="119"/>
      <c r="V17" s="120">
        <v>47.09</v>
      </c>
      <c r="W17" s="116">
        <f t="shared" si="2"/>
        <v>13.080555555555556</v>
      </c>
      <c r="X17" s="44"/>
      <c r="Y17" s="16"/>
      <c r="Z17" s="16"/>
      <c r="AA17" s="16"/>
      <c r="AB17" s="51"/>
      <c r="AC17" s="53">
        <v>1.472</v>
      </c>
      <c r="AD17" s="13">
        <f t="shared" si="3"/>
        <v>0</v>
      </c>
      <c r="AE17" s="14" t="str">
        <f t="shared" si="4"/>
        <v xml:space="preserve"> </v>
      </c>
      <c r="AF17" s="7"/>
      <c r="AG17" s="7"/>
      <c r="AH17" s="7"/>
    </row>
    <row r="18" spans="1:34" x14ac:dyDescent="0.25">
      <c r="A18" s="23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3"/>
      <c r="O18" s="15"/>
      <c r="P18" s="115">
        <v>33.979999999999997</v>
      </c>
      <c r="Q18" s="116">
        <f t="shared" si="0"/>
        <v>9.4388888888888882</v>
      </c>
      <c r="R18" s="117"/>
      <c r="S18" s="118">
        <v>37.61</v>
      </c>
      <c r="T18" s="116">
        <f t="shared" si="1"/>
        <v>10.447222222222221</v>
      </c>
      <c r="U18" s="119"/>
      <c r="V18" s="120">
        <v>47.09</v>
      </c>
      <c r="W18" s="116">
        <f t="shared" si="2"/>
        <v>13.080555555555556</v>
      </c>
      <c r="X18" s="43"/>
      <c r="Y18" s="16"/>
      <c r="Z18" s="16"/>
      <c r="AA18" s="16"/>
      <c r="AB18" s="50"/>
      <c r="AC18" s="53">
        <v>1.333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3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3"/>
      <c r="O19" s="15"/>
      <c r="P19" s="115">
        <v>33.979999999999997</v>
      </c>
      <c r="Q19" s="116">
        <f t="shared" si="0"/>
        <v>9.4388888888888882</v>
      </c>
      <c r="R19" s="117"/>
      <c r="S19" s="118">
        <v>37.61</v>
      </c>
      <c r="T19" s="116">
        <f t="shared" si="1"/>
        <v>10.447222222222221</v>
      </c>
      <c r="U19" s="119"/>
      <c r="V19" s="120">
        <v>47.09</v>
      </c>
      <c r="W19" s="116">
        <f t="shared" si="2"/>
        <v>13.080555555555556</v>
      </c>
      <c r="X19" s="43"/>
      <c r="Y19" s="16"/>
      <c r="Z19" s="16"/>
      <c r="AA19" s="16"/>
      <c r="AB19" s="50"/>
      <c r="AC19" s="53">
        <v>1.1859999999999999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3">
        <v>10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15"/>
      <c r="P20" s="115">
        <v>33.979999999999997</v>
      </c>
      <c r="Q20" s="116">
        <f t="shared" si="0"/>
        <v>9.4388888888888882</v>
      </c>
      <c r="R20" s="117"/>
      <c r="S20" s="118">
        <v>37.61</v>
      </c>
      <c r="T20" s="116">
        <f t="shared" si="1"/>
        <v>10.447222222222221</v>
      </c>
      <c r="U20" s="119"/>
      <c r="V20" s="120">
        <v>47.09</v>
      </c>
      <c r="W20" s="116">
        <f t="shared" si="2"/>
        <v>13.080555555555556</v>
      </c>
      <c r="X20" s="43"/>
      <c r="Y20" s="16"/>
      <c r="Z20" s="16"/>
      <c r="AA20" s="16"/>
      <c r="AB20" s="51"/>
      <c r="AC20" s="53">
        <v>0.84299999999999997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3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3"/>
      <c r="O21" s="15"/>
      <c r="P21" s="115">
        <v>33.979999999999997</v>
      </c>
      <c r="Q21" s="116">
        <f t="shared" si="0"/>
        <v>9.4388888888888882</v>
      </c>
      <c r="R21" s="117"/>
      <c r="S21" s="118">
        <v>37.61</v>
      </c>
      <c r="T21" s="116">
        <f t="shared" si="1"/>
        <v>10.447222222222221</v>
      </c>
      <c r="U21" s="119"/>
      <c r="V21" s="120">
        <v>47.09</v>
      </c>
      <c r="W21" s="116">
        <f t="shared" si="2"/>
        <v>13.080555555555556</v>
      </c>
      <c r="X21" s="43"/>
      <c r="Y21" s="16"/>
      <c r="Z21" s="16"/>
      <c r="AA21" s="16"/>
      <c r="AB21" s="50"/>
      <c r="AC21" s="53">
        <v>0.67300000000000004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3">
        <v>12</v>
      </c>
      <c r="B22" s="55">
        <v>87.727400000000003</v>
      </c>
      <c r="C22" s="55">
        <v>3.5625</v>
      </c>
      <c r="D22" s="55">
        <v>1.6261000000000001</v>
      </c>
      <c r="E22" s="55">
        <v>0.2238</v>
      </c>
      <c r="F22" s="55">
        <v>0.42420000000000002</v>
      </c>
      <c r="G22" s="55">
        <v>2.24E-2</v>
      </c>
      <c r="H22" s="55">
        <v>9.2399999999999996E-2</v>
      </c>
      <c r="I22" s="55">
        <v>7.85E-2</v>
      </c>
      <c r="J22" s="55">
        <v>7.4700000000000003E-2</v>
      </c>
      <c r="K22" s="55">
        <v>9.1999999999999998E-3</v>
      </c>
      <c r="L22" s="55">
        <v>3.6173999999999999</v>
      </c>
      <c r="M22" s="55">
        <v>2.5413999999999999</v>
      </c>
      <c r="N22" s="55">
        <v>0.77410000000000001</v>
      </c>
      <c r="O22" s="15"/>
      <c r="P22" s="56">
        <v>33.94</v>
      </c>
      <c r="Q22" s="57">
        <f t="shared" ref="Q22:Q37" si="5">P22/3.6</f>
        <v>9.4277777777777771</v>
      </c>
      <c r="R22" s="58"/>
      <c r="S22" s="56">
        <v>37.57</v>
      </c>
      <c r="T22" s="57">
        <f t="shared" ref="T22:T37" si="6">S22/3.6</f>
        <v>10.436111111111112</v>
      </c>
      <c r="U22" s="59"/>
      <c r="V22" s="56">
        <v>46.86</v>
      </c>
      <c r="W22" s="57">
        <f t="shared" ref="W22:W37" si="7">V22/3.6</f>
        <v>13.016666666666666</v>
      </c>
      <c r="X22" s="43"/>
      <c r="Y22" s="16"/>
      <c r="Z22" s="16"/>
      <c r="AA22" s="16"/>
      <c r="AB22" s="50"/>
      <c r="AC22" s="53">
        <v>1.1659999999999999</v>
      </c>
      <c r="AD22" s="13">
        <f t="shared" si="3"/>
        <v>100.00000000000001</v>
      </c>
      <c r="AE22" s="14" t="str">
        <f t="shared" si="4"/>
        <v>ОК</v>
      </c>
      <c r="AF22" s="7"/>
      <c r="AG22" s="7"/>
      <c r="AH22" s="7"/>
    </row>
    <row r="23" spans="1:34" x14ac:dyDescent="0.25">
      <c r="A23" s="23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3"/>
      <c r="O23" s="15"/>
      <c r="P23" s="45">
        <v>33.94</v>
      </c>
      <c r="Q23" s="46">
        <f t="shared" si="5"/>
        <v>9.4277777777777771</v>
      </c>
      <c r="R23" s="47"/>
      <c r="S23" s="45">
        <v>37.57</v>
      </c>
      <c r="T23" s="46">
        <f t="shared" si="6"/>
        <v>10.436111111111112</v>
      </c>
      <c r="U23" s="48"/>
      <c r="V23" s="45">
        <v>46.86</v>
      </c>
      <c r="W23" s="46">
        <f t="shared" si="7"/>
        <v>13.016666666666666</v>
      </c>
      <c r="X23" s="43"/>
      <c r="Y23" s="16"/>
      <c r="Z23" s="16"/>
      <c r="AA23" s="16"/>
      <c r="AB23" s="50"/>
      <c r="AC23" s="53">
        <v>1.1890000000000001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3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3"/>
      <c r="O24" s="15"/>
      <c r="P24" s="45">
        <v>33.94</v>
      </c>
      <c r="Q24" s="46">
        <f t="shared" si="5"/>
        <v>9.4277777777777771</v>
      </c>
      <c r="R24" s="47"/>
      <c r="S24" s="45">
        <v>37.57</v>
      </c>
      <c r="T24" s="46">
        <f t="shared" si="6"/>
        <v>10.436111111111112</v>
      </c>
      <c r="U24" s="48"/>
      <c r="V24" s="45">
        <v>46.86</v>
      </c>
      <c r="W24" s="46">
        <f t="shared" si="7"/>
        <v>13.016666666666666</v>
      </c>
      <c r="X24" s="43"/>
      <c r="Y24" s="16"/>
      <c r="Z24" s="16"/>
      <c r="AA24" s="16"/>
      <c r="AB24" s="50"/>
      <c r="AC24" s="53">
        <v>1.163</v>
      </c>
      <c r="AD24" s="13">
        <f t="shared" si="3"/>
        <v>0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3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3"/>
      <c r="O25" s="15"/>
      <c r="P25" s="45">
        <v>33.94</v>
      </c>
      <c r="Q25" s="46">
        <f t="shared" si="5"/>
        <v>9.4277777777777771</v>
      </c>
      <c r="R25" s="47"/>
      <c r="S25" s="45">
        <v>37.57</v>
      </c>
      <c r="T25" s="46">
        <f t="shared" si="6"/>
        <v>10.436111111111112</v>
      </c>
      <c r="U25" s="48"/>
      <c r="V25" s="45">
        <v>46.86</v>
      </c>
      <c r="W25" s="46">
        <f t="shared" si="7"/>
        <v>13.016666666666666</v>
      </c>
      <c r="X25" s="43"/>
      <c r="Y25" s="16"/>
      <c r="Z25" s="16"/>
      <c r="AA25" s="16"/>
      <c r="AB25" s="50"/>
      <c r="AC25" s="53">
        <v>1.4370000000000001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3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3"/>
      <c r="O26" s="15"/>
      <c r="P26" s="45">
        <v>33.94</v>
      </c>
      <c r="Q26" s="46">
        <f t="shared" si="5"/>
        <v>9.4277777777777771</v>
      </c>
      <c r="R26" s="47"/>
      <c r="S26" s="45">
        <v>37.57</v>
      </c>
      <c r="T26" s="46">
        <f t="shared" si="6"/>
        <v>10.436111111111112</v>
      </c>
      <c r="U26" s="48"/>
      <c r="V26" s="45">
        <v>46.86</v>
      </c>
      <c r="W26" s="46">
        <f t="shared" si="7"/>
        <v>13.016666666666666</v>
      </c>
      <c r="X26" s="43"/>
      <c r="Y26" s="16"/>
      <c r="Z26" s="16"/>
      <c r="AA26" s="16"/>
      <c r="AB26" s="50"/>
      <c r="AC26" s="53">
        <v>1.2130000000000001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3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3"/>
      <c r="O27" s="15"/>
      <c r="P27" s="45">
        <v>33.94</v>
      </c>
      <c r="Q27" s="46">
        <f t="shared" si="5"/>
        <v>9.4277777777777771</v>
      </c>
      <c r="R27" s="47"/>
      <c r="S27" s="45">
        <v>37.57</v>
      </c>
      <c r="T27" s="46">
        <f t="shared" si="6"/>
        <v>10.436111111111112</v>
      </c>
      <c r="U27" s="48"/>
      <c r="V27" s="45">
        <v>46.86</v>
      </c>
      <c r="W27" s="46">
        <f t="shared" si="7"/>
        <v>13.016666666666666</v>
      </c>
      <c r="X27" s="43"/>
      <c r="Y27" s="16"/>
      <c r="Z27" s="16"/>
      <c r="AA27" s="16"/>
      <c r="AB27" s="50"/>
      <c r="AC27" s="53">
        <v>0.76900000000000002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3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3"/>
      <c r="O28" s="15"/>
      <c r="P28" s="45">
        <v>33.94</v>
      </c>
      <c r="Q28" s="46">
        <f t="shared" si="5"/>
        <v>9.4277777777777771</v>
      </c>
      <c r="R28" s="47"/>
      <c r="S28" s="45">
        <v>37.57</v>
      </c>
      <c r="T28" s="46">
        <f t="shared" si="6"/>
        <v>10.436111111111112</v>
      </c>
      <c r="U28" s="48"/>
      <c r="V28" s="45">
        <v>46.86</v>
      </c>
      <c r="W28" s="46">
        <f t="shared" si="7"/>
        <v>13.016666666666666</v>
      </c>
      <c r="X28" s="43"/>
      <c r="Y28" s="16"/>
      <c r="Z28" s="16"/>
      <c r="AA28" s="16"/>
      <c r="AB28" s="50"/>
      <c r="AC28" s="53">
        <v>0.73899999999999999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3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3"/>
      <c r="O29" s="15"/>
      <c r="P29" s="45">
        <v>33.94</v>
      </c>
      <c r="Q29" s="46">
        <f t="shared" si="5"/>
        <v>9.4277777777777771</v>
      </c>
      <c r="R29" s="47"/>
      <c r="S29" s="45">
        <v>37.57</v>
      </c>
      <c r="T29" s="46">
        <f t="shared" si="6"/>
        <v>10.436111111111112</v>
      </c>
      <c r="U29" s="48"/>
      <c r="V29" s="45">
        <v>46.86</v>
      </c>
      <c r="W29" s="46">
        <f t="shared" si="7"/>
        <v>13.016666666666666</v>
      </c>
      <c r="X29" s="43"/>
      <c r="Y29" s="16"/>
      <c r="Z29" s="16"/>
      <c r="AA29" s="16"/>
      <c r="AB29" s="50"/>
      <c r="AC29" s="53">
        <v>1.325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3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3"/>
      <c r="O30" s="15"/>
      <c r="P30" s="45">
        <v>33.94</v>
      </c>
      <c r="Q30" s="46">
        <f t="shared" si="5"/>
        <v>9.4277777777777771</v>
      </c>
      <c r="R30" s="47"/>
      <c r="S30" s="45">
        <v>37.57</v>
      </c>
      <c r="T30" s="46">
        <f t="shared" si="6"/>
        <v>10.436111111111112</v>
      </c>
      <c r="U30" s="48"/>
      <c r="V30" s="45">
        <v>46.86</v>
      </c>
      <c r="W30" s="46">
        <f t="shared" si="7"/>
        <v>13.016666666666666</v>
      </c>
      <c r="X30" s="43"/>
      <c r="Y30" s="16"/>
      <c r="Z30" s="16"/>
      <c r="AA30" s="16"/>
      <c r="AB30" s="50"/>
      <c r="AC30" s="53">
        <v>1.32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3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3"/>
      <c r="O31" s="15"/>
      <c r="P31" s="45">
        <v>33.94</v>
      </c>
      <c r="Q31" s="46">
        <f t="shared" si="5"/>
        <v>9.4277777777777771</v>
      </c>
      <c r="R31" s="47"/>
      <c r="S31" s="45">
        <v>37.57</v>
      </c>
      <c r="T31" s="46">
        <f t="shared" si="6"/>
        <v>10.436111111111112</v>
      </c>
      <c r="U31" s="48"/>
      <c r="V31" s="45">
        <v>46.86</v>
      </c>
      <c r="W31" s="46">
        <f t="shared" si="7"/>
        <v>13.016666666666666</v>
      </c>
      <c r="X31" s="43"/>
      <c r="Y31" s="16"/>
      <c r="Z31" s="16"/>
      <c r="AA31" s="16"/>
      <c r="AB31" s="50"/>
      <c r="AC31" s="53">
        <v>1.1579999999999999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3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3"/>
      <c r="O32" s="15"/>
      <c r="P32" s="45">
        <v>33.94</v>
      </c>
      <c r="Q32" s="46">
        <f t="shared" si="5"/>
        <v>9.4277777777777771</v>
      </c>
      <c r="R32" s="47"/>
      <c r="S32" s="45">
        <v>37.57</v>
      </c>
      <c r="T32" s="46">
        <f t="shared" si="6"/>
        <v>10.436111111111112</v>
      </c>
      <c r="U32" s="48"/>
      <c r="V32" s="45">
        <v>46.86</v>
      </c>
      <c r="W32" s="46">
        <f t="shared" si="7"/>
        <v>13.016666666666666</v>
      </c>
      <c r="X32" s="43"/>
      <c r="Y32" s="16"/>
      <c r="Z32" s="16"/>
      <c r="AA32" s="16"/>
      <c r="AB32" s="50"/>
      <c r="AC32" s="53">
        <v>1.353</v>
      </c>
      <c r="AD32" s="13">
        <f t="shared" si="3"/>
        <v>0</v>
      </c>
      <c r="AE32" s="14" t="str">
        <f t="shared" si="4"/>
        <v xml:space="preserve"> </v>
      </c>
      <c r="AF32" s="7"/>
      <c r="AG32" s="7"/>
      <c r="AH32" s="7"/>
    </row>
    <row r="33" spans="1:34" x14ac:dyDescent="0.25">
      <c r="A33" s="23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3"/>
      <c r="O33" s="15"/>
      <c r="P33" s="45">
        <v>33.94</v>
      </c>
      <c r="Q33" s="46">
        <f t="shared" si="5"/>
        <v>9.4277777777777771</v>
      </c>
      <c r="R33" s="47"/>
      <c r="S33" s="45">
        <v>37.57</v>
      </c>
      <c r="T33" s="46">
        <f t="shared" si="6"/>
        <v>10.436111111111112</v>
      </c>
      <c r="U33" s="48"/>
      <c r="V33" s="45">
        <v>46.86</v>
      </c>
      <c r="W33" s="46">
        <f t="shared" si="7"/>
        <v>13.016666666666666</v>
      </c>
      <c r="X33" s="43"/>
      <c r="Y33" s="16"/>
      <c r="Z33" s="16"/>
      <c r="AA33" s="16"/>
      <c r="AB33" s="50"/>
      <c r="AC33" s="53">
        <v>1.1279999999999999</v>
      </c>
      <c r="AD33" s="13">
        <f>SUM(B33:M33)+$K$42+$N$42</f>
        <v>0</v>
      </c>
      <c r="AE33" s="14" t="str">
        <f>IF(AD33=100,"ОК"," ")</f>
        <v xml:space="preserve"> </v>
      </c>
      <c r="AF33" s="7"/>
      <c r="AG33" s="7"/>
      <c r="AH33" s="7"/>
    </row>
    <row r="34" spans="1:34" x14ac:dyDescent="0.25">
      <c r="A34" s="23">
        <v>24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15"/>
      <c r="P34" s="45">
        <v>33.94</v>
      </c>
      <c r="Q34" s="46">
        <f t="shared" si="5"/>
        <v>9.4277777777777771</v>
      </c>
      <c r="R34" s="47"/>
      <c r="S34" s="45">
        <v>37.57</v>
      </c>
      <c r="T34" s="46">
        <f t="shared" si="6"/>
        <v>10.436111111111112</v>
      </c>
      <c r="U34" s="48"/>
      <c r="V34" s="45">
        <v>46.86</v>
      </c>
      <c r="W34" s="46">
        <f t="shared" si="7"/>
        <v>13.016666666666666</v>
      </c>
      <c r="X34" s="43"/>
      <c r="Y34" s="16"/>
      <c r="Z34" s="16"/>
      <c r="AA34" s="16"/>
      <c r="AB34" s="50"/>
      <c r="AC34" s="53">
        <v>0.68500000000000005</v>
      </c>
      <c r="AD34" s="13">
        <f t="shared" si="3"/>
        <v>0</v>
      </c>
      <c r="AE34" s="14" t="str">
        <f t="shared" si="4"/>
        <v xml:space="preserve"> </v>
      </c>
      <c r="AF34" s="7"/>
      <c r="AG34" s="7"/>
      <c r="AH34" s="7"/>
    </row>
    <row r="35" spans="1:34" x14ac:dyDescent="0.25">
      <c r="A35" s="23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3"/>
      <c r="O35" s="15"/>
      <c r="P35" s="45">
        <v>33.94</v>
      </c>
      <c r="Q35" s="46">
        <f t="shared" si="5"/>
        <v>9.4277777777777771</v>
      </c>
      <c r="R35" s="47"/>
      <c r="S35" s="45">
        <v>37.57</v>
      </c>
      <c r="T35" s="46">
        <f t="shared" si="6"/>
        <v>10.436111111111112</v>
      </c>
      <c r="U35" s="48"/>
      <c r="V35" s="45">
        <v>46.86</v>
      </c>
      <c r="W35" s="46">
        <f t="shared" si="7"/>
        <v>13.016666666666666</v>
      </c>
      <c r="X35" s="43"/>
      <c r="Y35" s="16"/>
      <c r="Z35" s="16"/>
      <c r="AA35" s="16"/>
      <c r="AB35" s="50"/>
      <c r="AC35" s="53">
        <v>0.74099999999999999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3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3"/>
      <c r="O36" s="15"/>
      <c r="P36" s="45">
        <v>33.94</v>
      </c>
      <c r="Q36" s="46">
        <f t="shared" si="5"/>
        <v>9.4277777777777771</v>
      </c>
      <c r="R36" s="47"/>
      <c r="S36" s="45">
        <v>37.57</v>
      </c>
      <c r="T36" s="46">
        <f t="shared" si="6"/>
        <v>10.436111111111112</v>
      </c>
      <c r="U36" s="48"/>
      <c r="V36" s="45">
        <v>46.86</v>
      </c>
      <c r="W36" s="46">
        <f t="shared" si="7"/>
        <v>13.016666666666666</v>
      </c>
      <c r="X36" s="43"/>
      <c r="Y36" s="16"/>
      <c r="Z36" s="16"/>
      <c r="AA36" s="16"/>
      <c r="AB36" s="50"/>
      <c r="AC36" s="53">
        <v>1.2210000000000001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3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3"/>
      <c r="O37" s="15"/>
      <c r="P37" s="45">
        <v>33.94</v>
      </c>
      <c r="Q37" s="46">
        <f t="shared" si="5"/>
        <v>9.4277777777777771</v>
      </c>
      <c r="R37" s="47"/>
      <c r="S37" s="45">
        <v>37.57</v>
      </c>
      <c r="T37" s="46">
        <f t="shared" si="6"/>
        <v>10.436111111111112</v>
      </c>
      <c r="U37" s="48"/>
      <c r="V37" s="45">
        <v>46.86</v>
      </c>
      <c r="W37" s="46">
        <f t="shared" si="7"/>
        <v>13.016666666666666</v>
      </c>
      <c r="X37" s="43"/>
      <c r="Y37" s="16"/>
      <c r="Z37" s="16"/>
      <c r="AA37" s="16"/>
      <c r="AB37" s="50"/>
      <c r="AC37" s="53">
        <v>1.264</v>
      </c>
      <c r="AD37" s="13">
        <f t="shared" si="3"/>
        <v>0</v>
      </c>
      <c r="AE37" s="14" t="str">
        <f t="shared" si="4"/>
        <v xml:space="preserve"> </v>
      </c>
      <c r="AF37" s="7"/>
      <c r="AG37" s="7"/>
      <c r="AH37" s="7"/>
    </row>
    <row r="38" spans="1:34" x14ac:dyDescent="0.25">
      <c r="A38" s="23">
        <v>28</v>
      </c>
      <c r="B38" s="55">
        <v>87.527900000000002</v>
      </c>
      <c r="C38" s="55">
        <v>3.6042000000000001</v>
      </c>
      <c r="D38" s="55">
        <v>1.629</v>
      </c>
      <c r="E38" s="55">
        <v>0.22289999999999999</v>
      </c>
      <c r="F38" s="55">
        <v>0.41920000000000002</v>
      </c>
      <c r="G38" s="55">
        <v>4.1999999999999997E-3</v>
      </c>
      <c r="H38" s="55">
        <v>8.9800000000000005E-2</v>
      </c>
      <c r="I38" s="55">
        <v>7.7100000000000002E-2</v>
      </c>
      <c r="J38" s="55">
        <v>6.7699999999999996E-2</v>
      </c>
      <c r="K38" s="55">
        <v>9.9000000000000008E-3</v>
      </c>
      <c r="L38" s="55">
        <v>3.6978</v>
      </c>
      <c r="M38" s="55">
        <v>2.6503000000000001</v>
      </c>
      <c r="N38" s="55">
        <v>0.7752</v>
      </c>
      <c r="O38" s="15"/>
      <c r="P38" s="56">
        <v>33.86</v>
      </c>
      <c r="Q38" s="57">
        <f t="shared" ref="Q38:Q41" si="8">P38/3.6</f>
        <v>9.405555555555555</v>
      </c>
      <c r="R38" s="58"/>
      <c r="S38" s="56">
        <v>37.47</v>
      </c>
      <c r="T38" s="57">
        <f t="shared" ref="T38:T41" si="9">S38/3.6</f>
        <v>10.408333333333333</v>
      </c>
      <c r="U38" s="59"/>
      <c r="V38" s="56">
        <v>46.71</v>
      </c>
      <c r="W38" s="57">
        <f t="shared" ref="W38:W41" si="10">V38/3.6</f>
        <v>12.975</v>
      </c>
      <c r="X38" s="43"/>
      <c r="Y38" s="16"/>
      <c r="Z38" s="16"/>
      <c r="AA38" s="16"/>
      <c r="AB38" s="50"/>
      <c r="AC38" s="53">
        <v>1.1519999999999999</v>
      </c>
      <c r="AD38" s="13">
        <f t="shared" si="3"/>
        <v>100.00000000000001</v>
      </c>
      <c r="AE38" s="14" t="str">
        <f t="shared" si="4"/>
        <v>ОК</v>
      </c>
      <c r="AF38" s="7"/>
      <c r="AG38" s="7"/>
      <c r="AH38" s="7"/>
    </row>
    <row r="39" spans="1:34" x14ac:dyDescent="0.25">
      <c r="A39" s="23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3"/>
      <c r="O39" s="15"/>
      <c r="P39" s="45">
        <v>33.86</v>
      </c>
      <c r="Q39" s="46">
        <f t="shared" si="8"/>
        <v>9.405555555555555</v>
      </c>
      <c r="R39" s="47"/>
      <c r="S39" s="45">
        <v>37.47</v>
      </c>
      <c r="T39" s="46">
        <f t="shared" si="9"/>
        <v>10.408333333333333</v>
      </c>
      <c r="U39" s="48"/>
      <c r="V39" s="45">
        <v>46.71</v>
      </c>
      <c r="W39" s="46">
        <f t="shared" si="10"/>
        <v>12.975</v>
      </c>
      <c r="X39" s="43"/>
      <c r="Y39" s="16"/>
      <c r="Z39" s="16"/>
      <c r="AA39" s="16"/>
      <c r="AB39" s="50"/>
      <c r="AC39" s="53">
        <v>1.1859999999999999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3">
        <v>30</v>
      </c>
      <c r="B40" s="28"/>
      <c r="C40" s="9"/>
      <c r="D40" s="9"/>
      <c r="E40" s="9"/>
      <c r="F40" s="9"/>
      <c r="G40" s="9"/>
      <c r="H40" s="9"/>
      <c r="I40" s="9"/>
      <c r="J40" s="9"/>
      <c r="K40" s="9"/>
      <c r="L40" s="9"/>
      <c r="M40" s="25"/>
      <c r="N40" s="23"/>
      <c r="O40" s="15"/>
      <c r="P40" s="45">
        <v>33.86</v>
      </c>
      <c r="Q40" s="46">
        <f t="shared" si="8"/>
        <v>9.405555555555555</v>
      </c>
      <c r="R40" s="47"/>
      <c r="S40" s="45">
        <v>37.47</v>
      </c>
      <c r="T40" s="46">
        <f t="shared" si="9"/>
        <v>10.408333333333333</v>
      </c>
      <c r="U40" s="48"/>
      <c r="V40" s="45">
        <v>46.71</v>
      </c>
      <c r="W40" s="46">
        <f t="shared" si="10"/>
        <v>12.975</v>
      </c>
      <c r="X40" s="43"/>
      <c r="Y40" s="16"/>
      <c r="Z40" s="16"/>
      <c r="AA40" s="16"/>
      <c r="AB40" s="50"/>
      <c r="AC40" s="53">
        <v>0.98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ht="15.75" thickBot="1" x14ac:dyDescent="0.3">
      <c r="A41" s="24">
        <v>31</v>
      </c>
      <c r="B41" s="29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4"/>
      <c r="O41" s="20"/>
      <c r="P41" s="45">
        <v>33.86</v>
      </c>
      <c r="Q41" s="46">
        <f t="shared" si="8"/>
        <v>9.405555555555555</v>
      </c>
      <c r="R41" s="47"/>
      <c r="S41" s="45">
        <v>37.47</v>
      </c>
      <c r="T41" s="46">
        <f t="shared" si="9"/>
        <v>10.408333333333333</v>
      </c>
      <c r="U41" s="48"/>
      <c r="V41" s="45">
        <v>46.71</v>
      </c>
      <c r="W41" s="46">
        <f t="shared" si="10"/>
        <v>12.975</v>
      </c>
      <c r="X41" s="49"/>
      <c r="Y41" s="19"/>
      <c r="Z41" s="19"/>
      <c r="AA41" s="33"/>
      <c r="AB41" s="52"/>
      <c r="AC41" s="54">
        <v>0.53900000000000003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85" t="s">
        <v>24</v>
      </c>
      <c r="B42" s="85"/>
      <c r="C42" s="85"/>
      <c r="D42" s="85"/>
      <c r="E42" s="85"/>
      <c r="F42" s="85"/>
      <c r="G42" s="85"/>
      <c r="H42" s="86"/>
      <c r="I42" s="87" t="s">
        <v>22</v>
      </c>
      <c r="J42" s="88"/>
      <c r="K42" s="30">
        <v>0</v>
      </c>
      <c r="L42" s="89" t="s">
        <v>23</v>
      </c>
      <c r="M42" s="90"/>
      <c r="N42" s="31">
        <v>0</v>
      </c>
      <c r="O42" s="81">
        <f>SUMPRODUCT(O11:O41,AC11:AC41)/SUM(AC11:AC41)</f>
        <v>0</v>
      </c>
      <c r="P42" s="77">
        <f>SUMPRODUCT(P11:P41,AC11:AC41)/SUM(AC11:AC41)</f>
        <v>33.945118180202606</v>
      </c>
      <c r="Q42" s="83">
        <f>SUMPRODUCT(Q11:Q41,AC11:AC41)/SUM(AC11:AC41)</f>
        <v>9.4291994945007183</v>
      </c>
      <c r="R42" s="77">
        <f>SUMPRODUCT(R11:R41,AC11:AC41)/SUM(AC11:AC41)</f>
        <v>0</v>
      </c>
      <c r="S42" s="77">
        <f>SUMPRODUCT(S11:S41,AC11:AC41)/SUM(AC11:AC41)</f>
        <v>37.572833362952437</v>
      </c>
      <c r="T42" s="79">
        <f>SUMPRODUCT(T11:T41,AC11:AC41)/SUM(AC11:AC41)</f>
        <v>10.436898156375678</v>
      </c>
      <c r="U42" s="17"/>
      <c r="V42" s="8"/>
      <c r="W42" s="8"/>
      <c r="X42" s="8"/>
      <c r="Y42" s="8"/>
      <c r="Z42" s="8"/>
      <c r="AA42" s="72" t="s">
        <v>45</v>
      </c>
      <c r="AB42" s="73"/>
      <c r="AC42" s="34">
        <v>33.765999999999998</v>
      </c>
      <c r="AD42" s="13"/>
      <c r="AE42" s="14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74" t="s">
        <v>3</v>
      </c>
      <c r="I43" s="75"/>
      <c r="J43" s="75"/>
      <c r="K43" s="75"/>
      <c r="L43" s="75"/>
      <c r="M43" s="75"/>
      <c r="N43" s="76"/>
      <c r="O43" s="82"/>
      <c r="P43" s="78"/>
      <c r="Q43" s="84"/>
      <c r="R43" s="78"/>
      <c r="S43" s="78"/>
      <c r="T43" s="80"/>
      <c r="U43" s="17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50</v>
      </c>
      <c r="R45" s="39" t="s">
        <v>51</v>
      </c>
      <c r="S45" s="39"/>
      <c r="T45" s="39"/>
      <c r="U45" s="39"/>
      <c r="V45" s="39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11"/>
      <c r="T46" s="11"/>
      <c r="U46" s="11"/>
      <c r="V46" s="6" t="s">
        <v>8</v>
      </c>
    </row>
    <row r="47" spans="1:34" x14ac:dyDescent="0.25">
      <c r="B47" s="2" t="s">
        <v>52</v>
      </c>
      <c r="R47" s="39" t="s">
        <v>55</v>
      </c>
      <c r="S47" s="39"/>
      <c r="T47" s="39"/>
      <c r="U47" s="39"/>
      <c r="V47" s="39">
        <v>2016</v>
      </c>
    </row>
    <row r="48" spans="1:34" x14ac:dyDescent="0.25">
      <c r="B48" s="6" t="s">
        <v>53</v>
      </c>
      <c r="O48" s="6" t="s">
        <v>7</v>
      </c>
      <c r="R48" s="6" t="s">
        <v>6</v>
      </c>
      <c r="S48" s="11"/>
      <c r="T48" s="11"/>
      <c r="U48" s="11"/>
      <c r="V48" s="6" t="s">
        <v>8</v>
      </c>
    </row>
    <row r="49" spans="2:22" x14ac:dyDescent="0.25">
      <c r="B49" s="2" t="s">
        <v>54</v>
      </c>
      <c r="R49" s="39" t="s">
        <v>56</v>
      </c>
      <c r="S49" s="39"/>
      <c r="T49" s="39"/>
      <c r="U49" s="39"/>
      <c r="V49" s="39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M9:M10"/>
    <mergeCell ref="X7:X10"/>
    <mergeCell ref="Y7:Y10"/>
    <mergeCell ref="AA2:AC2"/>
    <mergeCell ref="AA7:AA10"/>
    <mergeCell ref="AB7:AB10"/>
    <mergeCell ref="AC7:AC10"/>
    <mergeCell ref="Z7:Z10"/>
    <mergeCell ref="H43:N43"/>
    <mergeCell ref="R42:R43"/>
    <mergeCell ref="S42:S43"/>
    <mergeCell ref="T42:T43"/>
    <mergeCell ref="O42:O43"/>
    <mergeCell ref="P42:P43"/>
    <mergeCell ref="Q42:Q43"/>
    <mergeCell ref="A42:H42"/>
    <mergeCell ref="I42:J42"/>
    <mergeCell ref="L42:M42"/>
    <mergeCell ref="P9:P10"/>
    <mergeCell ref="Q9:Q10"/>
    <mergeCell ref="S9:S10"/>
    <mergeCell ref="T9:T10"/>
    <mergeCell ref="AA42:AB42"/>
    <mergeCell ref="R9:R10"/>
    <mergeCell ref="W9:W10"/>
    <mergeCell ref="U9:U10"/>
    <mergeCell ref="V9:V10"/>
    <mergeCell ref="A7:A10"/>
    <mergeCell ref="I9:I10"/>
    <mergeCell ref="J9:J10"/>
    <mergeCell ref="K9:K10"/>
    <mergeCell ref="O9:O10"/>
    <mergeCell ref="N8:N10"/>
    <mergeCell ref="N7:W7"/>
    <mergeCell ref="L9:L10"/>
    <mergeCell ref="G9:G10"/>
    <mergeCell ref="B7:M8"/>
    <mergeCell ref="B9:B10"/>
    <mergeCell ref="C9:C10"/>
    <mergeCell ref="D9:D10"/>
    <mergeCell ref="E9:E10"/>
    <mergeCell ref="F9:F10"/>
    <mergeCell ref="H9:H10"/>
  </mergeCells>
  <phoneticPr fontId="15" type="noConversion"/>
  <printOptions horizontalCentered="1" verticalCentered="1"/>
  <pageMargins left="0" right="0" top="0.35433070866141736" bottom="0" header="0" footer="0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2017-01-05T08:17:49Z</cp:lastPrinted>
  <dcterms:created xsi:type="dcterms:W3CDTF">2016-10-07T07:24:19Z</dcterms:created>
  <dcterms:modified xsi:type="dcterms:W3CDTF">2017-01-05T08:56:43Z</dcterms:modified>
</cp:coreProperties>
</file>