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2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<sst xmlns="http://schemas.openxmlformats.org/spreadsheetml/2006/main" count="56" uniqueCount="54">
  <si>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ПАТ "УКРТРАНСГАЗ"</t>
  </si>
  <si>
    <t>Боярське ЛВУМГ</t>
  </si>
  <si>
    <t>Вимірювальна хіміко-аналітична лабораторія</t>
  </si>
  <si>
    <t>Маршрут №26</t>
  </si>
  <si>
    <t>Філія "УМГ "КИЇВТРАНСГАЗ"</t>
  </si>
  <si>
    <t>переданого ПАТ "УКРТРАНСГАЗ", філії УМГ "КИЇВТРАНСГАЗ", Боярським ЛВУМГ та прийнятого ПАТ "Київоблгаз"</t>
  </si>
  <si>
    <t xml:space="preserve">по  ГРС ТЕЦ-5   (ТЕЦ-5, ГРС-11( місто + Гнідин), ГРС Конча-Заспа, ГРС Бортничі, ГРС Осокорки, ГРС - Осокорки -1 ) </t>
  </si>
  <si>
    <r>
      <t>газопроводу</t>
    </r>
    <r>
      <rPr>
        <b/>
        <sz val="9"/>
        <color indexed="8"/>
        <rFont val="Times New Roman"/>
        <family val="1"/>
      </rPr>
      <t xml:space="preserve"> Єлецьк - Курськ - Київ (ЄКК)</t>
    </r>
  </si>
  <si>
    <r>
      <t xml:space="preserve">Свідоцтво </t>
    </r>
    <r>
      <rPr>
        <b/>
        <sz val="9"/>
        <rFont val="Times New Roman"/>
        <family val="1"/>
      </rPr>
      <t xml:space="preserve">№ 70А-43-14 </t>
    </r>
    <r>
      <rPr>
        <sz val="9"/>
        <rFont val="Times New Roman"/>
        <family val="1"/>
      </rPr>
      <t xml:space="preserve">чинне до </t>
    </r>
    <r>
      <rPr>
        <b/>
        <sz val="9"/>
        <rFont val="Times New Roman"/>
        <family val="1"/>
      </rPr>
      <t xml:space="preserve"> 24.07.2019р.</t>
    </r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</si>
  <si>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</si>
  <si>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</si>
  <si>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</si>
  <si>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</si>
  <si>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</si>
  <si>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</si>
  <si>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</si>
  <si>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</si>
  <si>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8"/>
        <color indexed="8"/>
        <rFont val="Times New Roman"/>
        <family val="1"/>
      </rPr>
      <t>3</t>
    </r>
  </si>
  <si>
    <r>
      <t>Густина абсолютна, кг/м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,при 20 ºС,</t>
    </r>
    <r>
      <rPr>
        <b/>
        <vertAlign val="superscript"/>
        <sz val="8"/>
        <color indexed="8"/>
        <rFont val="Times New Roman"/>
        <family val="1"/>
      </rPr>
      <t xml:space="preserve"> </t>
    </r>
  </si>
  <si>
    <t>Температура вимірювання/згоряння при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</si>
  <si>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</si>
  <si>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</si>
  <si>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</si>
  <si>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</si>
  <si>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</si>
  <si>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</si>
  <si>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</si>
  <si>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</si>
  <si>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</si>
  <si>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</si>
  <si>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</si>
  <si>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</si>
  <si>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</si>
  <si>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</si>
  <si>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нижча,кВт⋅год/м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</si>
  <si>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</si>
  <si>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</si>
  <si>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Число Воббе вище,МДж/м</t>
    </r>
    <r>
      <rPr>
        <b/>
        <vertAlign val="superscript"/>
        <sz val="8"/>
        <color indexed="8"/>
        <rFont val="Times New Roman"/>
        <family val="1"/>
      </rPr>
      <t>3</t>
    </r>
  </si>
  <si>
    <t>Число Воббе вище,кВт⋅год/м3</t>
  </si>
  <si>
    <t>&lt;10</t>
  </si>
  <si>
    <r>
      <rPr>
        <sz val="7"/>
        <color indexed="8"/>
        <rFont val="Calibri"/>
        <family val="2"/>
      </rPr>
      <t>&lt;1</t>
    </r>
    <r>
      <rPr>
        <sz val="7"/>
        <color indexed="8"/>
        <rFont val="Times New Roman"/>
        <family val="1"/>
      </rPr>
      <t>0</t>
    </r>
  </si>
  <si>
    <t>від.</t>
  </si>
  <si>
    <t>Середньозважене значення теплоти згоряння:</t>
  </si>
  <si>
    <r>
      <t>ВТВ, тис.м</t>
    </r>
    <r>
      <rPr>
        <vertAlign val="superscript"/>
        <sz val="9"/>
        <color indexed="8"/>
        <rFont val="Times New Roman"/>
        <family val="1"/>
      </rPr>
      <t>3</t>
    </r>
  </si>
  <si>
    <t>Головний інженер Боярського ЛВУМГ</t>
  </si>
  <si>
    <t>Табак С.М.</t>
  </si>
  <si>
    <r>
      <t>Передано, тис.м</t>
    </r>
    <r>
      <rPr>
        <vertAlign val="superscript"/>
        <sz val="9"/>
        <color indexed="8"/>
        <rFont val="Times New Roman"/>
        <family val="1"/>
      </rPr>
      <t>3</t>
    </r>
  </si>
  <si>
    <t>Завідувач ВХАЛ Боярського ЛВУМГ</t>
  </si>
  <si>
    <t>Клименко І.А.</t>
  </si>
  <si>
    <t>Начальник служби ГВ та М</t>
  </si>
  <si>
    <t>Прима Ю.І.</t>
  </si>
  <si>
    <t>ПАСПОРТ ФІЗИКО-ХІМІЧНИХ ПОКАЗНИКІВ ПРИРОДНОГО ГАЗУ № 06-12</t>
  </si>
  <si>
    <t>за період з 1 грудня  по 31 грудня  2016р.</t>
  </si>
  <si>
    <t>03.01.2017р.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</si>
</sst>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22]d\ mmmm\ yyyy&quot; р.&quot;;@"/>
    <numFmt numFmtId="189" formatCode="dd/mm/yy;@"/>
    <numFmt numFmtId="190" formatCode="0.000"/>
    <numFmt numFmtId="191" formatCode="0.0"/>
    <numFmt numFmtId="192" formatCode="0.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10"/>
      <color indexed="57"/>
      <name val="Arial Cyr"/>
      <family val="0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3" fillId="0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192" fontId="11" fillId="0" borderId="12" xfId="0" applyNumberFormat="1" applyFont="1" applyBorder="1" applyAlignment="1" applyProtection="1">
      <alignment horizontal="center" vertical="center" wrapText="1"/>
      <protection locked="0"/>
    </xf>
    <xf numFmtId="192" fontId="11" fillId="0" borderId="13" xfId="0" applyNumberFormat="1" applyFont="1" applyBorder="1" applyAlignment="1" applyProtection="1">
      <alignment horizontal="center" vertical="center" wrapText="1"/>
      <protection locked="0"/>
    </xf>
    <xf numFmtId="192" fontId="11" fillId="0" borderId="14" xfId="0" applyNumberFormat="1" applyFont="1" applyBorder="1" applyAlignment="1" applyProtection="1">
      <alignment horizontal="center" vertical="center" wrapText="1"/>
      <protection locked="0"/>
    </xf>
    <xf numFmtId="192" fontId="11" fillId="0" borderId="15" xfId="0" applyNumberFormat="1" applyFont="1" applyBorder="1" applyAlignment="1" applyProtection="1">
      <alignment horizontal="center" vertical="center" wrapText="1"/>
      <protection locked="0"/>
    </xf>
    <xf numFmtId="2" fontId="12" fillId="0" borderId="16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191" fontId="11" fillId="0" borderId="18" xfId="0" applyNumberFormat="1" applyFont="1" applyBorder="1" applyAlignment="1" applyProtection="1">
      <alignment horizontal="center" vertical="center" wrapText="1"/>
      <protection locked="0"/>
    </xf>
    <xf numFmtId="191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190" fontId="11" fillId="0" borderId="11" xfId="0" applyNumberFormat="1" applyFont="1" applyBorder="1" applyAlignment="1" applyProtection="1">
      <alignment horizontal="center" vertical="center" wrapText="1"/>
      <protection locked="0"/>
    </xf>
    <xf numFmtId="190" fontId="0" fillId="0" borderId="0" xfId="0" applyNumberFormat="1" applyAlignment="1" applyProtection="1">
      <alignment/>
      <protection locked="0"/>
    </xf>
    <xf numFmtId="0" fontId="13" fillId="0" borderId="0" xfId="0" applyFont="1" applyAlignment="1">
      <alignment horizontal="center"/>
    </xf>
    <xf numFmtId="192" fontId="12" fillId="0" borderId="18" xfId="0" applyNumberFormat="1" applyFont="1" applyBorder="1" applyAlignment="1">
      <alignment horizontal="center" vertical="center"/>
    </xf>
    <xf numFmtId="192" fontId="12" fillId="0" borderId="16" xfId="0" applyNumberFormat="1" applyFont="1" applyBorder="1" applyAlignment="1">
      <alignment horizontal="center" vertical="center"/>
    </xf>
    <xf numFmtId="192" fontId="12" fillId="0" borderId="17" xfId="0" applyNumberFormat="1" applyFont="1" applyBorder="1" applyAlignment="1">
      <alignment horizontal="center" vertical="center"/>
    </xf>
    <xf numFmtId="192" fontId="12" fillId="0" borderId="11" xfId="0" applyNumberFormat="1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190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/>
    </xf>
    <xf numFmtId="192" fontId="11" fillId="0" borderId="18" xfId="0" applyNumberFormat="1" applyFont="1" applyBorder="1" applyAlignment="1" applyProtection="1">
      <alignment horizontal="center" vertical="center" wrapText="1"/>
      <protection locked="0"/>
    </xf>
    <xf numFmtId="192" fontId="11" fillId="0" borderId="16" xfId="0" applyNumberFormat="1" applyFont="1" applyBorder="1" applyAlignment="1" applyProtection="1">
      <alignment horizontal="center" vertical="center" wrapText="1"/>
      <protection locked="0"/>
    </xf>
    <xf numFmtId="192" fontId="11" fillId="0" borderId="17" xfId="0" applyNumberFormat="1" applyFont="1" applyBorder="1" applyAlignment="1" applyProtection="1">
      <alignment horizontal="center" vertical="center" wrapText="1"/>
      <protection locked="0"/>
    </xf>
    <xf numFmtId="192" fontId="11" fillId="0" borderId="11" xfId="0" applyNumberFormat="1" applyFont="1" applyBorder="1" applyAlignment="1" applyProtection="1">
      <alignment horizontal="center" vertical="center" wrapText="1"/>
      <protection locked="0"/>
    </xf>
    <xf numFmtId="2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192" fontId="11" fillId="0" borderId="20" xfId="0" applyNumberFormat="1" applyFont="1" applyBorder="1" applyAlignment="1" applyProtection="1">
      <alignment horizontal="center" vertical="center" wrapText="1"/>
      <protection locked="0"/>
    </xf>
    <xf numFmtId="192" fontId="11" fillId="0" borderId="21" xfId="0" applyNumberFormat="1" applyFont="1" applyBorder="1" applyAlignment="1" applyProtection="1">
      <alignment horizontal="center" vertical="center" wrapText="1"/>
      <protection locked="0"/>
    </xf>
    <xf numFmtId="192" fontId="11" fillId="0" borderId="22" xfId="0" applyNumberFormat="1" applyFont="1" applyBorder="1" applyAlignment="1" applyProtection="1">
      <alignment horizontal="center" vertical="center" wrapText="1"/>
      <protection locked="0"/>
    </xf>
    <xf numFmtId="192" fontId="11" fillId="0" borderId="19" xfId="0" applyNumberFormat="1" applyFont="1" applyBorder="1" applyAlignment="1" applyProtection="1">
      <alignment horizontal="center" vertical="center" wrapText="1"/>
      <protection locked="0"/>
    </xf>
    <xf numFmtId="2" fontId="12" fillId="0" borderId="23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 applyProtection="1">
      <alignment horizontal="center" vertical="center" wrapText="1"/>
      <protection locked="0"/>
    </xf>
    <xf numFmtId="2" fontId="12" fillId="0" borderId="22" xfId="0" applyNumberFormat="1" applyFont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190" fontId="11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2" fontId="3" fillId="0" borderId="25" xfId="0" applyNumberFormat="1" applyFont="1" applyBorder="1" applyAlignment="1" applyProtection="1">
      <alignment horizontal="center" vertical="center" wrapText="1"/>
      <protection locked="0"/>
    </xf>
    <xf numFmtId="2" fontId="3" fillId="0" borderId="26" xfId="0" applyNumberFormat="1" applyFont="1" applyBorder="1" applyAlignment="1" applyProtection="1">
      <alignment horizontal="center" vertical="center" wrapText="1"/>
      <protection locked="0"/>
    </xf>
    <xf numFmtId="190" fontId="2" fillId="0" borderId="27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90" fontId="15" fillId="0" borderId="11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90" fontId="15" fillId="0" borderId="19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192" fontId="11" fillId="0" borderId="29" xfId="0" applyNumberFormat="1" applyFont="1" applyBorder="1" applyAlignment="1" applyProtection="1">
      <alignment horizontal="center" vertical="center" wrapText="1"/>
      <protection locked="0"/>
    </xf>
    <xf numFmtId="192" fontId="11" fillId="0" borderId="30" xfId="0" applyNumberFormat="1" applyFont="1" applyBorder="1" applyAlignment="1" applyProtection="1">
      <alignment horizontal="center" vertical="center" wrapText="1"/>
      <protection locked="0"/>
    </xf>
    <xf numFmtId="192" fontId="11" fillId="0" borderId="23" xfId="0" applyNumberFormat="1" applyFont="1" applyBorder="1" applyAlignment="1" applyProtection="1">
      <alignment horizontal="center" vertical="center" wrapText="1"/>
      <protection locked="0"/>
    </xf>
    <xf numFmtId="192" fontId="11" fillId="0" borderId="24" xfId="0" applyNumberFormat="1" applyFont="1" applyBorder="1" applyAlignment="1" applyProtection="1">
      <alignment horizontal="center" vertical="center" wrapText="1"/>
      <protection locked="0"/>
    </xf>
    <xf numFmtId="2" fontId="11" fillId="0" borderId="31" xfId="0" applyNumberFormat="1" applyFont="1" applyBorder="1" applyAlignment="1" applyProtection="1">
      <alignment horizontal="center" vertical="center" wrapText="1"/>
      <protection locked="0"/>
    </xf>
    <xf numFmtId="191" fontId="11" fillId="0" borderId="29" xfId="0" applyNumberFormat="1" applyFont="1" applyBorder="1" applyAlignment="1" applyProtection="1">
      <alignment horizontal="center" vertical="center" wrapText="1"/>
      <protection locked="0"/>
    </xf>
    <xf numFmtId="191" fontId="11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 textRotation="90" wrapText="1"/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6" fillId="0" borderId="33" xfId="0" applyFont="1" applyBorder="1" applyAlignment="1" applyProtection="1">
      <alignment horizontal="center" vertical="center" textRotation="90" wrapText="1"/>
      <protection locked="0"/>
    </xf>
    <xf numFmtId="0" fontId="6" fillId="0" borderId="14" xfId="0" applyFont="1" applyBorder="1" applyAlignment="1" applyProtection="1">
      <alignment horizontal="center" vertical="center" textRotation="90" wrapText="1"/>
      <protection locked="0"/>
    </xf>
    <xf numFmtId="0" fontId="6" fillId="0" borderId="34" xfId="0" applyFont="1" applyBorder="1" applyAlignment="1" applyProtection="1">
      <alignment horizontal="left" vertical="center" textRotation="90" wrapText="1"/>
      <protection locked="0"/>
    </xf>
    <xf numFmtId="0" fontId="6" fillId="0" borderId="16" xfId="0" applyFont="1" applyBorder="1" applyAlignment="1" applyProtection="1">
      <alignment horizontal="left" vertical="center" textRotation="90" wrapText="1"/>
      <protection locked="0"/>
    </xf>
    <xf numFmtId="0" fontId="6" fillId="0" borderId="35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textRotation="90" wrapText="1"/>
      <protection locked="0"/>
    </xf>
    <xf numFmtId="0" fontId="6" fillId="0" borderId="11" xfId="0" applyFont="1" applyBorder="1" applyAlignment="1" applyProtection="1">
      <alignment horizontal="center" vertical="center" textRotation="90" wrapText="1"/>
      <protection locked="0"/>
    </xf>
    <xf numFmtId="0" fontId="6" fillId="0" borderId="39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6" fillId="0" borderId="15" xfId="0" applyFont="1" applyBorder="1" applyAlignment="1" applyProtection="1">
      <alignment horizontal="center" vertical="center" textRotation="90" wrapText="1"/>
      <protection locked="0"/>
    </xf>
    <xf numFmtId="0" fontId="6" fillId="0" borderId="41" xfId="0" applyFont="1" applyBorder="1" applyAlignment="1" applyProtection="1">
      <alignment horizontal="center" vertical="center" textRotation="90" wrapText="1"/>
      <protection locked="0"/>
    </xf>
    <xf numFmtId="0" fontId="6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textRotation="90" wrapText="1"/>
      <protection locked="0"/>
    </xf>
    <xf numFmtId="0" fontId="6" fillId="0" borderId="18" xfId="0" applyFont="1" applyBorder="1" applyAlignment="1" applyProtection="1">
      <alignment horizontal="center" vertical="center" textRotation="90" wrapText="1"/>
      <protection locked="0"/>
    </xf>
    <xf numFmtId="0" fontId="6" fillId="0" borderId="34" xfId="0" applyFont="1" applyBorder="1" applyAlignment="1" applyProtection="1">
      <alignment horizontal="right" vertical="center" textRotation="90" wrapText="1"/>
      <protection locked="0"/>
    </xf>
    <xf numFmtId="0" fontId="6" fillId="0" borderId="16" xfId="0" applyFont="1" applyBorder="1" applyAlignment="1" applyProtection="1">
      <alignment horizontal="right" vertical="center" textRotation="90" wrapText="1"/>
      <protection locked="0"/>
    </xf>
    <xf numFmtId="0" fontId="6" fillId="0" borderId="34" xfId="0" applyFont="1" applyBorder="1" applyAlignment="1" applyProtection="1">
      <alignment horizontal="center" vertical="center" textRotation="90" wrapText="1"/>
      <protection locked="0"/>
    </xf>
    <xf numFmtId="0" fontId="6" fillId="0" borderId="16" xfId="0" applyFont="1" applyBorder="1" applyAlignment="1" applyProtection="1">
      <alignment horizontal="center" vertical="center" textRotation="90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="112" zoomScaleNormal="112" zoomScalePageLayoutView="0" workbookViewId="0" topLeftCell="A7">
      <selection activeCell="AC40" sqref="AC40"/>
    </sheetView>
  </sheetViews>
  <sheetFormatPr defaultColWidth="9.140625" defaultRowHeight="12.75"/>
  <cols>
    <col min="1" max="1" width="4.8515625" style="10" customWidth="1"/>
    <col min="2" max="2" width="5.8515625" style="10" customWidth="1"/>
    <col min="3" max="14" width="4.7109375" style="10" customWidth="1"/>
    <col min="15" max="16" width="6.140625" style="10" customWidth="1"/>
    <col min="17" max="17" width="6.28125" style="10" customWidth="1"/>
    <col min="18" max="18" width="6.8515625" style="10" customWidth="1"/>
    <col min="19" max="21" width="4.57421875" style="10" customWidth="1"/>
    <col min="22" max="22" width="4.421875" style="10" customWidth="1"/>
    <col min="23" max="23" width="4.8515625" style="10" customWidth="1"/>
    <col min="24" max="25" width="4.57421875" style="10" customWidth="1"/>
    <col min="26" max="26" width="8.421875" style="10" customWidth="1"/>
    <col min="27" max="27" width="9.57421875" style="10" hidden="1" customWidth="1"/>
    <col min="28" max="28" width="7.57421875" style="10" bestFit="1" customWidth="1"/>
    <col min="29" max="29" width="9.57421875" style="10" bestFit="1" customWidth="1"/>
    <col min="30" max="30" width="7.57421875" style="10" bestFit="1" customWidth="1"/>
    <col min="31" max="31" width="10.28125" style="10" bestFit="1" customWidth="1"/>
    <col min="32" max="16384" width="9.140625" style="10" customWidth="1"/>
  </cols>
  <sheetData>
    <row r="1" spans="1:26" s="3" customFormat="1" ht="12.75" customHeight="1">
      <c r="A1" s="1" t="s">
        <v>0</v>
      </c>
      <c r="B1" s="2"/>
      <c r="C1" s="2"/>
      <c r="D1" s="2"/>
      <c r="K1" s="4" t="s">
        <v>51</v>
      </c>
      <c r="L1" s="4"/>
      <c r="N1" s="4"/>
      <c r="O1" s="4"/>
      <c r="P1" s="4"/>
      <c r="Q1" s="4"/>
      <c r="R1" s="4"/>
      <c r="S1" s="4"/>
      <c r="T1" s="4"/>
      <c r="U1" s="4"/>
      <c r="V1" s="4"/>
      <c r="W1" s="4"/>
      <c r="X1" s="99" t="s">
        <v>3</v>
      </c>
      <c r="Y1" s="99"/>
      <c r="Z1" s="99"/>
    </row>
    <row r="2" spans="1:25" s="3" customFormat="1" ht="13.5" customHeight="1">
      <c r="A2" s="1" t="s">
        <v>4</v>
      </c>
      <c r="B2" s="2"/>
      <c r="C2" s="5"/>
      <c r="D2" s="2"/>
      <c r="F2" s="2"/>
      <c r="G2" s="6" t="s">
        <v>5</v>
      </c>
      <c r="I2" s="2"/>
      <c r="J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s="3" customFormat="1" ht="12.75" customHeight="1">
      <c r="A3" s="1" t="s">
        <v>1</v>
      </c>
      <c r="C3" s="7"/>
      <c r="F3" s="2"/>
      <c r="G3" s="2"/>
      <c r="H3" s="2"/>
      <c r="I3" s="100" t="s">
        <v>6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s="3" customFormat="1" ht="12">
      <c r="A4" s="8" t="s">
        <v>2</v>
      </c>
      <c r="G4" s="2"/>
      <c r="H4" s="2"/>
      <c r="I4" s="6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3" customFormat="1" ht="12">
      <c r="A5" s="8" t="s">
        <v>8</v>
      </c>
      <c r="G5" s="2"/>
      <c r="H5" s="2"/>
      <c r="I5" s="2"/>
      <c r="K5" s="9"/>
      <c r="L5" s="9"/>
      <c r="M5" s="9"/>
      <c r="N5" s="9"/>
      <c r="O5" s="9"/>
      <c r="P5" s="9"/>
      <c r="Q5" s="9"/>
      <c r="R5" s="6" t="s">
        <v>52</v>
      </c>
      <c r="T5" s="9"/>
      <c r="U5" s="9"/>
      <c r="V5" s="9"/>
      <c r="W5" s="9"/>
      <c r="X5" s="9"/>
      <c r="Y5" s="9"/>
      <c r="Z5" s="9"/>
    </row>
    <row r="6" spans="11:25" ht="5.25" customHeight="1" thickBot="1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6" ht="19.5" customHeight="1" thickBot="1">
      <c r="A7" s="92" t="s">
        <v>9</v>
      </c>
      <c r="B7" s="101" t="s">
        <v>10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101" t="s">
        <v>11</v>
      </c>
      <c r="O7" s="107"/>
      <c r="P7" s="107"/>
      <c r="Q7" s="107"/>
      <c r="R7" s="107"/>
      <c r="S7" s="107"/>
      <c r="T7" s="108"/>
      <c r="U7" s="109" t="s">
        <v>12</v>
      </c>
      <c r="V7" s="111" t="s">
        <v>13</v>
      </c>
      <c r="W7" s="83" t="s">
        <v>14</v>
      </c>
      <c r="X7" s="83" t="s">
        <v>15</v>
      </c>
      <c r="Y7" s="85" t="s">
        <v>16</v>
      </c>
      <c r="Z7" s="92" t="s">
        <v>17</v>
      </c>
    </row>
    <row r="8" spans="1:26" ht="12" customHeight="1" thickBot="1">
      <c r="A8" s="93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  <c r="N8" s="94" t="s">
        <v>18</v>
      </c>
      <c r="O8" s="12" t="s">
        <v>19</v>
      </c>
      <c r="P8" s="12"/>
      <c r="Q8" s="12"/>
      <c r="R8" s="12"/>
      <c r="S8" s="12" t="s">
        <v>20</v>
      </c>
      <c r="T8" s="13"/>
      <c r="U8" s="110"/>
      <c r="V8" s="112"/>
      <c r="W8" s="84"/>
      <c r="X8" s="84"/>
      <c r="Y8" s="86"/>
      <c r="Z8" s="93"/>
    </row>
    <row r="9" spans="1:26" ht="15" customHeight="1">
      <c r="A9" s="93"/>
      <c r="B9" s="97" t="s">
        <v>21</v>
      </c>
      <c r="C9" s="79" t="s">
        <v>22</v>
      </c>
      <c r="D9" s="79" t="s">
        <v>23</v>
      </c>
      <c r="E9" s="79" t="s">
        <v>24</v>
      </c>
      <c r="F9" s="79" t="s">
        <v>25</v>
      </c>
      <c r="G9" s="79" t="s">
        <v>26</v>
      </c>
      <c r="H9" s="79" t="s">
        <v>27</v>
      </c>
      <c r="I9" s="79" t="s">
        <v>28</v>
      </c>
      <c r="J9" s="79" t="s">
        <v>29</v>
      </c>
      <c r="K9" s="79" t="s">
        <v>30</v>
      </c>
      <c r="L9" s="79" t="s">
        <v>31</v>
      </c>
      <c r="M9" s="81" t="s">
        <v>32</v>
      </c>
      <c r="N9" s="95"/>
      <c r="O9" s="113" t="s">
        <v>33</v>
      </c>
      <c r="P9" s="85" t="s">
        <v>34</v>
      </c>
      <c r="Q9" s="79" t="s">
        <v>35</v>
      </c>
      <c r="R9" s="81" t="s">
        <v>36</v>
      </c>
      <c r="S9" s="79" t="s">
        <v>37</v>
      </c>
      <c r="T9" s="81" t="s">
        <v>38</v>
      </c>
      <c r="U9" s="110"/>
      <c r="V9" s="112"/>
      <c r="W9" s="84"/>
      <c r="X9" s="84"/>
      <c r="Y9" s="86"/>
      <c r="Z9" s="93"/>
    </row>
    <row r="10" spans="1:26" ht="65.25" customHeight="1">
      <c r="A10" s="93"/>
      <c r="B10" s="98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2"/>
      <c r="N10" s="96"/>
      <c r="O10" s="114"/>
      <c r="P10" s="86"/>
      <c r="Q10" s="80"/>
      <c r="R10" s="82"/>
      <c r="S10" s="80"/>
      <c r="T10" s="82"/>
      <c r="U10" s="110"/>
      <c r="V10" s="112"/>
      <c r="W10" s="84"/>
      <c r="X10" s="84"/>
      <c r="Y10" s="86"/>
      <c r="Z10" s="93"/>
    </row>
    <row r="11" spans="1:28" ht="9.75" customHeight="1">
      <c r="A11" s="14">
        <v>1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8"/>
      <c r="O11" s="19">
        <v>34.38</v>
      </c>
      <c r="P11" s="20">
        <f>O11/3.6</f>
        <v>9.55</v>
      </c>
      <c r="Q11" s="19">
        <v>38.08</v>
      </c>
      <c r="R11" s="20">
        <f>Q11/3.6</f>
        <v>10.577777777777778</v>
      </c>
      <c r="S11" s="19">
        <v>48.4</v>
      </c>
      <c r="T11" s="20">
        <f>S11/3.6</f>
        <v>13.444444444444443</v>
      </c>
      <c r="U11" s="21"/>
      <c r="V11" s="22"/>
      <c r="W11" s="23"/>
      <c r="X11" s="23"/>
      <c r="Y11" s="24"/>
      <c r="Z11" s="25">
        <v>2921.705</v>
      </c>
      <c r="AA11" s="26">
        <f>SUM(B11:M11)</f>
        <v>0</v>
      </c>
      <c r="AB11" s="27" t="str">
        <f>IF(AA11=100,"ОК"," ")</f>
        <v> </v>
      </c>
    </row>
    <row r="12" spans="1:31" ht="9.75" customHeight="1">
      <c r="A12" s="14">
        <v>2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31"/>
      <c r="O12" s="19">
        <v>34.38</v>
      </c>
      <c r="P12" s="20">
        <f aca="true" t="shared" si="0" ref="P12:P41">O12/3.6</f>
        <v>9.55</v>
      </c>
      <c r="Q12" s="19">
        <v>38.08</v>
      </c>
      <c r="R12" s="20">
        <f aca="true" t="shared" si="1" ref="R12:R41">Q12/3.6</f>
        <v>10.577777777777778</v>
      </c>
      <c r="S12" s="19"/>
      <c r="T12" s="20"/>
      <c r="U12" s="21"/>
      <c r="V12" s="22"/>
      <c r="W12" s="32"/>
      <c r="X12" s="32"/>
      <c r="Y12" s="24"/>
      <c r="Z12" s="25">
        <v>3316.281</v>
      </c>
      <c r="AA12" s="33">
        <f>SUM(B12:M12)</f>
        <v>0</v>
      </c>
      <c r="AB12" s="27" t="str">
        <f>IF(AA12=100,"ОК"," ")</f>
        <v> </v>
      </c>
      <c r="AC12" s="34"/>
      <c r="AD12" s="34"/>
      <c r="AE12" s="34"/>
    </row>
    <row r="13" spans="1:31" ht="9.75" customHeight="1">
      <c r="A13" s="14">
        <v>3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38"/>
      <c r="O13" s="19">
        <v>34.38</v>
      </c>
      <c r="P13" s="20">
        <f t="shared" si="0"/>
        <v>9.55</v>
      </c>
      <c r="Q13" s="19">
        <v>38.08</v>
      </c>
      <c r="R13" s="20">
        <f t="shared" si="1"/>
        <v>10.577777777777778</v>
      </c>
      <c r="S13" s="19"/>
      <c r="T13" s="20"/>
      <c r="U13" s="21"/>
      <c r="V13" s="22"/>
      <c r="W13" s="32"/>
      <c r="X13" s="32"/>
      <c r="Y13" s="24"/>
      <c r="Z13" s="25">
        <v>3468.3869999999997</v>
      </c>
      <c r="AA13" s="33">
        <f aca="true" t="shared" si="2" ref="AA13:AA41">SUM(B13:M13)</f>
        <v>0</v>
      </c>
      <c r="AB13" s="27" t="str">
        <f>IF(AA13=100,"ОК"," ")</f>
        <v> </v>
      </c>
      <c r="AC13" s="34"/>
      <c r="AD13" s="34"/>
      <c r="AE13" s="34"/>
    </row>
    <row r="14" spans="1:31" ht="9.75" customHeight="1">
      <c r="A14" s="14">
        <v>4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8"/>
      <c r="O14" s="19">
        <v>34.38</v>
      </c>
      <c r="P14" s="20">
        <f t="shared" si="0"/>
        <v>9.55</v>
      </c>
      <c r="Q14" s="19">
        <v>38.08</v>
      </c>
      <c r="R14" s="20">
        <f t="shared" si="1"/>
        <v>10.577777777777778</v>
      </c>
      <c r="S14" s="19"/>
      <c r="T14" s="20"/>
      <c r="U14" s="21"/>
      <c r="V14" s="22"/>
      <c r="W14" s="32"/>
      <c r="X14" s="32"/>
      <c r="Y14" s="24"/>
      <c r="Z14" s="25">
        <v>3476.979</v>
      </c>
      <c r="AA14" s="33">
        <f t="shared" si="2"/>
        <v>0</v>
      </c>
      <c r="AB14" s="27" t="str">
        <f aca="true" t="shared" si="3" ref="AB14:AB41">IF(AA14=100,"ОК"," ")</f>
        <v> </v>
      </c>
      <c r="AC14" s="34"/>
      <c r="AD14" s="34"/>
      <c r="AE14" s="34"/>
    </row>
    <row r="15" spans="1:31" ht="9.75" customHeight="1">
      <c r="A15" s="14">
        <v>5</v>
      </c>
      <c r="B15" s="35">
        <v>91.0945</v>
      </c>
      <c r="C15" s="36">
        <v>4.341</v>
      </c>
      <c r="D15" s="36">
        <v>0.9493</v>
      </c>
      <c r="E15" s="36">
        <v>0.1127</v>
      </c>
      <c r="F15" s="36">
        <v>0.158</v>
      </c>
      <c r="G15" s="36">
        <v>0.0034</v>
      </c>
      <c r="H15" s="36">
        <v>0.0456</v>
      </c>
      <c r="I15" s="36">
        <v>0.0373</v>
      </c>
      <c r="J15" s="36">
        <v>0.0704</v>
      </c>
      <c r="K15" s="36">
        <v>0.0063</v>
      </c>
      <c r="L15" s="36">
        <v>1.4593</v>
      </c>
      <c r="M15" s="37">
        <v>1.7222</v>
      </c>
      <c r="N15" s="38">
        <v>0.7411</v>
      </c>
      <c r="O15" s="19">
        <v>34.39</v>
      </c>
      <c r="P15" s="20">
        <f t="shared" si="0"/>
        <v>9.552777777777777</v>
      </c>
      <c r="Q15" s="19">
        <v>38.1</v>
      </c>
      <c r="R15" s="20">
        <f t="shared" si="1"/>
        <v>10.583333333333334</v>
      </c>
      <c r="S15" s="19">
        <v>48.57</v>
      </c>
      <c r="T15" s="20">
        <f>S15/3.6</f>
        <v>13.491666666666667</v>
      </c>
      <c r="U15" s="21"/>
      <c r="V15" s="22"/>
      <c r="W15" s="32"/>
      <c r="X15" s="32"/>
      <c r="Y15" s="24"/>
      <c r="Z15" s="25">
        <v>3421.5950000000003</v>
      </c>
      <c r="AA15" s="33">
        <f t="shared" si="2"/>
        <v>99.99999999999999</v>
      </c>
      <c r="AB15" s="27"/>
      <c r="AC15" s="34"/>
      <c r="AD15" s="34"/>
      <c r="AE15" s="34"/>
    </row>
    <row r="16" spans="1:31" ht="9.75" customHeight="1">
      <c r="A16" s="14">
        <v>6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8"/>
      <c r="O16" s="19">
        <v>34.39</v>
      </c>
      <c r="P16" s="20">
        <f t="shared" si="0"/>
        <v>9.552777777777777</v>
      </c>
      <c r="Q16" s="19">
        <v>38.1</v>
      </c>
      <c r="R16" s="20">
        <f t="shared" si="1"/>
        <v>10.583333333333334</v>
      </c>
      <c r="S16" s="19"/>
      <c r="T16" s="20"/>
      <c r="U16" s="21"/>
      <c r="V16" s="22"/>
      <c r="W16" s="32"/>
      <c r="X16" s="32"/>
      <c r="Y16" s="24"/>
      <c r="Z16" s="25">
        <v>3708.307</v>
      </c>
      <c r="AA16" s="33">
        <f t="shared" si="2"/>
        <v>0</v>
      </c>
      <c r="AB16" s="27"/>
      <c r="AC16" s="34"/>
      <c r="AD16" s="34"/>
      <c r="AE16" s="34"/>
    </row>
    <row r="17" spans="1:31" ht="9.75" customHeight="1">
      <c r="A17" s="14">
        <v>7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38"/>
      <c r="O17" s="19">
        <v>34.39</v>
      </c>
      <c r="P17" s="20">
        <f t="shared" si="0"/>
        <v>9.552777777777777</v>
      </c>
      <c r="Q17" s="19">
        <v>38.1</v>
      </c>
      <c r="R17" s="20">
        <f t="shared" si="1"/>
        <v>10.583333333333334</v>
      </c>
      <c r="S17" s="19"/>
      <c r="T17" s="20"/>
      <c r="U17" s="21"/>
      <c r="V17" s="22"/>
      <c r="W17" s="32"/>
      <c r="X17" s="32"/>
      <c r="Y17" s="24"/>
      <c r="Z17" s="25">
        <v>3919.087</v>
      </c>
      <c r="AA17" s="33">
        <f t="shared" si="2"/>
        <v>0</v>
      </c>
      <c r="AB17" s="27"/>
      <c r="AC17" s="34"/>
      <c r="AD17" s="34"/>
      <c r="AE17" s="34"/>
    </row>
    <row r="18" spans="1:31" ht="9.75" customHeight="1">
      <c r="A18" s="14">
        <v>8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31"/>
      <c r="O18" s="19">
        <v>34.39</v>
      </c>
      <c r="P18" s="20">
        <f t="shared" si="0"/>
        <v>9.552777777777777</v>
      </c>
      <c r="Q18" s="19">
        <v>38.1</v>
      </c>
      <c r="R18" s="20">
        <f t="shared" si="1"/>
        <v>10.583333333333334</v>
      </c>
      <c r="S18" s="19"/>
      <c r="T18" s="20"/>
      <c r="U18" s="21"/>
      <c r="V18" s="22"/>
      <c r="W18" s="32"/>
      <c r="X18" s="32"/>
      <c r="Y18" s="24"/>
      <c r="Z18" s="25">
        <v>3643.225</v>
      </c>
      <c r="AA18" s="33">
        <f t="shared" si="2"/>
        <v>0</v>
      </c>
      <c r="AB18" s="27"/>
      <c r="AC18" s="34"/>
      <c r="AD18" s="34"/>
      <c r="AE18" s="34"/>
    </row>
    <row r="19" spans="1:31" ht="9.75" customHeight="1">
      <c r="A19" s="14">
        <v>9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8"/>
      <c r="O19" s="19">
        <v>34.39</v>
      </c>
      <c r="P19" s="20">
        <f t="shared" si="0"/>
        <v>9.552777777777777</v>
      </c>
      <c r="Q19" s="19">
        <v>38.1</v>
      </c>
      <c r="R19" s="20">
        <f t="shared" si="1"/>
        <v>10.583333333333334</v>
      </c>
      <c r="S19" s="19"/>
      <c r="T19" s="20"/>
      <c r="U19" s="21"/>
      <c r="V19" s="22"/>
      <c r="W19" s="32"/>
      <c r="X19" s="32"/>
      <c r="Y19" s="24"/>
      <c r="Z19" s="25">
        <v>2840.8770000000004</v>
      </c>
      <c r="AA19" s="33">
        <f t="shared" si="2"/>
        <v>0</v>
      </c>
      <c r="AB19" s="27"/>
      <c r="AC19" s="34"/>
      <c r="AD19" s="34"/>
      <c r="AE19" s="34"/>
    </row>
    <row r="20" spans="1:31" ht="9.75" customHeight="1">
      <c r="A20" s="14">
        <v>10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8"/>
      <c r="O20" s="19">
        <v>34.39</v>
      </c>
      <c r="P20" s="20">
        <f t="shared" si="0"/>
        <v>9.552777777777777</v>
      </c>
      <c r="Q20" s="19">
        <v>38.1</v>
      </c>
      <c r="R20" s="20">
        <f t="shared" si="1"/>
        <v>10.583333333333334</v>
      </c>
      <c r="S20" s="19"/>
      <c r="T20" s="20"/>
      <c r="U20" s="21"/>
      <c r="V20" s="22"/>
      <c r="W20" s="32"/>
      <c r="X20" s="32"/>
      <c r="Y20" s="24"/>
      <c r="Z20" s="25">
        <v>2808.1330000000007</v>
      </c>
      <c r="AA20" s="33">
        <f t="shared" si="2"/>
        <v>0</v>
      </c>
      <c r="AB20" s="27"/>
      <c r="AC20" s="34"/>
      <c r="AD20" s="34"/>
      <c r="AE20" s="34"/>
    </row>
    <row r="21" spans="1:31" ht="9.75" customHeight="1">
      <c r="A21" s="14">
        <v>11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38"/>
      <c r="O21" s="19">
        <v>34.39</v>
      </c>
      <c r="P21" s="20">
        <f t="shared" si="0"/>
        <v>9.552777777777777</v>
      </c>
      <c r="Q21" s="19">
        <v>38.1</v>
      </c>
      <c r="R21" s="20">
        <f t="shared" si="1"/>
        <v>10.583333333333334</v>
      </c>
      <c r="S21" s="19"/>
      <c r="T21" s="20"/>
      <c r="U21" s="21"/>
      <c r="V21" s="22"/>
      <c r="W21" s="32"/>
      <c r="X21" s="32"/>
      <c r="Y21" s="24"/>
      <c r="Z21" s="25">
        <v>2807.415</v>
      </c>
      <c r="AA21" s="33">
        <f t="shared" si="2"/>
        <v>0</v>
      </c>
      <c r="AB21" s="27"/>
      <c r="AC21" s="34"/>
      <c r="AD21" s="34"/>
      <c r="AE21" s="34"/>
    </row>
    <row r="22" spans="1:31" ht="9.75" customHeight="1">
      <c r="A22" s="14">
        <v>12</v>
      </c>
      <c r="B22" s="35">
        <v>90.0932</v>
      </c>
      <c r="C22" s="36">
        <v>4.7884</v>
      </c>
      <c r="D22" s="36">
        <v>0.9917</v>
      </c>
      <c r="E22" s="36">
        <v>0.109</v>
      </c>
      <c r="F22" s="36">
        <v>0.1586</v>
      </c>
      <c r="G22" s="36">
        <v>0.0037</v>
      </c>
      <c r="H22" s="36">
        <v>0.0441</v>
      </c>
      <c r="I22" s="36">
        <v>0.0341</v>
      </c>
      <c r="J22" s="36">
        <v>0.058</v>
      </c>
      <c r="K22" s="36">
        <v>0.0073</v>
      </c>
      <c r="L22" s="36">
        <v>1.6627</v>
      </c>
      <c r="M22" s="37">
        <v>2.0492</v>
      </c>
      <c r="N22" s="38">
        <v>0.7485</v>
      </c>
      <c r="O22" s="19">
        <v>34.33</v>
      </c>
      <c r="P22" s="20">
        <f t="shared" si="0"/>
        <v>9.53611111111111</v>
      </c>
      <c r="Q22" s="19">
        <v>38.02</v>
      </c>
      <c r="R22" s="20">
        <f t="shared" si="1"/>
        <v>10.561111111111112</v>
      </c>
      <c r="S22" s="19">
        <v>48.23</v>
      </c>
      <c r="T22" s="20">
        <f>S22/3.6</f>
        <v>13.39722222222222</v>
      </c>
      <c r="U22" s="21"/>
      <c r="V22" s="22"/>
      <c r="W22" s="32"/>
      <c r="X22" s="32"/>
      <c r="Y22" s="24"/>
      <c r="Z22" s="25">
        <v>3072.339</v>
      </c>
      <c r="AA22" s="33">
        <f t="shared" si="2"/>
        <v>99.99999999999999</v>
      </c>
      <c r="AB22" s="27"/>
      <c r="AC22" s="34"/>
      <c r="AD22" s="34"/>
      <c r="AE22" s="34"/>
    </row>
    <row r="23" spans="1:31" ht="9.75" customHeight="1">
      <c r="A23" s="14">
        <v>13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8"/>
      <c r="O23" s="19">
        <v>34.33</v>
      </c>
      <c r="P23" s="20">
        <f t="shared" si="0"/>
        <v>9.53611111111111</v>
      </c>
      <c r="Q23" s="19">
        <v>38.02</v>
      </c>
      <c r="R23" s="20">
        <f t="shared" si="1"/>
        <v>10.561111111111112</v>
      </c>
      <c r="S23" s="19"/>
      <c r="T23" s="20"/>
      <c r="U23" s="21"/>
      <c r="V23" s="22"/>
      <c r="W23" s="32"/>
      <c r="X23" s="32"/>
      <c r="Y23" s="24"/>
      <c r="Z23" s="25">
        <v>3311.394</v>
      </c>
      <c r="AA23" s="33">
        <f t="shared" si="2"/>
        <v>0</v>
      </c>
      <c r="AB23" s="27"/>
      <c r="AC23" s="34"/>
      <c r="AD23" s="34"/>
      <c r="AE23" s="34"/>
    </row>
    <row r="24" spans="1:31" ht="9.75" customHeight="1">
      <c r="A24" s="14">
        <v>14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38"/>
      <c r="O24" s="19">
        <v>34.33</v>
      </c>
      <c r="P24" s="20">
        <f>O24/3.6</f>
        <v>9.53611111111111</v>
      </c>
      <c r="Q24" s="19">
        <v>38.02</v>
      </c>
      <c r="R24" s="20">
        <f t="shared" si="1"/>
        <v>10.561111111111112</v>
      </c>
      <c r="S24" s="39"/>
      <c r="T24" s="20"/>
      <c r="U24" s="21"/>
      <c r="V24" s="22"/>
      <c r="W24" s="32"/>
      <c r="X24" s="32"/>
      <c r="Y24" s="24"/>
      <c r="Z24" s="25">
        <v>3175.386</v>
      </c>
      <c r="AA24" s="33">
        <f t="shared" si="2"/>
        <v>0</v>
      </c>
      <c r="AB24" s="27"/>
      <c r="AC24" s="34"/>
      <c r="AD24" s="34"/>
      <c r="AE24" s="34"/>
    </row>
    <row r="25" spans="1:31" ht="9.75" customHeight="1">
      <c r="A25" s="14">
        <v>15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38"/>
      <c r="O25" s="19">
        <v>34.33</v>
      </c>
      <c r="P25" s="20">
        <f t="shared" si="0"/>
        <v>9.53611111111111</v>
      </c>
      <c r="Q25" s="19">
        <v>38.02</v>
      </c>
      <c r="R25" s="20">
        <f t="shared" si="1"/>
        <v>10.561111111111112</v>
      </c>
      <c r="S25" s="39"/>
      <c r="T25" s="20"/>
      <c r="U25" s="21"/>
      <c r="V25" s="22"/>
      <c r="W25" s="32"/>
      <c r="X25" s="32"/>
      <c r="Y25" s="24"/>
      <c r="Z25" s="25">
        <v>3136.79</v>
      </c>
      <c r="AA25" s="33">
        <f t="shared" si="2"/>
        <v>0</v>
      </c>
      <c r="AB25" s="27"/>
      <c r="AC25" s="34"/>
      <c r="AD25" s="34"/>
      <c r="AE25" s="34"/>
    </row>
    <row r="26" spans="1:31" ht="9.75" customHeight="1">
      <c r="A26" s="14">
        <v>16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38"/>
      <c r="O26" s="19">
        <v>34.33</v>
      </c>
      <c r="P26" s="20">
        <f t="shared" si="0"/>
        <v>9.53611111111111</v>
      </c>
      <c r="Q26" s="19">
        <v>38.02</v>
      </c>
      <c r="R26" s="20">
        <f t="shared" si="1"/>
        <v>10.561111111111112</v>
      </c>
      <c r="S26" s="39"/>
      <c r="T26" s="20"/>
      <c r="U26" s="21"/>
      <c r="V26" s="22"/>
      <c r="W26" s="32"/>
      <c r="X26" s="32"/>
      <c r="Y26" s="24"/>
      <c r="Z26" s="25">
        <v>3445.063</v>
      </c>
      <c r="AA26" s="33">
        <f t="shared" si="2"/>
        <v>0</v>
      </c>
      <c r="AB26" s="27"/>
      <c r="AC26" s="34"/>
      <c r="AD26" s="34"/>
      <c r="AE26" s="34"/>
    </row>
    <row r="27" spans="1:31" ht="9.75" customHeight="1">
      <c r="A27" s="14">
        <v>17</v>
      </c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38"/>
      <c r="O27" s="19">
        <v>34.33</v>
      </c>
      <c r="P27" s="20">
        <f t="shared" si="0"/>
        <v>9.53611111111111</v>
      </c>
      <c r="Q27" s="19">
        <v>38.02</v>
      </c>
      <c r="R27" s="20">
        <f t="shared" si="1"/>
        <v>10.561111111111112</v>
      </c>
      <c r="S27" s="39"/>
      <c r="T27" s="20"/>
      <c r="U27" s="21"/>
      <c r="V27" s="22"/>
      <c r="W27" s="32"/>
      <c r="X27" s="32"/>
      <c r="Y27" s="24"/>
      <c r="Z27" s="25">
        <v>3374.421</v>
      </c>
      <c r="AA27" s="33">
        <f t="shared" si="2"/>
        <v>0</v>
      </c>
      <c r="AB27" s="27"/>
      <c r="AC27" s="34"/>
      <c r="AD27" s="34"/>
      <c r="AE27" s="34"/>
    </row>
    <row r="28" spans="1:31" ht="9.75" customHeight="1">
      <c r="A28" s="14">
        <v>18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8"/>
      <c r="O28" s="19">
        <v>34.33</v>
      </c>
      <c r="P28" s="20">
        <f t="shared" si="0"/>
        <v>9.53611111111111</v>
      </c>
      <c r="Q28" s="19">
        <v>38.02</v>
      </c>
      <c r="R28" s="20">
        <f t="shared" si="1"/>
        <v>10.561111111111112</v>
      </c>
      <c r="S28" s="39"/>
      <c r="T28" s="20"/>
      <c r="U28" s="21"/>
      <c r="V28" s="22"/>
      <c r="W28" s="32"/>
      <c r="X28" s="32"/>
      <c r="Y28" s="24"/>
      <c r="Z28" s="25">
        <v>3325.191</v>
      </c>
      <c r="AA28" s="33">
        <f t="shared" si="2"/>
        <v>0</v>
      </c>
      <c r="AB28" s="27"/>
      <c r="AC28" s="34"/>
      <c r="AD28" s="34"/>
      <c r="AE28" s="34"/>
    </row>
    <row r="29" spans="1:31" ht="9.75" customHeight="1">
      <c r="A29" s="14">
        <v>19</v>
      </c>
      <c r="B29" s="35">
        <v>90.4536</v>
      </c>
      <c r="C29" s="36">
        <v>4.6232</v>
      </c>
      <c r="D29" s="36">
        <v>0.9698</v>
      </c>
      <c r="E29" s="36">
        <v>0.1105</v>
      </c>
      <c r="F29" s="36">
        <v>0.1609</v>
      </c>
      <c r="G29" s="36">
        <v>0.0036</v>
      </c>
      <c r="H29" s="36">
        <v>0.0454</v>
      </c>
      <c r="I29" s="36">
        <v>0.0361</v>
      </c>
      <c r="J29" s="36">
        <v>0.0613</v>
      </c>
      <c r="K29" s="36">
        <v>0.0068</v>
      </c>
      <c r="L29" s="36">
        <v>1.5721</v>
      </c>
      <c r="M29" s="37">
        <v>1.9568</v>
      </c>
      <c r="N29" s="38">
        <v>0.746</v>
      </c>
      <c r="O29" s="19">
        <v>34.34</v>
      </c>
      <c r="P29" s="20">
        <f t="shared" si="0"/>
        <v>9.53888888888889</v>
      </c>
      <c r="Q29" s="19">
        <v>38.04</v>
      </c>
      <c r="R29" s="20">
        <f t="shared" si="1"/>
        <v>10.566666666666666</v>
      </c>
      <c r="S29" s="39">
        <v>48.34</v>
      </c>
      <c r="T29" s="20">
        <f>S29/3.6</f>
        <v>13.427777777777779</v>
      </c>
      <c r="U29" s="21"/>
      <c r="V29" s="22"/>
      <c r="W29" s="32"/>
      <c r="X29" s="32"/>
      <c r="Y29" s="24"/>
      <c r="Z29" s="25">
        <v>3542.506</v>
      </c>
      <c r="AA29" s="33">
        <f t="shared" si="2"/>
        <v>100.00010000000002</v>
      </c>
      <c r="AB29" s="27"/>
      <c r="AC29" s="34"/>
      <c r="AD29" s="34"/>
      <c r="AE29" s="34"/>
    </row>
    <row r="30" spans="1:31" ht="9.75" customHeight="1">
      <c r="A30" s="14">
        <v>20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8"/>
      <c r="O30" s="19">
        <v>34.34</v>
      </c>
      <c r="P30" s="20">
        <f t="shared" si="0"/>
        <v>9.53888888888889</v>
      </c>
      <c r="Q30" s="19">
        <v>38.04</v>
      </c>
      <c r="R30" s="20">
        <f t="shared" si="1"/>
        <v>10.566666666666666</v>
      </c>
      <c r="S30" s="39"/>
      <c r="T30" s="20"/>
      <c r="U30" s="21"/>
      <c r="V30" s="22"/>
      <c r="W30" s="32"/>
      <c r="X30" s="32"/>
      <c r="Y30" s="24"/>
      <c r="Z30" s="25">
        <v>4045.7360000000003</v>
      </c>
      <c r="AA30" s="33">
        <f t="shared" si="2"/>
        <v>0</v>
      </c>
      <c r="AB30" s="27"/>
      <c r="AC30" s="34"/>
      <c r="AD30" s="34"/>
      <c r="AE30" s="34"/>
    </row>
    <row r="31" spans="1:31" ht="9.75" customHeight="1">
      <c r="A31" s="14">
        <v>21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8"/>
      <c r="O31" s="19">
        <v>34.34</v>
      </c>
      <c r="P31" s="20">
        <f t="shared" si="0"/>
        <v>9.53888888888889</v>
      </c>
      <c r="Q31" s="19">
        <v>38.04</v>
      </c>
      <c r="R31" s="20">
        <f t="shared" si="1"/>
        <v>10.566666666666666</v>
      </c>
      <c r="S31" s="39"/>
      <c r="T31" s="20"/>
      <c r="U31" s="21"/>
      <c r="V31" s="22"/>
      <c r="W31" s="32"/>
      <c r="X31" s="32"/>
      <c r="Y31" s="24"/>
      <c r="Z31" s="25">
        <v>4115.963000000001</v>
      </c>
      <c r="AA31" s="33">
        <f t="shared" si="2"/>
        <v>0</v>
      </c>
      <c r="AB31" s="27"/>
      <c r="AC31" s="34"/>
      <c r="AD31" s="34"/>
      <c r="AE31" s="34"/>
    </row>
    <row r="32" spans="1:31" ht="9.75" customHeight="1">
      <c r="A32" s="14">
        <v>22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38"/>
      <c r="O32" s="19">
        <v>34.34</v>
      </c>
      <c r="P32" s="20">
        <f t="shared" si="0"/>
        <v>9.53888888888889</v>
      </c>
      <c r="Q32" s="19">
        <v>38.04</v>
      </c>
      <c r="R32" s="20">
        <f t="shared" si="1"/>
        <v>10.566666666666666</v>
      </c>
      <c r="S32" s="39"/>
      <c r="T32" s="20"/>
      <c r="U32" s="21"/>
      <c r="V32" s="22"/>
      <c r="W32" s="32"/>
      <c r="X32" s="32"/>
      <c r="Y32" s="24"/>
      <c r="Z32" s="25">
        <v>4109.033</v>
      </c>
      <c r="AA32" s="33">
        <f t="shared" si="2"/>
        <v>0</v>
      </c>
      <c r="AB32" s="27"/>
      <c r="AC32" s="34"/>
      <c r="AD32" s="34"/>
      <c r="AE32" s="34"/>
    </row>
    <row r="33" spans="1:31" ht="9.75" customHeight="1">
      <c r="A33" s="14">
        <v>23</v>
      </c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38"/>
      <c r="O33" s="19">
        <v>34.34</v>
      </c>
      <c r="P33" s="20">
        <f t="shared" si="0"/>
        <v>9.53888888888889</v>
      </c>
      <c r="Q33" s="19">
        <v>38.04</v>
      </c>
      <c r="R33" s="20">
        <f t="shared" si="1"/>
        <v>10.566666666666666</v>
      </c>
      <c r="S33" s="39"/>
      <c r="T33" s="20"/>
      <c r="U33" s="21"/>
      <c r="V33" s="22"/>
      <c r="W33" s="32"/>
      <c r="X33" s="32"/>
      <c r="Y33" s="24"/>
      <c r="Z33" s="25">
        <v>4009.896</v>
      </c>
      <c r="AA33" s="33">
        <f t="shared" si="2"/>
        <v>0</v>
      </c>
      <c r="AB33" s="27"/>
      <c r="AC33" s="34"/>
      <c r="AD33" s="34"/>
      <c r="AE33" s="34"/>
    </row>
    <row r="34" spans="1:31" ht="9.75" customHeight="1">
      <c r="A34" s="14">
        <v>24</v>
      </c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8"/>
      <c r="O34" s="19">
        <v>34.34</v>
      </c>
      <c r="P34" s="20">
        <f t="shared" si="0"/>
        <v>9.53888888888889</v>
      </c>
      <c r="Q34" s="19">
        <v>38.04</v>
      </c>
      <c r="R34" s="20">
        <f t="shared" si="1"/>
        <v>10.566666666666666</v>
      </c>
      <c r="S34" s="39"/>
      <c r="T34" s="20"/>
      <c r="U34" s="21"/>
      <c r="V34" s="22"/>
      <c r="W34" s="32"/>
      <c r="X34" s="32"/>
      <c r="Y34" s="24"/>
      <c r="Z34" s="25">
        <v>3825.9820000000004</v>
      </c>
      <c r="AA34" s="33">
        <f t="shared" si="2"/>
        <v>0</v>
      </c>
      <c r="AB34" s="27"/>
      <c r="AC34" s="34"/>
      <c r="AD34" s="34"/>
      <c r="AE34" s="34"/>
    </row>
    <row r="35" spans="1:31" ht="9.75" customHeight="1">
      <c r="A35" s="14">
        <v>25</v>
      </c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8"/>
      <c r="O35" s="19">
        <v>34.34</v>
      </c>
      <c r="P35" s="20">
        <f t="shared" si="0"/>
        <v>9.53888888888889</v>
      </c>
      <c r="Q35" s="19">
        <v>38.04</v>
      </c>
      <c r="R35" s="20">
        <f t="shared" si="1"/>
        <v>10.566666666666666</v>
      </c>
      <c r="S35" s="39"/>
      <c r="T35" s="20"/>
      <c r="U35" s="21"/>
      <c r="V35" s="22"/>
      <c r="W35" s="32"/>
      <c r="X35" s="32"/>
      <c r="Y35" s="24"/>
      <c r="Z35" s="25">
        <v>3810.5570000000002</v>
      </c>
      <c r="AA35" s="33">
        <f t="shared" si="2"/>
        <v>0</v>
      </c>
      <c r="AB35" s="27"/>
      <c r="AC35" s="34"/>
      <c r="AD35" s="34"/>
      <c r="AE35" s="34"/>
    </row>
    <row r="36" spans="1:31" ht="9.75" customHeight="1">
      <c r="A36" s="14">
        <v>26</v>
      </c>
      <c r="B36" s="35">
        <v>90.1249</v>
      </c>
      <c r="C36" s="36">
        <v>4.7754</v>
      </c>
      <c r="D36" s="36">
        <v>1.0463</v>
      </c>
      <c r="E36" s="36">
        <v>0.1132</v>
      </c>
      <c r="F36" s="36">
        <v>0.1718</v>
      </c>
      <c r="G36" s="36">
        <v>0.0037</v>
      </c>
      <c r="H36" s="36">
        <v>0.046</v>
      </c>
      <c r="I36" s="36">
        <v>0.0368</v>
      </c>
      <c r="J36" s="36">
        <v>0.0634</v>
      </c>
      <c r="K36" s="36">
        <v>0.0064</v>
      </c>
      <c r="L36" s="36">
        <v>1.5682</v>
      </c>
      <c r="M36" s="37">
        <v>2.0439</v>
      </c>
      <c r="N36" s="38">
        <v>0.7491</v>
      </c>
      <c r="O36" s="39">
        <v>34.41</v>
      </c>
      <c r="P36" s="20">
        <f t="shared" si="0"/>
        <v>9.558333333333332</v>
      </c>
      <c r="Q36" s="39">
        <v>38.12</v>
      </c>
      <c r="R36" s="20">
        <f t="shared" si="1"/>
        <v>10.588888888888889</v>
      </c>
      <c r="S36" s="39">
        <v>48.33</v>
      </c>
      <c r="T36" s="20">
        <f>S36/3.6</f>
        <v>13.424999999999999</v>
      </c>
      <c r="U36" s="21">
        <v>-15.9</v>
      </c>
      <c r="V36" s="22">
        <v>-14.4</v>
      </c>
      <c r="W36" s="40" t="s">
        <v>39</v>
      </c>
      <c r="X36" s="32" t="s">
        <v>40</v>
      </c>
      <c r="Y36" s="24" t="s">
        <v>41</v>
      </c>
      <c r="Z36" s="25">
        <v>2644.223</v>
      </c>
      <c r="AA36" s="33">
        <f t="shared" si="2"/>
        <v>100.00000000000001</v>
      </c>
      <c r="AB36" s="27"/>
      <c r="AC36" s="34"/>
      <c r="AD36" s="34"/>
      <c r="AE36" s="34"/>
    </row>
    <row r="37" spans="1:31" ht="9.75" customHeight="1">
      <c r="A37" s="14">
        <v>27</v>
      </c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  <c r="N37" s="38"/>
      <c r="O37" s="39">
        <v>34.41</v>
      </c>
      <c r="P37" s="20">
        <f t="shared" si="0"/>
        <v>9.558333333333332</v>
      </c>
      <c r="Q37" s="39">
        <v>38.12</v>
      </c>
      <c r="R37" s="20">
        <f t="shared" si="1"/>
        <v>10.588888888888889</v>
      </c>
      <c r="S37" s="39"/>
      <c r="T37" s="20"/>
      <c r="U37" s="21"/>
      <c r="V37" s="22"/>
      <c r="W37" s="32"/>
      <c r="X37" s="32"/>
      <c r="Y37" s="24"/>
      <c r="Z37" s="25">
        <v>2294.217</v>
      </c>
      <c r="AA37" s="33">
        <f t="shared" si="2"/>
        <v>0</v>
      </c>
      <c r="AB37" s="27"/>
      <c r="AC37" s="34"/>
      <c r="AD37" s="34"/>
      <c r="AE37" s="34"/>
    </row>
    <row r="38" spans="1:31" ht="9.75" customHeight="1">
      <c r="A38" s="14">
        <v>28</v>
      </c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38"/>
      <c r="O38" s="39">
        <v>34.41</v>
      </c>
      <c r="P38" s="20">
        <f t="shared" si="0"/>
        <v>9.558333333333332</v>
      </c>
      <c r="Q38" s="39">
        <v>38.12</v>
      </c>
      <c r="R38" s="20">
        <f t="shared" si="1"/>
        <v>10.588888888888889</v>
      </c>
      <c r="S38" s="39"/>
      <c r="T38" s="20"/>
      <c r="U38" s="21"/>
      <c r="V38" s="22"/>
      <c r="W38" s="40"/>
      <c r="X38" s="32"/>
      <c r="Y38" s="24"/>
      <c r="Z38" s="25">
        <v>2053.764</v>
      </c>
      <c r="AA38" s="33">
        <f t="shared" si="2"/>
        <v>0</v>
      </c>
      <c r="AB38" s="27"/>
      <c r="AC38" s="34"/>
      <c r="AD38" s="34"/>
      <c r="AE38" s="34"/>
    </row>
    <row r="39" spans="1:31" ht="9.75" customHeight="1">
      <c r="A39" s="14">
        <v>29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38"/>
      <c r="O39" s="39">
        <v>34.41</v>
      </c>
      <c r="P39" s="20">
        <f t="shared" si="0"/>
        <v>9.558333333333332</v>
      </c>
      <c r="Q39" s="39">
        <v>38.12</v>
      </c>
      <c r="R39" s="20">
        <f t="shared" si="1"/>
        <v>10.588888888888889</v>
      </c>
      <c r="S39" s="39"/>
      <c r="T39" s="20"/>
      <c r="U39" s="21"/>
      <c r="V39" s="22"/>
      <c r="W39" s="32"/>
      <c r="X39" s="32"/>
      <c r="Y39" s="24"/>
      <c r="Z39" s="25">
        <v>1965.229</v>
      </c>
      <c r="AA39" s="33">
        <f t="shared" si="2"/>
        <v>0</v>
      </c>
      <c r="AB39" s="27" t="str">
        <f t="shared" si="3"/>
        <v> </v>
      </c>
      <c r="AC39" s="34"/>
      <c r="AD39" s="34"/>
      <c r="AE39" s="34"/>
    </row>
    <row r="40" spans="1:31" ht="9.75" customHeight="1">
      <c r="A40" s="66">
        <v>30</v>
      </c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  <c r="N40" s="70"/>
      <c r="O40" s="39"/>
      <c r="P40" s="46"/>
      <c r="Q40" s="39"/>
      <c r="R40" s="46"/>
      <c r="S40" s="71"/>
      <c r="T40" s="46"/>
      <c r="U40" s="72"/>
      <c r="V40" s="73"/>
      <c r="W40" s="74"/>
      <c r="X40" s="74"/>
      <c r="Y40" s="75"/>
      <c r="Z40" s="52">
        <v>2053.764</v>
      </c>
      <c r="AA40" s="33"/>
      <c r="AB40" s="27"/>
      <c r="AC40" s="34"/>
      <c r="AD40" s="34"/>
      <c r="AE40" s="34"/>
    </row>
    <row r="41" spans="1:31" ht="9.75" customHeight="1" thickBot="1">
      <c r="A41" s="41">
        <v>31</v>
      </c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5"/>
      <c r="O41" s="39">
        <v>34.41</v>
      </c>
      <c r="P41" s="46">
        <f t="shared" si="0"/>
        <v>9.558333333333332</v>
      </c>
      <c r="Q41" s="39">
        <v>38.12</v>
      </c>
      <c r="R41" s="46">
        <f t="shared" si="1"/>
        <v>10.588888888888889</v>
      </c>
      <c r="S41" s="47"/>
      <c r="T41" s="48"/>
      <c r="U41" s="49"/>
      <c r="V41" s="50"/>
      <c r="W41" s="50"/>
      <c r="X41" s="50"/>
      <c r="Y41" s="51"/>
      <c r="Z41" s="52">
        <v>2583.053</v>
      </c>
      <c r="AA41" s="33">
        <f t="shared" si="2"/>
        <v>0</v>
      </c>
      <c r="AB41" s="27" t="str">
        <f t="shared" si="3"/>
        <v> </v>
      </c>
      <c r="AC41" s="34"/>
      <c r="AD41" s="34"/>
      <c r="AE41" s="34"/>
    </row>
    <row r="42" spans="1:26" ht="13.5" customHeight="1" thickBot="1">
      <c r="A42" s="53"/>
      <c r="B42" s="54"/>
      <c r="C42" s="54"/>
      <c r="D42" s="54"/>
      <c r="E42" s="54"/>
      <c r="F42" s="54"/>
      <c r="G42" s="54"/>
      <c r="H42" s="87" t="s">
        <v>42</v>
      </c>
      <c r="I42" s="88"/>
      <c r="J42" s="88"/>
      <c r="K42" s="88"/>
      <c r="L42" s="88"/>
      <c r="M42" s="88"/>
      <c r="N42" s="89"/>
      <c r="O42" s="55">
        <f>SUMPRODUCT(O11:O41,Z11:Z41)/SUM(Z11:Z41)</f>
        <v>33.65892201252007</v>
      </c>
      <c r="P42" s="55">
        <f>SUMPRODUCT(P11:P41,Z11:Z41)/SUM(Z11:Z41)</f>
        <v>9.349700559033355</v>
      </c>
      <c r="Q42" s="55">
        <f>SUMPRODUCT(Q11:Q41,Z11:Z41)/SUM(Z11:Z41)</f>
        <v>37.28428664623201</v>
      </c>
      <c r="R42" s="56">
        <f>SUMPRODUCT(R11:R41,Z11:Z41)/SUM(Z11:Z41)</f>
        <v>10.356746290620006</v>
      </c>
      <c r="S42" s="54"/>
      <c r="T42" s="54"/>
      <c r="U42" s="54"/>
      <c r="V42" s="54"/>
      <c r="W42" s="54"/>
      <c r="X42" s="54"/>
      <c r="Y42" s="54"/>
      <c r="Z42" s="57">
        <f>SUM(Z11:Z41)</f>
        <v>100226.498</v>
      </c>
    </row>
    <row r="43" spans="19:26" ht="12.75" customHeight="1">
      <c r="S43" s="58"/>
      <c r="T43" s="58"/>
      <c r="U43" s="58"/>
      <c r="V43" s="58"/>
      <c r="W43" s="90" t="s">
        <v>43</v>
      </c>
      <c r="X43" s="90"/>
      <c r="Y43" s="91"/>
      <c r="Z43" s="59">
        <v>0.278</v>
      </c>
    </row>
    <row r="44" spans="2:26" ht="13.5" customHeight="1" thickBot="1">
      <c r="B44" s="7" t="s">
        <v>44</v>
      </c>
      <c r="C44" s="60"/>
      <c r="D44" s="60"/>
      <c r="E44" s="60"/>
      <c r="F44" s="60"/>
      <c r="G44" s="60"/>
      <c r="H44" s="60"/>
      <c r="I44" s="60"/>
      <c r="J44" s="60"/>
      <c r="K44" s="60"/>
      <c r="L44" s="3" t="s">
        <v>45</v>
      </c>
      <c r="M44" s="3"/>
      <c r="N44" s="3"/>
      <c r="O44" s="61"/>
      <c r="P44" s="61"/>
      <c r="Q44" s="62"/>
      <c r="R44" s="76" t="s">
        <v>53</v>
      </c>
      <c r="S44" s="76"/>
      <c r="T44" s="58"/>
      <c r="U44" s="58"/>
      <c r="V44" s="58"/>
      <c r="W44" s="77" t="s">
        <v>46</v>
      </c>
      <c r="X44" s="77"/>
      <c r="Y44" s="78"/>
      <c r="Z44" s="63">
        <f>Z42-Z43</f>
        <v>100226.22</v>
      </c>
    </row>
    <row r="45" spans="2:19" ht="7.5" customHeight="1">
      <c r="B45" s="3"/>
      <c r="C45" s="60"/>
      <c r="D45" s="64"/>
      <c r="E45" s="60"/>
      <c r="F45" s="60"/>
      <c r="G45" s="60"/>
      <c r="H45" s="60"/>
      <c r="I45" s="60"/>
      <c r="J45" s="60"/>
      <c r="K45" s="60"/>
      <c r="L45" s="7"/>
      <c r="M45" s="3"/>
      <c r="N45" s="3"/>
      <c r="O45" s="3"/>
      <c r="P45" s="3"/>
      <c r="Q45" s="7"/>
      <c r="R45" s="3"/>
      <c r="S45" s="7"/>
    </row>
    <row r="46" spans="2:19" ht="12.75" customHeight="1">
      <c r="B46" s="7" t="s">
        <v>47</v>
      </c>
      <c r="C46" s="60"/>
      <c r="D46" s="60"/>
      <c r="E46" s="60"/>
      <c r="F46" s="60"/>
      <c r="G46" s="60"/>
      <c r="H46" s="60"/>
      <c r="I46" s="60"/>
      <c r="J46" s="60"/>
      <c r="K46" s="60"/>
      <c r="L46" s="3" t="s">
        <v>48</v>
      </c>
      <c r="M46" s="3"/>
      <c r="N46" s="3"/>
      <c r="O46" s="61"/>
      <c r="P46" s="61"/>
      <c r="Q46" s="62"/>
      <c r="R46" s="76" t="s">
        <v>53</v>
      </c>
      <c r="S46" s="76"/>
    </row>
    <row r="47" spans="2:19" ht="6.75" customHeight="1">
      <c r="B47" s="3"/>
      <c r="C47" s="60"/>
      <c r="D47" s="60"/>
      <c r="E47" s="64"/>
      <c r="F47" s="60"/>
      <c r="G47" s="60"/>
      <c r="H47" s="60"/>
      <c r="I47" s="60"/>
      <c r="J47" s="60"/>
      <c r="K47" s="60"/>
      <c r="L47" s="7"/>
      <c r="M47" s="3"/>
      <c r="N47" s="3"/>
      <c r="O47" s="3"/>
      <c r="P47" s="3"/>
      <c r="Q47" s="7"/>
      <c r="R47" s="3"/>
      <c r="S47" s="7"/>
    </row>
    <row r="48" spans="2:19" ht="13.5" customHeight="1">
      <c r="B48" s="7" t="s">
        <v>49</v>
      </c>
      <c r="C48" s="60"/>
      <c r="D48" s="60"/>
      <c r="E48" s="60"/>
      <c r="F48" s="60"/>
      <c r="G48" s="60"/>
      <c r="H48" s="60"/>
      <c r="I48" s="60"/>
      <c r="J48" s="60"/>
      <c r="K48" s="60"/>
      <c r="L48" s="3" t="s">
        <v>50</v>
      </c>
      <c r="M48" s="3"/>
      <c r="N48" s="3"/>
      <c r="O48" s="61"/>
      <c r="P48" s="61"/>
      <c r="Q48" s="62"/>
      <c r="R48" s="76" t="s">
        <v>53</v>
      </c>
      <c r="S48" s="76"/>
    </row>
    <row r="49" spans="5:17" ht="12.75">
      <c r="E49" s="64"/>
      <c r="L49" s="7"/>
      <c r="M49" s="65"/>
      <c r="N49" s="65"/>
      <c r="O49" s="65"/>
      <c r="P49" s="65"/>
      <c r="Q49" s="7"/>
    </row>
  </sheetData>
  <sheetProtection/>
  <mergeCells count="36">
    <mergeCell ref="J9:J10"/>
    <mergeCell ref="K9:K10"/>
    <mergeCell ref="L9:L10"/>
    <mergeCell ref="M9:M10"/>
    <mergeCell ref="O9:O10"/>
    <mergeCell ref="P9:P10"/>
    <mergeCell ref="H9:H10"/>
    <mergeCell ref="I9:I10"/>
    <mergeCell ref="X1:Z1"/>
    <mergeCell ref="I3:Z3"/>
    <mergeCell ref="A7:A10"/>
    <mergeCell ref="B7:M8"/>
    <mergeCell ref="N7:T7"/>
    <mergeCell ref="U7:U10"/>
    <mergeCell ref="V7:V10"/>
    <mergeCell ref="W7:W10"/>
    <mergeCell ref="H42:N42"/>
    <mergeCell ref="W43:Y43"/>
    <mergeCell ref="Z7:Z10"/>
    <mergeCell ref="N8:N10"/>
    <mergeCell ref="B9:B10"/>
    <mergeCell ref="C9:C10"/>
    <mergeCell ref="D9:D10"/>
    <mergeCell ref="E9:E10"/>
    <mergeCell ref="F9:F10"/>
    <mergeCell ref="G9:G10"/>
    <mergeCell ref="R44:S44"/>
    <mergeCell ref="W44:Y44"/>
    <mergeCell ref="R46:S46"/>
    <mergeCell ref="R48:S48"/>
    <mergeCell ref="Q9:Q10"/>
    <mergeCell ref="R9:R10"/>
    <mergeCell ref="S9:S10"/>
    <mergeCell ref="T9:T10"/>
    <mergeCell ref="X7:X10"/>
    <mergeCell ref="Y7:Y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2017-01-06T09:54:05Z</dcterms:modified>
  <cp:category/>
  <cp:version/>
  <cp:contentType/>
  <cp:contentStatus/>
</cp:coreProperties>
</file>