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600" windowHeight="7755" tabRatio="2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'Лист1'!$A$1:$AC$52</definedName>
  </definedNames>
  <calcPr fullCalcOnLoad="1"/>
</workbook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rFont val="Tahoma"/>
            <family val="2"/>
          </rPr>
          <t>місячний об'єм газу узгоджений з диспетчерами з врахуванням ВТВ:
Q міс.= Ʃ Q - Ʃ ВТВ</t>
        </r>
      </text>
    </comment>
  </commentList>
</comments>
</file>

<file path=xl/sharedStrings.xml><?xml version="1.0" encoding="utf-8"?>
<sst xmlns="http://schemas.openxmlformats.org/spreadsheetml/2006/main" count="91" uniqueCount="68">
  <si>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</si>
  <si>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</si>
  <si>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</si>
  <si>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</si>
  <si>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</si>
  <si>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</si>
  <si>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</si>
  <si>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</si>
  <si>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</si>
  <si>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</si>
  <si>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</si>
  <si>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</si>
  <si>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</si>
  <si>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</si>
  <si>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</si>
  <si>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</si>
  <si>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</si>
  <si>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</si>
  <si>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</si>
  <si>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</si>
  <si>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</si>
  <si>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</si>
  <si>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</si>
  <si>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</si>
  <si>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</si>
  <si>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</si>
  <si>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</si>
  <si>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</si>
  <si>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</si>
  <si>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</si>
  <si>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</si>
  <si>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</si>
  <si>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</si>
  <si>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</si>
  <si>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</si>
  <si>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</si>
  <si>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</si>
  <si>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</si>
  <si>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</si>
  <si>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</si>
  <si>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</si>
  <si>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</si>
  <si>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</si>
  <si>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</si>
  <si>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</si>
  <si>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</si>
  <si>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служба ГВ та М</t>
  </si>
  <si>
    <t>Філія УМГ "ЛЬВІВТРАНСГАЗ"</t>
  </si>
  <si>
    <t>Тернопільське ЛВУМГ</t>
  </si>
  <si>
    <t>Свідоцтво №  РЛ 156/15  від 14.12.2015  чинне до 14.12.2020 р.</t>
  </si>
  <si>
    <r>
      <t xml:space="preserve">Головний інженер  Тернопільського </t>
    </r>
    <r>
      <rPr>
        <u val="single"/>
        <sz val="11"/>
        <color indexed="8"/>
        <rFont val="Times New Roman"/>
        <family val="1"/>
      </rPr>
      <t xml:space="preserve"> ЛВУМГ</t>
    </r>
  </si>
  <si>
    <t xml:space="preserve">Я. І. Тарапата </t>
  </si>
  <si>
    <t>Начальник служби</t>
  </si>
  <si>
    <t>не вияв</t>
  </si>
  <si>
    <t>ВХАЛ  ГКС  Рогатин  Тернопільського ЛВУМГ</t>
  </si>
  <si>
    <t>Г.В.Чорна</t>
  </si>
  <si>
    <t>Р.М.Лукавий</t>
  </si>
  <si>
    <t>Технік - лаборант ____________________________________________________________________________________________________</t>
  </si>
  <si>
    <t>Всього*:</t>
  </si>
  <si>
    <t>Маршрут № 219</t>
  </si>
  <si>
    <r>
      <t xml:space="preserve">переданого </t>
    </r>
    <r>
      <rPr>
        <b/>
        <sz val="12"/>
        <color indexed="8"/>
        <rFont val="Times New Roman"/>
        <family val="1"/>
      </rPr>
      <t>Тернопільським ЛВУМГ</t>
    </r>
    <r>
      <rPr>
        <sz val="12"/>
        <color indexed="8"/>
        <rFont val="Times New Roman"/>
        <family val="1"/>
      </rPr>
      <t xml:space="preserve"> та прийнятого</t>
    </r>
    <r>
      <rPr>
        <b/>
        <sz val="12"/>
        <color indexed="8"/>
        <rFont val="Times New Roman"/>
        <family val="1"/>
      </rPr>
      <t xml:space="preserve"> ПАТ " ІВАНО-ФРАНКІВСЬКГАЗ"</t>
    </r>
  </si>
  <si>
    <r>
      <t>Обсяг газу, тис. м</t>
    </r>
    <r>
      <rPr>
        <vertAlign val="superscript"/>
        <sz val="11"/>
        <color indexed="8"/>
        <rFont val="Times New Roman"/>
        <family val="1"/>
      </rPr>
      <t>3</t>
    </r>
  </si>
  <si>
    <t>Всього*  -  обсяг природного газу за місяць з урахуванням ВТВ.</t>
  </si>
  <si>
    <t xml:space="preserve">                        по ГРС: Чагрів, Озеряни.</t>
  </si>
  <si>
    <r>
      <rPr>
        <b/>
        <sz val="12"/>
        <color indexed="8"/>
        <rFont val="Times New Roman"/>
        <family val="1"/>
      </rPr>
      <t>з газопроводу</t>
    </r>
    <r>
      <rPr>
        <b/>
        <sz val="12"/>
        <color indexed="8"/>
        <rFont val="Times New Roman"/>
        <family val="1"/>
      </rPr>
      <t xml:space="preserve"> Торжок-Долина, точка відбору ГРС Чагрів.</t>
    </r>
  </si>
  <si>
    <t>03.01.17р.</t>
  </si>
  <si>
    <t>03.01.17 р.</t>
  </si>
  <si>
    <t xml:space="preserve">                        за період з 01.12.2016 р. по 31.12.2016 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</si>
</sst>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 locked="0"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164" fontId="52" fillId="0" borderId="12" xfId="0" applyNumberFormat="1" applyFont="1" applyBorder="1" applyAlignment="1" applyProtection="1">
      <alignment horizontal="center" vertical="center" wrapText="1"/>
      <protection locked="0"/>
    </xf>
    <xf numFmtId="164" fontId="52" fillId="0" borderId="15" xfId="0" applyNumberFormat="1" applyFont="1" applyBorder="1" applyAlignment="1" applyProtection="1">
      <alignment/>
      <protection locked="0"/>
    </xf>
    <xf numFmtId="164" fontId="52" fillId="0" borderId="16" xfId="0" applyNumberFormat="1" applyFont="1" applyBorder="1" applyAlignment="1" applyProtection="1">
      <alignment vertical="center" wrapText="1"/>
      <protection locked="0"/>
    </xf>
    <xf numFmtId="0" fontId="52" fillId="0" borderId="17" xfId="0" applyFont="1" applyBorder="1" applyAlignment="1" applyProtection="1">
      <alignment horizontal="center" vertical="center" wrapText="1"/>
      <protection locked="0"/>
    </xf>
    <xf numFmtId="165" fontId="52" fillId="0" borderId="18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64" fontId="52" fillId="0" borderId="11" xfId="0" applyNumberFormat="1" applyFont="1" applyBorder="1" applyAlignment="1" applyProtection="1">
      <alignment horizontal="center" vertical="center" wrapText="1"/>
      <protection locked="0"/>
    </xf>
    <xf numFmtId="1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/>
      <protection locked="0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2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 locked="0"/>
    </xf>
    <xf numFmtId="16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4" xfId="0" applyFont="1" applyFill="1" applyBorder="1" applyAlignment="1" applyProtection="1">
      <alignment horizontal="center" vertical="center" wrapText="1"/>
      <protection locked="0"/>
    </xf>
    <xf numFmtId="165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/>
      <protection locked="0"/>
    </xf>
    <xf numFmtId="166" fontId="52" fillId="33" borderId="11" xfId="0" applyNumberFormat="1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vertical="center"/>
      <protection locked="0"/>
    </xf>
    <xf numFmtId="164" fontId="54" fillId="0" borderId="11" xfId="0" applyNumberFormat="1" applyFont="1" applyBorder="1" applyAlignment="1" applyProtection="1">
      <alignment horizontal="center" vertical="center" wrapText="1"/>
      <protection locked="0"/>
    </xf>
    <xf numFmtId="164" fontId="54" fillId="0" borderId="10" xfId="0" applyNumberFormat="1" applyFont="1" applyBorder="1" applyAlignment="1" applyProtection="1">
      <alignment horizontal="center" vertical="center" wrapText="1"/>
      <protection locked="0"/>
    </xf>
    <xf numFmtId="164" fontId="54" fillId="0" borderId="12" xfId="0" applyNumberFormat="1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2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2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43" fillId="33" borderId="0" xfId="0" applyNumberFormat="1" applyFont="1" applyFill="1" applyAlignment="1">
      <alignment/>
    </xf>
    <xf numFmtId="2" fontId="43" fillId="33" borderId="0" xfId="0" applyNumberFormat="1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 vertical="center"/>
      <protection locked="0"/>
    </xf>
    <xf numFmtId="165" fontId="52" fillId="0" borderId="0" xfId="0" applyNumberFormat="1" applyFont="1" applyAlignment="1" applyProtection="1">
      <alignment vertical="center" wrapText="1"/>
      <protection locked="0"/>
    </xf>
    <xf numFmtId="164" fontId="54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54" fillId="33" borderId="10" xfId="0" applyNumberFormat="1" applyFont="1" applyFill="1" applyBorder="1" applyAlignment="1">
      <alignment horizontal="center" vertical="center" wrapText="1"/>
    </xf>
    <xf numFmtId="164" fontId="54" fillId="33" borderId="11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164" fontId="54" fillId="33" borderId="14" xfId="0" applyNumberFormat="1" applyFont="1" applyFill="1" applyBorder="1" applyAlignment="1">
      <alignment horizontal="center" vertical="center" wrapText="1"/>
    </xf>
    <xf numFmtId="166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 applyProtection="1">
      <alignment horizontal="center" vertical="center" textRotation="90" wrapText="1"/>
      <protection locked="0"/>
    </xf>
    <xf numFmtId="0" fontId="54" fillId="0" borderId="21" xfId="0" applyFont="1" applyBorder="1" applyAlignment="1" applyProtection="1">
      <alignment horizontal="center" vertical="center" textRotation="90" wrapText="1"/>
      <protection locked="0"/>
    </xf>
    <xf numFmtId="0" fontId="54" fillId="0" borderId="15" xfId="0" applyFont="1" applyBorder="1" applyAlignment="1" applyProtection="1">
      <alignment horizontal="center" vertical="center" textRotation="90" wrapText="1"/>
      <protection locked="0"/>
    </xf>
    <xf numFmtId="0" fontId="54" fillId="0" borderId="22" xfId="0" applyFont="1" applyBorder="1" applyAlignment="1" applyProtection="1">
      <alignment horizontal="center" vertical="center" textRotation="90" wrapText="1"/>
      <protection locked="0"/>
    </xf>
    <xf numFmtId="0" fontId="54" fillId="0" borderId="23" xfId="0" applyFont="1" applyBorder="1" applyAlignment="1" applyProtection="1">
      <alignment horizontal="center" vertical="center" textRotation="90" wrapText="1"/>
      <protection locked="0"/>
    </xf>
    <xf numFmtId="0" fontId="54" fillId="0" borderId="10" xfId="0" applyFont="1" applyBorder="1" applyAlignment="1" applyProtection="1">
      <alignment horizontal="center" vertical="center" textRotation="90" wrapText="1"/>
      <protection locked="0"/>
    </xf>
    <xf numFmtId="0" fontId="54" fillId="0" borderId="24" xfId="0" applyFont="1" applyBorder="1" applyAlignment="1" applyProtection="1">
      <alignment horizontal="center" vertical="center" textRotation="90" wrapText="1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25" xfId="0" applyFont="1" applyBorder="1" applyAlignment="1" applyProtection="1">
      <alignment horizontal="center" vertical="center" textRotation="90" wrapText="1"/>
      <protection locked="0"/>
    </xf>
    <xf numFmtId="0" fontId="54" fillId="0" borderId="26" xfId="0" applyFont="1" applyBorder="1" applyAlignment="1" applyProtection="1">
      <alignment horizontal="center" vertical="center" textRotation="90" wrapText="1"/>
      <protection locked="0"/>
    </xf>
    <xf numFmtId="0" fontId="62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>
      <alignment wrapText="1"/>
    </xf>
    <xf numFmtId="0" fontId="52" fillId="0" borderId="27" xfId="0" applyFont="1" applyBorder="1" applyAlignment="1" applyProtection="1">
      <alignment horizontal="center" vertical="center" textRotation="90" wrapText="1"/>
      <protection locked="0"/>
    </xf>
    <xf numFmtId="0" fontId="64" fillId="0" borderId="18" xfId="0" applyFont="1" applyBorder="1" applyAlignment="1" applyProtection="1">
      <alignment horizontal="center" vertical="center" textRotation="90" wrapText="1"/>
      <protection locked="0"/>
    </xf>
    <xf numFmtId="0" fontId="54" fillId="0" borderId="28" xfId="0" applyFont="1" applyBorder="1" applyAlignment="1" applyProtection="1">
      <alignment horizontal="center" vertical="center" textRotation="90" wrapText="1"/>
      <protection locked="0"/>
    </xf>
    <xf numFmtId="0" fontId="54" fillId="0" borderId="14" xfId="0" applyFont="1" applyBorder="1" applyAlignment="1" applyProtection="1">
      <alignment horizontal="center" vertical="center" textRotation="90" wrapText="1"/>
      <protection locked="0"/>
    </xf>
    <xf numFmtId="0" fontId="54" fillId="0" borderId="17" xfId="0" applyFont="1" applyBorder="1" applyAlignment="1" applyProtection="1">
      <alignment horizontal="center" vertical="center" textRotation="90" wrapText="1"/>
      <protection locked="0"/>
    </xf>
    <xf numFmtId="0" fontId="54" fillId="0" borderId="23" xfId="0" applyFont="1" applyBorder="1" applyAlignment="1" applyProtection="1">
      <alignment horizontal="left" vertical="center" textRotation="90" wrapText="1"/>
      <protection locked="0"/>
    </xf>
    <xf numFmtId="0" fontId="54" fillId="0" borderId="10" xfId="0" applyFont="1" applyBorder="1" applyAlignment="1" applyProtection="1">
      <alignment horizontal="left" vertical="center" textRotation="90" wrapText="1"/>
      <protection locked="0"/>
    </xf>
    <xf numFmtId="0" fontId="54" fillId="0" borderId="23" xfId="0" applyFont="1" applyBorder="1" applyAlignment="1" applyProtection="1">
      <alignment horizontal="right" vertical="center" textRotation="90" wrapText="1"/>
      <protection locked="0"/>
    </xf>
    <xf numFmtId="0" fontId="54" fillId="0" borderId="10" xfId="0" applyFont="1" applyBorder="1" applyAlignment="1" applyProtection="1">
      <alignment horizontal="right" vertical="center" textRotation="90" wrapText="1"/>
      <protection locked="0"/>
    </xf>
    <xf numFmtId="0" fontId="54" fillId="0" borderId="29" xfId="0" applyFont="1" applyBorder="1" applyAlignment="1" applyProtection="1">
      <alignment horizontal="center" vertical="center" textRotation="90" wrapText="1"/>
      <protection locked="0"/>
    </xf>
    <xf numFmtId="0" fontId="54" fillId="0" borderId="11" xfId="0" applyFont="1" applyBorder="1" applyAlignment="1" applyProtection="1">
      <alignment horizontal="center" vertical="center" textRotation="90" wrapText="1"/>
      <protection locked="0"/>
    </xf>
    <xf numFmtId="1" fontId="52" fillId="0" borderId="30" xfId="0" applyNumberFormat="1" applyFont="1" applyBorder="1" applyAlignment="1" applyProtection="1">
      <alignment horizontal="center" wrapText="1"/>
      <protection locked="0"/>
    </xf>
    <xf numFmtId="1" fontId="52" fillId="0" borderId="31" xfId="0" applyNumberFormat="1" applyFont="1" applyBorder="1" applyAlignment="1" applyProtection="1">
      <alignment horizontal="center" wrapText="1"/>
      <protection locked="0"/>
    </xf>
    <xf numFmtId="0" fontId="52" fillId="0" borderId="32" xfId="0" applyFont="1" applyBorder="1" applyAlignment="1" applyProtection="1">
      <alignment horizontal="right" vertical="center" wrapText="1"/>
      <protection locked="0"/>
    </xf>
    <xf numFmtId="0" fontId="52" fillId="0" borderId="33" xfId="0" applyFont="1" applyBorder="1" applyAlignment="1" applyProtection="1">
      <alignment horizontal="right" vertical="center" wrapText="1"/>
      <protection locked="0"/>
    </xf>
    <xf numFmtId="0" fontId="52" fillId="0" borderId="34" xfId="0" applyFont="1" applyBorder="1" applyAlignment="1" applyProtection="1">
      <alignment horizontal="right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52" fillId="0" borderId="35" xfId="0" applyFont="1" applyBorder="1" applyAlignment="1" applyProtection="1">
      <alignment horizontal="center" vertical="center" wrapText="1"/>
      <protection locked="0"/>
    </xf>
    <xf numFmtId="0" fontId="52" fillId="0" borderId="36" xfId="0" applyFont="1" applyBorder="1" applyAlignment="1" applyProtection="1">
      <alignment horizontal="center" wrapText="1"/>
      <protection locked="0"/>
    </xf>
    <xf numFmtId="0" fontId="52" fillId="0" borderId="37" xfId="0" applyFont="1" applyBorder="1" applyAlignment="1" applyProtection="1">
      <alignment horizontal="center" wrapText="1"/>
      <protection locked="0"/>
    </xf>
    <xf numFmtId="2" fontId="52" fillId="0" borderId="36" xfId="0" applyNumberFormat="1" applyFont="1" applyBorder="1" applyAlignment="1" applyProtection="1">
      <alignment horizontal="center" wrapText="1"/>
      <protection locked="0"/>
    </xf>
    <xf numFmtId="2" fontId="52" fillId="0" borderId="37" xfId="0" applyNumberFormat="1" applyFont="1" applyBorder="1" applyAlignment="1" applyProtection="1">
      <alignment horizontal="center" wrapText="1"/>
      <protection locked="0"/>
    </xf>
    <xf numFmtId="1" fontId="52" fillId="0" borderId="36" xfId="0" applyNumberFormat="1" applyFont="1" applyBorder="1" applyAlignment="1" applyProtection="1">
      <alignment horizontal="center" wrapText="1"/>
      <protection locked="0"/>
    </xf>
    <xf numFmtId="1" fontId="52" fillId="0" borderId="37" xfId="0" applyNumberFormat="1" applyFont="1" applyBorder="1" applyAlignment="1" applyProtection="1">
      <alignment horizontal="center" wrapText="1"/>
      <protection locked="0"/>
    </xf>
    <xf numFmtId="2" fontId="52" fillId="0" borderId="38" xfId="0" applyNumberFormat="1" applyFont="1" applyBorder="1" applyAlignment="1" applyProtection="1">
      <alignment horizontal="center" wrapText="1"/>
      <protection locked="0"/>
    </xf>
    <xf numFmtId="2" fontId="52" fillId="0" borderId="39" xfId="0" applyNumberFormat="1" applyFont="1" applyBorder="1" applyAlignment="1" applyProtection="1">
      <alignment horizontal="center" wrapText="1"/>
      <protection locked="0"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2" fillId="0" borderId="40" xfId="0" applyFont="1" applyBorder="1" applyAlignment="1" applyProtection="1">
      <alignment horizontal="center" vertical="center" wrapText="1"/>
      <protection locked="0"/>
    </xf>
    <xf numFmtId="0" fontId="52" fillId="0" borderId="41" xfId="0" applyFont="1" applyBorder="1" applyAlignment="1" applyProtection="1">
      <alignment horizontal="center" vertical="center" wrapText="1"/>
      <protection locked="0"/>
    </xf>
    <xf numFmtId="0" fontId="54" fillId="0" borderId="40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43" xfId="0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textRotation="90" wrapText="1"/>
      <protection locked="0"/>
    </xf>
    <xf numFmtId="0" fontId="54" fillId="0" borderId="19" xfId="0" applyFont="1" applyBorder="1" applyAlignment="1" applyProtection="1">
      <alignment horizontal="center" vertical="center" textRotation="90" wrapText="1"/>
      <protection locked="0"/>
    </xf>
    <xf numFmtId="0" fontId="54" fillId="0" borderId="46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center" vertical="center" textRotation="90" wrapText="1"/>
      <protection locked="0"/>
    </xf>
    <xf numFmtId="0" fontId="54" fillId="0" borderId="48" xfId="0" applyFont="1" applyBorder="1" applyAlignment="1" applyProtection="1">
      <alignment horizontal="center" vertical="center" textRotation="90" wrapText="1"/>
      <protection locked="0"/>
    </xf>
    <xf numFmtId="0" fontId="54" fillId="0" borderId="49" xfId="0" applyFont="1" applyBorder="1" applyAlignment="1" applyProtection="1">
      <alignment horizontal="center" vertical="center" wrapText="1"/>
      <protection locked="0"/>
    </xf>
    <xf numFmtId="0" fontId="54" fillId="0" borderId="2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90" zoomScaleSheetLayoutView="90" zoomScalePageLayoutView="0" workbookViewId="0" topLeftCell="I25">
      <selection activeCell="AC43" sqref="AC43"/>
    </sheetView>
  </sheetViews>
  <sheetFormatPr defaultColWidth="9.140625" defaultRowHeight="15"/>
  <cols>
    <col min="1" max="1" width="4.8515625" style="1" customWidth="1"/>
    <col min="2" max="2" width="8.7109375" style="1" customWidth="1"/>
    <col min="3" max="4" width="7.28125" style="1" customWidth="1"/>
    <col min="5" max="5" width="8.00390625" style="1" customWidth="1"/>
    <col min="6" max="7" width="7.28125" style="1" customWidth="1"/>
    <col min="8" max="8" width="7.7109375" style="1" customWidth="1"/>
    <col min="9" max="9" width="8.00390625" style="1" customWidth="1"/>
    <col min="10" max="10" width="7.140625" style="1" customWidth="1"/>
    <col min="11" max="11" width="7.57421875" style="1" customWidth="1"/>
    <col min="12" max="12" width="7.00390625" style="1" customWidth="1"/>
    <col min="13" max="13" width="7.57421875" style="1" customWidth="1"/>
    <col min="14" max="14" width="7.140625" style="1" customWidth="1"/>
    <col min="15" max="16" width="6.7109375" style="1" customWidth="1"/>
    <col min="17" max="17" width="7.00390625" style="1" customWidth="1"/>
    <col min="18" max="18" width="7.140625" style="1" customWidth="1"/>
    <col min="19" max="19" width="6.7109375" style="1" customWidth="1"/>
    <col min="20" max="20" width="7.00390625" style="1" customWidth="1"/>
    <col min="21" max="21" width="7.140625" style="1" customWidth="1"/>
    <col min="22" max="23" width="6.140625" style="1" customWidth="1"/>
    <col min="24" max="24" width="6.28125" style="1" customWidth="1"/>
    <col min="25" max="25" width="5.8515625" style="1" customWidth="1"/>
    <col min="26" max="28" width="7.421875" style="1" customWidth="1"/>
    <col min="29" max="29" width="10.7109375" style="1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10" t="s">
        <v>20</v>
      </c>
      <c r="B1" s="11"/>
      <c r="C1" s="11"/>
      <c r="D1" s="11"/>
      <c r="L1" s="70"/>
      <c r="M1" s="71" t="s">
        <v>4</v>
      </c>
      <c r="N1" s="72"/>
      <c r="O1" s="72"/>
      <c r="P1" s="72"/>
      <c r="Q1" s="72"/>
      <c r="R1" s="72"/>
      <c r="S1" s="72"/>
      <c r="T1" s="72"/>
      <c r="U1" s="72"/>
      <c r="V1" s="72"/>
      <c r="W1" s="70"/>
      <c r="AB1" s="99" t="s">
        <v>59</v>
      </c>
      <c r="AC1" s="100"/>
    </row>
    <row r="2" spans="1:28" ht="15" customHeight="1">
      <c r="A2" s="10" t="s">
        <v>47</v>
      </c>
      <c r="B2" s="11"/>
      <c r="C2" s="69"/>
      <c r="D2" s="11"/>
      <c r="F2" s="2"/>
      <c r="G2" s="2"/>
      <c r="H2" s="2"/>
      <c r="I2" s="74"/>
      <c r="J2" s="74"/>
      <c r="K2" s="75" t="s">
        <v>60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ht="12" customHeight="1">
      <c r="A3" s="10" t="s">
        <v>48</v>
      </c>
      <c r="B3" s="11"/>
      <c r="C3" s="3"/>
      <c r="D3" s="11"/>
      <c r="F3" s="2"/>
      <c r="G3" s="2"/>
      <c r="H3" s="2"/>
      <c r="I3" s="122" t="s">
        <v>63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 ht="12.75" customHeight="1">
      <c r="A4" s="10" t="s">
        <v>21</v>
      </c>
      <c r="G4" s="2"/>
      <c r="H4" s="2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</row>
    <row r="5" spans="1:26" ht="15.75">
      <c r="A5" s="10" t="s">
        <v>49</v>
      </c>
      <c r="F5" s="2"/>
      <c r="G5" s="2"/>
      <c r="H5" s="2"/>
      <c r="K5" s="101" t="s">
        <v>64</v>
      </c>
      <c r="L5" s="73"/>
      <c r="M5" s="73"/>
      <c r="N5" s="73"/>
      <c r="O5" s="73"/>
      <c r="P5" s="11"/>
      <c r="Q5" s="11"/>
      <c r="R5" s="11"/>
      <c r="S5" s="11"/>
      <c r="V5" s="11"/>
      <c r="W5" s="3" t="s">
        <v>67</v>
      </c>
      <c r="X5" s="11"/>
      <c r="Y5" s="11"/>
      <c r="Z5" s="11"/>
    </row>
    <row r="6" ht="11.25" customHeight="1" thickBot="1"/>
    <row r="7" spans="1:29" ht="26.25" customHeight="1" thickBot="1">
      <c r="A7" s="126" t="s">
        <v>0</v>
      </c>
      <c r="B7" s="155" t="s">
        <v>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55" t="s">
        <v>30</v>
      </c>
      <c r="O7" s="165"/>
      <c r="P7" s="165"/>
      <c r="Q7" s="165"/>
      <c r="R7" s="165"/>
      <c r="S7" s="165"/>
      <c r="T7" s="165"/>
      <c r="U7" s="165"/>
      <c r="V7" s="165"/>
      <c r="W7" s="166"/>
      <c r="X7" s="133" t="s">
        <v>25</v>
      </c>
      <c r="Y7" s="131" t="s">
        <v>2</v>
      </c>
      <c r="Z7" s="129" t="s">
        <v>17</v>
      </c>
      <c r="AA7" s="129" t="s">
        <v>18</v>
      </c>
      <c r="AB7" s="118" t="s">
        <v>19</v>
      </c>
      <c r="AC7" s="124" t="s">
        <v>61</v>
      </c>
    </row>
    <row r="8" spans="1:29" ht="16.5" customHeight="1" thickBot="1">
      <c r="A8" s="127"/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62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0"/>
      <c r="X8" s="134"/>
      <c r="Y8" s="132"/>
      <c r="Z8" s="130"/>
      <c r="AA8" s="130"/>
      <c r="AB8" s="119"/>
      <c r="AC8" s="125"/>
    </row>
    <row r="9" spans="1:29" ht="15" customHeight="1">
      <c r="A9" s="128"/>
      <c r="B9" s="120" t="s">
        <v>33</v>
      </c>
      <c r="C9" s="112" t="s">
        <v>34</v>
      </c>
      <c r="D9" s="112" t="s">
        <v>35</v>
      </c>
      <c r="E9" s="112" t="s">
        <v>40</v>
      </c>
      <c r="F9" s="112" t="s">
        <v>41</v>
      </c>
      <c r="G9" s="112" t="s">
        <v>38</v>
      </c>
      <c r="H9" s="112" t="s">
        <v>42</v>
      </c>
      <c r="I9" s="112" t="s">
        <v>39</v>
      </c>
      <c r="J9" s="112" t="s">
        <v>37</v>
      </c>
      <c r="K9" s="112" t="s">
        <v>36</v>
      </c>
      <c r="L9" s="112" t="s">
        <v>43</v>
      </c>
      <c r="M9" s="114" t="s">
        <v>44</v>
      </c>
      <c r="N9" s="163"/>
      <c r="O9" s="160" t="s">
        <v>31</v>
      </c>
      <c r="P9" s="116" t="s">
        <v>10</v>
      </c>
      <c r="Q9" s="118" t="s">
        <v>11</v>
      </c>
      <c r="R9" s="120" t="s">
        <v>32</v>
      </c>
      <c r="S9" s="112" t="s">
        <v>12</v>
      </c>
      <c r="T9" s="114" t="s">
        <v>13</v>
      </c>
      <c r="U9" s="120" t="s">
        <v>27</v>
      </c>
      <c r="V9" s="112" t="s">
        <v>14</v>
      </c>
      <c r="W9" s="114" t="s">
        <v>15</v>
      </c>
      <c r="X9" s="134"/>
      <c r="Y9" s="132"/>
      <c r="Z9" s="130"/>
      <c r="AA9" s="130"/>
      <c r="AB9" s="119"/>
      <c r="AC9" s="125"/>
    </row>
    <row r="10" spans="1:29" ht="92.25" customHeight="1">
      <c r="A10" s="128"/>
      <c r="B10" s="121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5"/>
      <c r="N10" s="164"/>
      <c r="O10" s="161"/>
      <c r="P10" s="117"/>
      <c r="Q10" s="119"/>
      <c r="R10" s="121"/>
      <c r="S10" s="113"/>
      <c r="T10" s="115"/>
      <c r="U10" s="121"/>
      <c r="V10" s="113"/>
      <c r="W10" s="115"/>
      <c r="X10" s="134"/>
      <c r="Y10" s="132"/>
      <c r="Z10" s="130"/>
      <c r="AA10" s="130"/>
      <c r="AB10" s="119"/>
      <c r="AC10" s="125"/>
    </row>
    <row r="11" spans="1:34" ht="15">
      <c r="A11" s="25">
        <v>1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9"/>
      <c r="O11" s="43">
        <v>8217</v>
      </c>
      <c r="P11" s="47">
        <v>34.41</v>
      </c>
      <c r="Q11" s="45">
        <v>9.56</v>
      </c>
      <c r="R11" s="46">
        <v>9102</v>
      </c>
      <c r="S11" s="47">
        <v>38.22</v>
      </c>
      <c r="T11" s="48">
        <v>10.62</v>
      </c>
      <c r="U11" s="30"/>
      <c r="V11" s="9"/>
      <c r="W11" s="18"/>
      <c r="X11" s="81"/>
      <c r="Y11" s="80"/>
      <c r="Z11" s="80"/>
      <c r="AA11" s="80"/>
      <c r="AB11" s="83"/>
      <c r="AC11" s="26">
        <v>26.708</v>
      </c>
      <c r="AD11" s="12">
        <f aca="true" t="shared" si="0" ref="AD11:AD20">SUM(B11:M11)+$K$42+$N$42</f>
        <v>0</v>
      </c>
      <c r="AE11" s="13" t="str">
        <f>IF(AD11=100,"ОК"," ")</f>
        <v> </v>
      </c>
      <c r="AF11" s="6"/>
      <c r="AG11" s="6"/>
      <c r="AH11" s="6"/>
    </row>
    <row r="12" spans="1:34" ht="15">
      <c r="A12" s="25">
        <v>2</v>
      </c>
      <c r="B12" s="29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21"/>
      <c r="O12" s="43">
        <v>8217</v>
      </c>
      <c r="P12" s="47">
        <v>34.41</v>
      </c>
      <c r="Q12" s="45">
        <v>9.56</v>
      </c>
      <c r="R12" s="46">
        <v>9102</v>
      </c>
      <c r="S12" s="47">
        <v>38.22</v>
      </c>
      <c r="T12" s="48">
        <v>10.62</v>
      </c>
      <c r="U12" s="30"/>
      <c r="V12" s="9"/>
      <c r="W12" s="18"/>
      <c r="X12" s="17"/>
      <c r="Y12" s="14"/>
      <c r="Z12" s="14"/>
      <c r="AA12" s="14"/>
      <c r="AB12" s="19"/>
      <c r="AC12" s="26">
        <v>27.179</v>
      </c>
      <c r="AD12" s="12">
        <f t="shared" si="0"/>
        <v>0</v>
      </c>
      <c r="AE12" s="13" t="str">
        <f>IF(AD12=100,"ОК"," ")</f>
        <v> </v>
      </c>
      <c r="AF12" s="6"/>
      <c r="AG12" s="6"/>
      <c r="AH12" s="6"/>
    </row>
    <row r="13" spans="1:34" ht="15">
      <c r="A13" s="25">
        <v>3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5"/>
      <c r="O13" s="43">
        <v>8217</v>
      </c>
      <c r="P13" s="47">
        <v>34.41</v>
      </c>
      <c r="Q13" s="45">
        <v>9.56</v>
      </c>
      <c r="R13" s="46">
        <v>9102</v>
      </c>
      <c r="S13" s="47">
        <v>38.22</v>
      </c>
      <c r="T13" s="48">
        <v>10.62</v>
      </c>
      <c r="U13" s="30"/>
      <c r="V13" s="9"/>
      <c r="W13" s="18"/>
      <c r="X13" s="36"/>
      <c r="Y13" s="37"/>
      <c r="Z13" s="38"/>
      <c r="AA13" s="38"/>
      <c r="AB13" s="39"/>
      <c r="AC13" s="26">
        <v>28.427</v>
      </c>
      <c r="AD13" s="12">
        <f t="shared" si="0"/>
        <v>0</v>
      </c>
      <c r="AE13" s="13" t="str">
        <f>IF(AD13=100,"ОК"," ")</f>
        <v> </v>
      </c>
      <c r="AF13" s="6"/>
      <c r="AG13" s="6"/>
      <c r="AH13" s="6"/>
    </row>
    <row r="14" spans="1:34" ht="15">
      <c r="A14" s="25">
        <v>4</v>
      </c>
      <c r="B14" s="29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21"/>
      <c r="O14" s="43">
        <v>8217</v>
      </c>
      <c r="P14" s="47">
        <v>34.41</v>
      </c>
      <c r="Q14" s="45">
        <v>9.56</v>
      </c>
      <c r="R14" s="46">
        <v>9102</v>
      </c>
      <c r="S14" s="47">
        <v>38.22</v>
      </c>
      <c r="T14" s="48">
        <v>10.62</v>
      </c>
      <c r="U14" s="30"/>
      <c r="V14" s="9"/>
      <c r="W14" s="18"/>
      <c r="X14" s="17"/>
      <c r="Y14" s="14"/>
      <c r="Z14" s="14"/>
      <c r="AA14" s="14"/>
      <c r="AB14" s="19"/>
      <c r="AC14" s="26">
        <v>28.643</v>
      </c>
      <c r="AD14" s="12">
        <f t="shared" si="0"/>
        <v>0</v>
      </c>
      <c r="AE14" s="13" t="str">
        <f aca="true" t="shared" si="1" ref="AE14:AE41">IF(AD14=100,"ОК"," ")</f>
        <v> </v>
      </c>
      <c r="AF14" s="6"/>
      <c r="AG14" s="6"/>
      <c r="AH14" s="6"/>
    </row>
    <row r="15" spans="1:34" ht="15">
      <c r="A15" s="25">
        <v>5</v>
      </c>
      <c r="B15" s="29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21"/>
      <c r="O15" s="43">
        <v>8217</v>
      </c>
      <c r="P15" s="47">
        <v>34.41</v>
      </c>
      <c r="Q15" s="45">
        <v>9.56</v>
      </c>
      <c r="R15" s="46">
        <v>9102</v>
      </c>
      <c r="S15" s="47">
        <v>38.22</v>
      </c>
      <c r="T15" s="48">
        <v>10.62</v>
      </c>
      <c r="U15" s="30"/>
      <c r="V15" s="9"/>
      <c r="W15" s="18"/>
      <c r="X15" s="17"/>
      <c r="Y15" s="14"/>
      <c r="Z15" s="14"/>
      <c r="AA15" s="14"/>
      <c r="AB15" s="19"/>
      <c r="AC15" s="26">
        <v>29.625</v>
      </c>
      <c r="AD15" s="12">
        <f t="shared" si="0"/>
        <v>0</v>
      </c>
      <c r="AE15" s="13" t="str">
        <f t="shared" si="1"/>
        <v> </v>
      </c>
      <c r="AF15" s="6"/>
      <c r="AG15" s="6"/>
      <c r="AH15" s="6"/>
    </row>
    <row r="16" spans="1:34" s="99" customFormat="1" ht="28.5">
      <c r="A16" s="50">
        <v>6</v>
      </c>
      <c r="B16" s="105">
        <v>91.8841</v>
      </c>
      <c r="C16" s="106">
        <v>4.0332</v>
      </c>
      <c r="D16" s="106">
        <v>0.9942</v>
      </c>
      <c r="E16" s="106">
        <v>0.1164</v>
      </c>
      <c r="F16" s="106">
        <v>0.1645</v>
      </c>
      <c r="G16" s="106">
        <v>0.0013</v>
      </c>
      <c r="H16" s="106">
        <v>0.0413</v>
      </c>
      <c r="I16" s="106">
        <v>0.0325</v>
      </c>
      <c r="J16" s="106">
        <v>0.0421</v>
      </c>
      <c r="K16" s="106">
        <v>0.0089</v>
      </c>
      <c r="L16" s="106">
        <v>1.3206</v>
      </c>
      <c r="M16" s="107">
        <v>1.3609</v>
      </c>
      <c r="N16" s="108">
        <v>0.734</v>
      </c>
      <c r="O16" s="88">
        <v>8229</v>
      </c>
      <c r="P16" s="96">
        <v>34.45</v>
      </c>
      <c r="Q16" s="90">
        <v>9.57</v>
      </c>
      <c r="R16" s="93">
        <v>9114</v>
      </c>
      <c r="S16" s="96">
        <v>38.16</v>
      </c>
      <c r="T16" s="82">
        <v>10.6</v>
      </c>
      <c r="U16" s="93">
        <v>11674</v>
      </c>
      <c r="V16" s="96">
        <v>48.9</v>
      </c>
      <c r="W16" s="82">
        <v>13.58</v>
      </c>
      <c r="X16" s="109"/>
      <c r="Y16" s="110"/>
      <c r="Z16" s="89" t="s">
        <v>53</v>
      </c>
      <c r="AA16" s="89" t="s">
        <v>53</v>
      </c>
      <c r="AB16" s="89" t="s">
        <v>53</v>
      </c>
      <c r="AC16" s="55">
        <v>30.214</v>
      </c>
      <c r="AD16" s="97">
        <f t="shared" si="0"/>
        <v>100.00000000000001</v>
      </c>
      <c r="AE16" s="57" t="str">
        <f t="shared" si="1"/>
        <v>ОК</v>
      </c>
      <c r="AF16" s="98"/>
      <c r="AG16" s="98"/>
      <c r="AH16" s="98"/>
    </row>
    <row r="17" spans="1:34" ht="15">
      <c r="A17" s="25">
        <v>7</v>
      </c>
      <c r="B17" s="29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21"/>
      <c r="O17" s="49">
        <v>8229</v>
      </c>
      <c r="P17" s="44">
        <v>34.45</v>
      </c>
      <c r="Q17" s="41">
        <v>9.57</v>
      </c>
      <c r="R17" s="46">
        <v>9114</v>
      </c>
      <c r="S17" s="44">
        <v>38.1</v>
      </c>
      <c r="T17" s="48">
        <v>10.58</v>
      </c>
      <c r="U17" s="17"/>
      <c r="V17" s="14"/>
      <c r="W17" s="19"/>
      <c r="X17" s="17"/>
      <c r="Y17" s="14"/>
      <c r="Z17" s="14"/>
      <c r="AA17" s="14"/>
      <c r="AB17" s="19"/>
      <c r="AC17" s="26">
        <v>30.539</v>
      </c>
      <c r="AD17" s="12">
        <f t="shared" si="0"/>
        <v>0</v>
      </c>
      <c r="AE17" s="13" t="str">
        <f t="shared" si="1"/>
        <v> </v>
      </c>
      <c r="AF17" s="6"/>
      <c r="AG17" s="6"/>
      <c r="AH17" s="6"/>
    </row>
    <row r="18" spans="1:34" s="59" customFormat="1" ht="15">
      <c r="A18" s="50">
        <v>8</v>
      </c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87"/>
      <c r="O18" s="49">
        <v>8229</v>
      </c>
      <c r="P18" s="44">
        <v>34.45</v>
      </c>
      <c r="Q18" s="41">
        <v>9.57</v>
      </c>
      <c r="R18" s="46">
        <v>9114</v>
      </c>
      <c r="S18" s="44">
        <v>38.1</v>
      </c>
      <c r="T18" s="48">
        <v>10.58</v>
      </c>
      <c r="U18" s="93"/>
      <c r="V18" s="94"/>
      <c r="W18" s="92"/>
      <c r="X18" s="93"/>
      <c r="Y18" s="94"/>
      <c r="Z18" s="94"/>
      <c r="AA18" s="94"/>
      <c r="AB18" s="92"/>
      <c r="AC18" s="55">
        <v>29.667</v>
      </c>
      <c r="AD18" s="56"/>
      <c r="AE18" s="57"/>
      <c r="AF18" s="58"/>
      <c r="AG18" s="58"/>
      <c r="AH18" s="58"/>
    </row>
    <row r="19" spans="1:34" s="59" customFormat="1" ht="15">
      <c r="A19" s="50">
        <v>9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54"/>
      <c r="O19" s="49">
        <v>8229</v>
      </c>
      <c r="P19" s="44">
        <v>34.45</v>
      </c>
      <c r="Q19" s="41">
        <v>9.57</v>
      </c>
      <c r="R19" s="46">
        <v>9114</v>
      </c>
      <c r="S19" s="44">
        <v>38.1</v>
      </c>
      <c r="T19" s="48">
        <v>10.58</v>
      </c>
      <c r="U19" s="46"/>
      <c r="V19" s="47"/>
      <c r="W19" s="45"/>
      <c r="X19" s="46"/>
      <c r="Y19" s="47"/>
      <c r="Z19" s="47"/>
      <c r="AA19" s="47"/>
      <c r="AB19" s="45"/>
      <c r="AC19" s="55">
        <v>26.365</v>
      </c>
      <c r="AD19" s="56">
        <f t="shared" si="0"/>
        <v>0</v>
      </c>
      <c r="AE19" s="57" t="str">
        <f t="shared" si="1"/>
        <v> </v>
      </c>
      <c r="AF19" s="58"/>
      <c r="AG19" s="58"/>
      <c r="AH19" s="58"/>
    </row>
    <row r="20" spans="1:34" s="59" customFormat="1" ht="15">
      <c r="A20" s="50">
        <v>10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4"/>
      <c r="O20" s="49">
        <v>8229</v>
      </c>
      <c r="P20" s="44">
        <v>34.45</v>
      </c>
      <c r="Q20" s="41">
        <v>9.57</v>
      </c>
      <c r="R20" s="46">
        <v>9114</v>
      </c>
      <c r="S20" s="44">
        <v>38.1</v>
      </c>
      <c r="T20" s="48">
        <v>10.58</v>
      </c>
      <c r="U20" s="46"/>
      <c r="V20" s="47"/>
      <c r="W20" s="45"/>
      <c r="X20" s="46"/>
      <c r="Y20" s="47"/>
      <c r="Z20" s="47"/>
      <c r="AA20" s="47"/>
      <c r="AB20" s="45"/>
      <c r="AC20" s="55">
        <v>24.828</v>
      </c>
      <c r="AD20" s="56">
        <f t="shared" si="0"/>
        <v>0</v>
      </c>
      <c r="AE20" s="57" t="str">
        <f t="shared" si="1"/>
        <v> </v>
      </c>
      <c r="AF20" s="58"/>
      <c r="AG20" s="58"/>
      <c r="AH20" s="58"/>
    </row>
    <row r="21" spans="1:34" s="59" customFormat="1" ht="15">
      <c r="A21" s="50">
        <v>11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3"/>
      <c r="O21" s="49">
        <v>8229</v>
      </c>
      <c r="P21" s="44">
        <v>34.45</v>
      </c>
      <c r="Q21" s="41">
        <v>9.57</v>
      </c>
      <c r="R21" s="46">
        <v>9114</v>
      </c>
      <c r="S21" s="44">
        <v>38.1</v>
      </c>
      <c r="T21" s="48">
        <v>10.58</v>
      </c>
      <c r="U21" s="46"/>
      <c r="V21" s="47"/>
      <c r="W21" s="45"/>
      <c r="X21" s="64"/>
      <c r="Y21" s="47"/>
      <c r="Z21" s="40"/>
      <c r="AA21" s="40"/>
      <c r="AB21" s="65"/>
      <c r="AC21" s="55">
        <v>22.582</v>
      </c>
      <c r="AD21" s="56"/>
      <c r="AE21" s="57"/>
      <c r="AF21" s="58"/>
      <c r="AG21" s="58"/>
      <c r="AH21" s="58"/>
    </row>
    <row r="22" spans="1:34" s="59" customFormat="1" ht="15">
      <c r="A22" s="50">
        <v>12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4"/>
      <c r="O22" s="49">
        <v>8229</v>
      </c>
      <c r="P22" s="44">
        <v>34.45</v>
      </c>
      <c r="Q22" s="41">
        <v>9.57</v>
      </c>
      <c r="R22" s="46">
        <v>9114</v>
      </c>
      <c r="S22" s="44">
        <v>38.1</v>
      </c>
      <c r="T22" s="48">
        <v>10.58</v>
      </c>
      <c r="U22" s="46"/>
      <c r="V22" s="47"/>
      <c r="W22" s="45"/>
      <c r="X22" s="46"/>
      <c r="Y22" s="47"/>
      <c r="Z22" s="47"/>
      <c r="AA22" s="47"/>
      <c r="AB22" s="45"/>
      <c r="AC22" s="55">
        <v>25.233</v>
      </c>
      <c r="AD22" s="56">
        <f aca="true" t="shared" si="2" ref="AD22:AD33">SUM(B22:M22)+$K$42+$N$42</f>
        <v>0</v>
      </c>
      <c r="AE22" s="57" t="str">
        <f t="shared" si="1"/>
        <v> </v>
      </c>
      <c r="AF22" s="58"/>
      <c r="AG22" s="58"/>
      <c r="AH22" s="58"/>
    </row>
    <row r="23" spans="1:34" s="99" customFormat="1" ht="24.75" customHeight="1">
      <c r="A23" s="50">
        <v>13</v>
      </c>
      <c r="B23" s="84">
        <v>92.4257</v>
      </c>
      <c r="C23" s="85">
        <v>3.7722</v>
      </c>
      <c r="D23" s="85">
        <v>0.944</v>
      </c>
      <c r="E23" s="85">
        <v>0.113</v>
      </c>
      <c r="F23" s="85">
        <v>0.1555</v>
      </c>
      <c r="G23" s="85">
        <v>0.0012</v>
      </c>
      <c r="H23" s="85">
        <v>0.0382</v>
      </c>
      <c r="I23" s="85">
        <v>0.0302</v>
      </c>
      <c r="J23" s="85">
        <v>0.0338</v>
      </c>
      <c r="K23" s="85">
        <v>0.0105</v>
      </c>
      <c r="L23" s="85">
        <v>1.2715</v>
      </c>
      <c r="M23" s="86">
        <v>1.2041</v>
      </c>
      <c r="N23" s="103">
        <v>0.7292</v>
      </c>
      <c r="O23" s="88">
        <v>8216</v>
      </c>
      <c r="P23" s="104">
        <v>34.4</v>
      </c>
      <c r="Q23" s="90">
        <v>9.56</v>
      </c>
      <c r="R23" s="91">
        <v>9101</v>
      </c>
      <c r="S23" s="104">
        <v>38.1</v>
      </c>
      <c r="T23" s="82">
        <v>10.58</v>
      </c>
      <c r="U23" s="93">
        <v>11696</v>
      </c>
      <c r="V23" s="96">
        <v>49</v>
      </c>
      <c r="W23" s="82">
        <v>13.6</v>
      </c>
      <c r="X23" s="93"/>
      <c r="Y23" s="94"/>
      <c r="Z23" s="89" t="s">
        <v>53</v>
      </c>
      <c r="AA23" s="89" t="s">
        <v>53</v>
      </c>
      <c r="AB23" s="89" t="s">
        <v>53</v>
      </c>
      <c r="AC23" s="55">
        <v>29.61</v>
      </c>
      <c r="AD23" s="97">
        <f t="shared" si="2"/>
        <v>99.9999</v>
      </c>
      <c r="AE23" s="57" t="str">
        <f t="shared" si="1"/>
        <v> </v>
      </c>
      <c r="AF23" s="98"/>
      <c r="AG23" s="98"/>
      <c r="AH23" s="98"/>
    </row>
    <row r="24" spans="1:34" s="59" customFormat="1" ht="15">
      <c r="A24" s="50">
        <v>14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4"/>
      <c r="O24" s="49">
        <v>8216</v>
      </c>
      <c r="P24" s="68">
        <v>34.4</v>
      </c>
      <c r="Q24" s="41">
        <v>9.56</v>
      </c>
      <c r="R24" s="42">
        <v>9101</v>
      </c>
      <c r="S24" s="68">
        <v>38.1</v>
      </c>
      <c r="T24" s="48">
        <v>10.58</v>
      </c>
      <c r="U24" s="46"/>
      <c r="V24" s="47"/>
      <c r="W24" s="45"/>
      <c r="X24" s="46"/>
      <c r="Y24" s="47"/>
      <c r="Z24" s="47"/>
      <c r="AA24" s="47"/>
      <c r="AB24" s="45"/>
      <c r="AC24" s="55">
        <v>30.22</v>
      </c>
      <c r="AD24" s="56">
        <f t="shared" si="2"/>
        <v>0</v>
      </c>
      <c r="AE24" s="57" t="str">
        <f t="shared" si="1"/>
        <v> </v>
      </c>
      <c r="AF24" s="58"/>
      <c r="AG24" s="58"/>
      <c r="AH24" s="58"/>
    </row>
    <row r="25" spans="1:34" s="99" customFormat="1" ht="15">
      <c r="A25" s="50">
        <v>15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87"/>
      <c r="O25" s="49">
        <v>8216</v>
      </c>
      <c r="P25" s="68">
        <v>34.4</v>
      </c>
      <c r="Q25" s="41">
        <v>9.56</v>
      </c>
      <c r="R25" s="42">
        <v>9101</v>
      </c>
      <c r="S25" s="68">
        <v>38.1</v>
      </c>
      <c r="T25" s="48">
        <v>10.58</v>
      </c>
      <c r="U25" s="93"/>
      <c r="V25" s="96"/>
      <c r="W25" s="92"/>
      <c r="X25" s="93"/>
      <c r="Y25" s="94"/>
      <c r="Z25" s="94"/>
      <c r="AA25" s="94"/>
      <c r="AB25" s="92"/>
      <c r="AC25" s="55">
        <v>29.153</v>
      </c>
      <c r="AD25" s="97"/>
      <c r="AE25" s="57"/>
      <c r="AF25" s="98"/>
      <c r="AG25" s="98"/>
      <c r="AH25" s="98"/>
    </row>
    <row r="26" spans="1:34" s="99" customFormat="1" ht="24.75" customHeight="1">
      <c r="A26" s="50">
        <v>16</v>
      </c>
      <c r="B26" s="84">
        <v>92.9353</v>
      </c>
      <c r="C26" s="85">
        <v>3.5376</v>
      </c>
      <c r="D26" s="85">
        <v>0.8986</v>
      </c>
      <c r="E26" s="85">
        <v>0.1095</v>
      </c>
      <c r="F26" s="85">
        <v>0.1465</v>
      </c>
      <c r="G26" s="85">
        <v>0.0016</v>
      </c>
      <c r="H26" s="85">
        <v>0.0349</v>
      </c>
      <c r="I26" s="85">
        <v>0.0283</v>
      </c>
      <c r="J26" s="85">
        <v>0.0284</v>
      </c>
      <c r="K26" s="85">
        <v>0.0102</v>
      </c>
      <c r="L26" s="85">
        <v>1.2007</v>
      </c>
      <c r="M26" s="86">
        <v>1.0684</v>
      </c>
      <c r="N26" s="103">
        <v>0.7249</v>
      </c>
      <c r="O26" s="95">
        <v>8207</v>
      </c>
      <c r="P26" s="96">
        <v>34.36</v>
      </c>
      <c r="Q26" s="92">
        <v>9.55</v>
      </c>
      <c r="R26" s="93">
        <v>9092</v>
      </c>
      <c r="S26" s="96">
        <v>38.07</v>
      </c>
      <c r="T26" s="82">
        <v>10.57</v>
      </c>
      <c r="U26" s="93">
        <v>11720</v>
      </c>
      <c r="V26" s="96">
        <v>49.09</v>
      </c>
      <c r="W26" s="82">
        <v>13.63</v>
      </c>
      <c r="X26" s="93"/>
      <c r="Y26" s="94"/>
      <c r="Z26" s="89" t="s">
        <v>53</v>
      </c>
      <c r="AA26" s="89" t="s">
        <v>53</v>
      </c>
      <c r="AB26" s="89" t="s">
        <v>53</v>
      </c>
      <c r="AC26" s="55">
        <v>32.562</v>
      </c>
      <c r="AD26" s="97">
        <f t="shared" si="2"/>
        <v>99.99999999999999</v>
      </c>
      <c r="AE26" s="57" t="str">
        <f t="shared" si="1"/>
        <v>ОК</v>
      </c>
      <c r="AF26" s="98"/>
      <c r="AG26" s="98"/>
      <c r="AH26" s="98"/>
    </row>
    <row r="27" spans="1:34" s="59" customFormat="1" ht="15">
      <c r="A27" s="50">
        <v>17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3"/>
      <c r="O27" s="43">
        <v>8207</v>
      </c>
      <c r="P27" s="44">
        <v>34.36</v>
      </c>
      <c r="Q27" s="45">
        <v>9.55</v>
      </c>
      <c r="R27" s="46">
        <v>9092</v>
      </c>
      <c r="S27" s="44">
        <v>38.07</v>
      </c>
      <c r="T27" s="48">
        <v>10.57</v>
      </c>
      <c r="U27" s="46"/>
      <c r="V27" s="44"/>
      <c r="W27" s="45"/>
      <c r="X27" s="66"/>
      <c r="Y27" s="67"/>
      <c r="Z27" s="40"/>
      <c r="AA27" s="40"/>
      <c r="AB27" s="65"/>
      <c r="AC27" s="55">
        <v>33.352</v>
      </c>
      <c r="AD27" s="56">
        <f t="shared" si="2"/>
        <v>0</v>
      </c>
      <c r="AE27" s="57" t="str">
        <f t="shared" si="1"/>
        <v> </v>
      </c>
      <c r="AF27" s="58"/>
      <c r="AG27" s="58"/>
      <c r="AH27" s="58"/>
    </row>
    <row r="28" spans="1:34" s="59" customFormat="1" ht="15">
      <c r="A28" s="50">
        <v>18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43">
        <v>8207</v>
      </c>
      <c r="P28" s="44">
        <v>34.36</v>
      </c>
      <c r="Q28" s="45">
        <v>9.55</v>
      </c>
      <c r="R28" s="46">
        <v>9092</v>
      </c>
      <c r="S28" s="44">
        <v>38.07</v>
      </c>
      <c r="T28" s="48">
        <v>10.57</v>
      </c>
      <c r="U28" s="46"/>
      <c r="V28" s="47"/>
      <c r="W28" s="45"/>
      <c r="X28" s="46"/>
      <c r="Y28" s="47"/>
      <c r="Z28" s="47"/>
      <c r="AA28" s="47"/>
      <c r="AB28" s="45"/>
      <c r="AC28" s="55">
        <v>32.515</v>
      </c>
      <c r="AD28" s="56">
        <f t="shared" si="2"/>
        <v>0</v>
      </c>
      <c r="AE28" s="57" t="str">
        <f t="shared" si="1"/>
        <v> </v>
      </c>
      <c r="AF28" s="58"/>
      <c r="AG28" s="58"/>
      <c r="AH28" s="58"/>
    </row>
    <row r="29" spans="1:34" s="59" customFormat="1" ht="15">
      <c r="A29" s="50">
        <v>19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43">
        <v>8207</v>
      </c>
      <c r="P29" s="44">
        <v>34.36</v>
      </c>
      <c r="Q29" s="45">
        <v>9.55</v>
      </c>
      <c r="R29" s="46">
        <v>9092</v>
      </c>
      <c r="S29" s="44">
        <v>38.07</v>
      </c>
      <c r="T29" s="48">
        <v>10.57</v>
      </c>
      <c r="U29" s="46"/>
      <c r="V29" s="47"/>
      <c r="W29" s="45"/>
      <c r="X29" s="46"/>
      <c r="Y29" s="47"/>
      <c r="Z29" s="47"/>
      <c r="AA29" s="47"/>
      <c r="AB29" s="45"/>
      <c r="AC29" s="55">
        <v>30.12</v>
      </c>
      <c r="AD29" s="56">
        <f t="shared" si="2"/>
        <v>0</v>
      </c>
      <c r="AE29" s="57" t="str">
        <f t="shared" si="1"/>
        <v> </v>
      </c>
      <c r="AF29" s="58"/>
      <c r="AG29" s="58"/>
      <c r="AH29" s="58"/>
    </row>
    <row r="30" spans="1:34" s="99" customFormat="1" ht="24.75" customHeight="1">
      <c r="A30" s="50">
        <v>20</v>
      </c>
      <c r="B30" s="84">
        <v>93.6733</v>
      </c>
      <c r="C30" s="85">
        <v>3.2727</v>
      </c>
      <c r="D30" s="85">
        <v>0.888</v>
      </c>
      <c r="E30" s="85">
        <v>0.1189</v>
      </c>
      <c r="F30" s="85">
        <v>0.1435</v>
      </c>
      <c r="G30" s="85">
        <v>0.0007</v>
      </c>
      <c r="H30" s="85">
        <v>0.0326</v>
      </c>
      <c r="I30" s="85">
        <v>0.0256</v>
      </c>
      <c r="J30" s="85">
        <v>0.0122</v>
      </c>
      <c r="K30" s="85">
        <v>0.0095</v>
      </c>
      <c r="L30" s="85">
        <v>1.0426</v>
      </c>
      <c r="M30" s="86">
        <v>0.7805</v>
      </c>
      <c r="N30" s="103">
        <v>0.7185</v>
      </c>
      <c r="O30" s="95">
        <v>8220</v>
      </c>
      <c r="P30" s="96">
        <v>34.42</v>
      </c>
      <c r="Q30" s="92">
        <v>9.56</v>
      </c>
      <c r="R30" s="93">
        <v>9107</v>
      </c>
      <c r="S30" s="96">
        <v>38.13</v>
      </c>
      <c r="T30" s="82">
        <v>10.59</v>
      </c>
      <c r="U30" s="93">
        <v>11790</v>
      </c>
      <c r="V30" s="96">
        <v>49.39</v>
      </c>
      <c r="W30" s="82">
        <v>13.71</v>
      </c>
      <c r="X30" s="93"/>
      <c r="Y30" s="94"/>
      <c r="Z30" s="89" t="s">
        <v>53</v>
      </c>
      <c r="AA30" s="89" t="s">
        <v>53</v>
      </c>
      <c r="AB30" s="89" t="s">
        <v>53</v>
      </c>
      <c r="AC30" s="55">
        <v>28.832</v>
      </c>
      <c r="AD30" s="97">
        <f t="shared" si="2"/>
        <v>100.0001</v>
      </c>
      <c r="AE30" s="57" t="str">
        <f>IF(AD30=100,"ОК"," ")</f>
        <v> </v>
      </c>
      <c r="AF30" s="98"/>
      <c r="AG30" s="98"/>
      <c r="AH30" s="98"/>
    </row>
    <row r="31" spans="1:34" s="59" customFormat="1" ht="15">
      <c r="A31" s="50">
        <v>21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4"/>
      <c r="O31" s="43">
        <v>8220</v>
      </c>
      <c r="P31" s="44">
        <v>34.42</v>
      </c>
      <c r="Q31" s="45">
        <v>9.56</v>
      </c>
      <c r="R31" s="46">
        <v>9107</v>
      </c>
      <c r="S31" s="47">
        <v>38.13</v>
      </c>
      <c r="T31" s="48">
        <v>10.59</v>
      </c>
      <c r="U31" s="46"/>
      <c r="V31" s="47"/>
      <c r="W31" s="45"/>
      <c r="X31" s="46"/>
      <c r="Y31" s="47"/>
      <c r="Z31" s="47"/>
      <c r="AA31" s="47"/>
      <c r="AB31" s="45"/>
      <c r="AC31" s="55">
        <v>29.243</v>
      </c>
      <c r="AD31" s="56">
        <f t="shared" si="2"/>
        <v>0</v>
      </c>
      <c r="AE31" s="57" t="str">
        <f t="shared" si="1"/>
        <v> </v>
      </c>
      <c r="AF31" s="58"/>
      <c r="AG31" s="58"/>
      <c r="AH31" s="58"/>
    </row>
    <row r="32" spans="1:34" s="99" customFormat="1" ht="15">
      <c r="A32" s="50">
        <v>22</v>
      </c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87"/>
      <c r="O32" s="43">
        <v>8220</v>
      </c>
      <c r="P32" s="44">
        <v>34.42</v>
      </c>
      <c r="Q32" s="45">
        <v>9.56</v>
      </c>
      <c r="R32" s="46">
        <v>9107</v>
      </c>
      <c r="S32" s="47">
        <v>38.13</v>
      </c>
      <c r="T32" s="48">
        <v>10.59</v>
      </c>
      <c r="U32" s="93"/>
      <c r="V32" s="96"/>
      <c r="W32" s="92"/>
      <c r="X32" s="93"/>
      <c r="Y32" s="94"/>
      <c r="Z32" s="94"/>
      <c r="AA32" s="94"/>
      <c r="AB32" s="92"/>
      <c r="AC32" s="55">
        <v>31.011</v>
      </c>
      <c r="AD32" s="97"/>
      <c r="AE32" s="57"/>
      <c r="AF32" s="98"/>
      <c r="AG32" s="98"/>
      <c r="AH32" s="98"/>
    </row>
    <row r="33" spans="1:34" s="59" customFormat="1" ht="15">
      <c r="A33" s="50">
        <v>23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54"/>
      <c r="O33" s="43">
        <v>8220</v>
      </c>
      <c r="P33" s="44">
        <v>34.42</v>
      </c>
      <c r="Q33" s="45">
        <v>9.56</v>
      </c>
      <c r="R33" s="46">
        <v>9107</v>
      </c>
      <c r="S33" s="47">
        <v>38.13</v>
      </c>
      <c r="T33" s="48">
        <v>10.59</v>
      </c>
      <c r="U33" s="46"/>
      <c r="V33" s="47"/>
      <c r="W33" s="45"/>
      <c r="X33" s="46"/>
      <c r="Y33" s="47"/>
      <c r="Z33" s="47"/>
      <c r="AA33" s="47"/>
      <c r="AB33" s="45"/>
      <c r="AC33" s="55">
        <v>31.078</v>
      </c>
      <c r="AD33" s="56">
        <f t="shared" si="2"/>
        <v>0</v>
      </c>
      <c r="AE33" s="57" t="str">
        <f>IF(AD33=100,"ОК"," ")</f>
        <v> </v>
      </c>
      <c r="AF33" s="58"/>
      <c r="AG33" s="58"/>
      <c r="AH33" s="58"/>
    </row>
    <row r="34" spans="1:34" s="59" customFormat="1" ht="15">
      <c r="A34" s="50">
        <v>24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63"/>
      <c r="O34" s="43">
        <v>8220</v>
      </c>
      <c r="P34" s="44">
        <v>34.42</v>
      </c>
      <c r="Q34" s="45">
        <v>9.56</v>
      </c>
      <c r="R34" s="46">
        <v>9107</v>
      </c>
      <c r="S34" s="47">
        <v>38.13</v>
      </c>
      <c r="T34" s="48">
        <v>10.59</v>
      </c>
      <c r="U34" s="46"/>
      <c r="V34" s="44"/>
      <c r="W34" s="45"/>
      <c r="X34" s="64"/>
      <c r="Y34" s="47"/>
      <c r="Z34" s="40"/>
      <c r="AA34" s="40"/>
      <c r="AB34" s="65"/>
      <c r="AC34" s="55">
        <v>29.865</v>
      </c>
      <c r="AD34" s="56"/>
      <c r="AE34" s="57"/>
      <c r="AF34" s="58"/>
      <c r="AG34" s="58"/>
      <c r="AH34" s="58"/>
    </row>
    <row r="35" spans="1:34" s="59" customFormat="1" ht="15">
      <c r="A35" s="50">
        <v>25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63"/>
      <c r="O35" s="43">
        <v>8220</v>
      </c>
      <c r="P35" s="44">
        <v>34.42</v>
      </c>
      <c r="Q35" s="45">
        <v>9.56</v>
      </c>
      <c r="R35" s="46">
        <v>9107</v>
      </c>
      <c r="S35" s="47">
        <v>38.13</v>
      </c>
      <c r="T35" s="48">
        <v>10.59</v>
      </c>
      <c r="U35" s="46"/>
      <c r="V35" s="68"/>
      <c r="W35" s="45"/>
      <c r="X35" s="66"/>
      <c r="Y35" s="67"/>
      <c r="Z35" s="40"/>
      <c r="AA35" s="40"/>
      <c r="AB35" s="65"/>
      <c r="AC35" s="55">
        <v>29.285</v>
      </c>
      <c r="AD35" s="56">
        <f aca="true" t="shared" si="3" ref="AD35:AD41">SUM(B35:M35)+$K$42+$N$42</f>
        <v>0</v>
      </c>
      <c r="AE35" s="57" t="str">
        <f t="shared" si="1"/>
        <v> </v>
      </c>
      <c r="AF35" s="58"/>
      <c r="AG35" s="58"/>
      <c r="AH35" s="58"/>
    </row>
    <row r="36" spans="1:34" s="59" customFormat="1" ht="15">
      <c r="A36" s="50">
        <v>26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43">
        <v>8220</v>
      </c>
      <c r="P36" s="44">
        <v>34.42</v>
      </c>
      <c r="Q36" s="45">
        <v>9.56</v>
      </c>
      <c r="R36" s="46">
        <v>9107</v>
      </c>
      <c r="S36" s="47">
        <v>38.13</v>
      </c>
      <c r="T36" s="48">
        <v>10.59</v>
      </c>
      <c r="U36" s="46"/>
      <c r="V36" s="47"/>
      <c r="W36" s="45"/>
      <c r="X36" s="46"/>
      <c r="Y36" s="47"/>
      <c r="Z36" s="47"/>
      <c r="AA36" s="47"/>
      <c r="AB36" s="45"/>
      <c r="AC36" s="55">
        <v>27.561</v>
      </c>
      <c r="AD36" s="56">
        <f t="shared" si="3"/>
        <v>0</v>
      </c>
      <c r="AE36" s="57" t="str">
        <f t="shared" si="1"/>
        <v> </v>
      </c>
      <c r="AF36" s="58"/>
      <c r="AG36" s="58"/>
      <c r="AH36" s="58"/>
    </row>
    <row r="37" spans="1:34" s="99" customFormat="1" ht="25.5" customHeight="1">
      <c r="A37" s="50">
        <v>27</v>
      </c>
      <c r="B37" s="84">
        <v>94.7002</v>
      </c>
      <c r="C37" s="85">
        <v>2.8856</v>
      </c>
      <c r="D37" s="85">
        <v>0.877</v>
      </c>
      <c r="E37" s="85">
        <v>0.131</v>
      </c>
      <c r="F37" s="85">
        <v>0.1389</v>
      </c>
      <c r="G37" s="85">
        <v>0.0007</v>
      </c>
      <c r="H37" s="85">
        <v>0.0278</v>
      </c>
      <c r="I37" s="85">
        <v>0.0213</v>
      </c>
      <c r="J37" s="85">
        <v>0.0082</v>
      </c>
      <c r="K37" s="85">
        <v>0.0085</v>
      </c>
      <c r="L37" s="85">
        <v>0.8181</v>
      </c>
      <c r="M37" s="86">
        <v>0.3827</v>
      </c>
      <c r="N37" s="103">
        <v>0.7102</v>
      </c>
      <c r="O37" s="95">
        <v>8242</v>
      </c>
      <c r="P37" s="96">
        <v>34.51</v>
      </c>
      <c r="Q37" s="92">
        <v>9.58</v>
      </c>
      <c r="R37" s="93">
        <v>9132</v>
      </c>
      <c r="S37" s="96">
        <v>38.23</v>
      </c>
      <c r="T37" s="82">
        <v>10.62</v>
      </c>
      <c r="U37" s="93">
        <v>11893</v>
      </c>
      <c r="V37" s="96">
        <v>49.82</v>
      </c>
      <c r="W37" s="82">
        <v>13.83</v>
      </c>
      <c r="X37" s="93"/>
      <c r="Y37" s="94"/>
      <c r="Z37" s="89" t="s">
        <v>53</v>
      </c>
      <c r="AA37" s="89" t="s">
        <v>53</v>
      </c>
      <c r="AB37" s="89" t="s">
        <v>53</v>
      </c>
      <c r="AC37" s="55">
        <v>27.43</v>
      </c>
      <c r="AD37" s="97">
        <f t="shared" si="3"/>
        <v>99.99999999999999</v>
      </c>
      <c r="AE37" s="57" t="str">
        <f t="shared" si="1"/>
        <v>ОК</v>
      </c>
      <c r="AF37" s="98"/>
      <c r="AG37" s="98"/>
      <c r="AH37" s="98"/>
    </row>
    <row r="38" spans="1:34" s="59" customFormat="1" ht="15">
      <c r="A38" s="50">
        <v>28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4"/>
      <c r="O38" s="43">
        <v>8242</v>
      </c>
      <c r="P38" s="44">
        <v>34.51</v>
      </c>
      <c r="Q38" s="45">
        <v>9.58</v>
      </c>
      <c r="R38" s="46">
        <v>9132</v>
      </c>
      <c r="S38" s="47">
        <v>38.23</v>
      </c>
      <c r="T38" s="48">
        <v>10.62</v>
      </c>
      <c r="U38" s="46"/>
      <c r="V38" s="47"/>
      <c r="W38" s="45"/>
      <c r="X38" s="46"/>
      <c r="Y38" s="47"/>
      <c r="Z38" s="47"/>
      <c r="AA38" s="47"/>
      <c r="AB38" s="45"/>
      <c r="AC38" s="55">
        <v>29.061</v>
      </c>
      <c r="AD38" s="56">
        <f t="shared" si="3"/>
        <v>0</v>
      </c>
      <c r="AE38" s="57" t="str">
        <f t="shared" si="1"/>
        <v> </v>
      </c>
      <c r="AF38" s="58"/>
      <c r="AG38" s="58"/>
      <c r="AH38" s="58"/>
    </row>
    <row r="39" spans="1:34" s="59" customFormat="1" ht="15">
      <c r="A39" s="50">
        <v>29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4"/>
      <c r="O39" s="43">
        <v>8242</v>
      </c>
      <c r="P39" s="44">
        <v>34.51</v>
      </c>
      <c r="Q39" s="45">
        <v>9.58</v>
      </c>
      <c r="R39" s="46">
        <v>9132</v>
      </c>
      <c r="S39" s="47">
        <v>38.23</v>
      </c>
      <c r="T39" s="48">
        <v>10.62</v>
      </c>
      <c r="U39" s="46"/>
      <c r="V39" s="47"/>
      <c r="W39" s="45"/>
      <c r="X39" s="46"/>
      <c r="Y39" s="47"/>
      <c r="Z39" s="47"/>
      <c r="AA39" s="47"/>
      <c r="AB39" s="45"/>
      <c r="AC39" s="55">
        <v>29.889</v>
      </c>
      <c r="AD39" s="56"/>
      <c r="AE39" s="57"/>
      <c r="AF39" s="58"/>
      <c r="AG39" s="58"/>
      <c r="AH39" s="58"/>
    </row>
    <row r="40" spans="1:34" s="99" customFormat="1" ht="15">
      <c r="A40" s="50">
        <v>30</v>
      </c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7"/>
      <c r="O40" s="43">
        <v>8242</v>
      </c>
      <c r="P40" s="44">
        <v>34.51</v>
      </c>
      <c r="Q40" s="45">
        <v>9.58</v>
      </c>
      <c r="R40" s="46">
        <v>9132</v>
      </c>
      <c r="S40" s="47">
        <v>38.23</v>
      </c>
      <c r="T40" s="48">
        <v>10.62</v>
      </c>
      <c r="U40" s="93"/>
      <c r="V40" s="94"/>
      <c r="W40" s="92"/>
      <c r="X40" s="93"/>
      <c r="Y40" s="94"/>
      <c r="Z40" s="94"/>
      <c r="AA40" s="94"/>
      <c r="AB40" s="92"/>
      <c r="AC40" s="55">
        <v>30.603</v>
      </c>
      <c r="AD40" s="97"/>
      <c r="AE40" s="57"/>
      <c r="AF40" s="98"/>
      <c r="AG40" s="98"/>
      <c r="AH40" s="98"/>
    </row>
    <row r="41" spans="1:34" s="59" customFormat="1" ht="22.5" customHeight="1" thickBot="1">
      <c r="A41" s="50">
        <v>31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4"/>
      <c r="O41" s="43">
        <v>8242</v>
      </c>
      <c r="P41" s="44">
        <v>34.51</v>
      </c>
      <c r="Q41" s="45">
        <v>9.58</v>
      </c>
      <c r="R41" s="46">
        <v>9132</v>
      </c>
      <c r="S41" s="47">
        <v>38.23</v>
      </c>
      <c r="T41" s="48">
        <v>10.62</v>
      </c>
      <c r="U41" s="46"/>
      <c r="V41" s="47"/>
      <c r="W41" s="45"/>
      <c r="X41" s="46"/>
      <c r="Y41" s="47"/>
      <c r="Z41" s="47"/>
      <c r="AA41" s="47"/>
      <c r="AB41" s="45"/>
      <c r="AC41" s="55">
        <v>32.103</v>
      </c>
      <c r="AD41" s="56">
        <f t="shared" si="3"/>
        <v>0</v>
      </c>
      <c r="AE41" s="57" t="str">
        <f t="shared" si="1"/>
        <v> </v>
      </c>
      <c r="AF41" s="58"/>
      <c r="AG41" s="58"/>
      <c r="AH41" s="58"/>
    </row>
    <row r="42" spans="1:34" ht="15" customHeight="1" thickBot="1">
      <c r="A42" s="142" t="s">
        <v>24</v>
      </c>
      <c r="B42" s="142"/>
      <c r="C42" s="142"/>
      <c r="D42" s="142"/>
      <c r="E42" s="142"/>
      <c r="F42" s="142"/>
      <c r="G42" s="142"/>
      <c r="H42" s="143"/>
      <c r="I42" s="140" t="s">
        <v>22</v>
      </c>
      <c r="J42" s="141"/>
      <c r="K42" s="23">
        <v>0</v>
      </c>
      <c r="L42" s="153" t="s">
        <v>23</v>
      </c>
      <c r="M42" s="154"/>
      <c r="N42" s="24">
        <v>0</v>
      </c>
      <c r="O42" s="135">
        <f>SUMPRODUCT(O11:O41,AC11:AC41)/SUM(AC11:AC41)</f>
        <v>8222.80677429959</v>
      </c>
      <c r="P42" s="144">
        <f>SUMPRODUCT(P11:P41,AC11:AC41)/SUM(AC11:AC41)</f>
        <v>34.42907817682953</v>
      </c>
      <c r="Q42" s="146">
        <f>SUMPRODUCT(Q11:Q41,AC11:AC41)/SUM(AC11:AC41)</f>
        <v>9.563973987911497</v>
      </c>
      <c r="R42" s="148">
        <f>SUMPRODUCT(R11:R41,AC11:AC41)/SUM(AC11:AC41)</f>
        <v>9109.08975841807</v>
      </c>
      <c r="S42" s="146">
        <f>SUMPRODUCT(S11:S41,AC11:AC41)/SUM(AC11:AC41)</f>
        <v>38.14472994555636</v>
      </c>
      <c r="T42" s="150">
        <f>SUMPRODUCT(T11:T41,AC11:AC41)/SUM(AC11:AC41)</f>
        <v>10.594359952318921</v>
      </c>
      <c r="U42" s="15"/>
      <c r="V42" s="7"/>
      <c r="W42" s="7"/>
      <c r="X42" s="7"/>
      <c r="Y42" s="7"/>
      <c r="Z42" s="7"/>
      <c r="AA42" s="152" t="s">
        <v>58</v>
      </c>
      <c r="AB42" s="152"/>
      <c r="AC42" s="111">
        <v>902.982</v>
      </c>
      <c r="AD42" s="12"/>
      <c r="AE42" s="13"/>
      <c r="AF42" s="6"/>
      <c r="AG42" s="6"/>
      <c r="AH42" s="6"/>
    </row>
    <row r="43" spans="1:29" ht="19.5" customHeight="1" thickBot="1">
      <c r="A43" s="31"/>
      <c r="B43" s="4"/>
      <c r="C43" s="4"/>
      <c r="D43" s="4"/>
      <c r="E43" s="4"/>
      <c r="F43" s="4"/>
      <c r="G43" s="4"/>
      <c r="H43" s="137" t="s">
        <v>3</v>
      </c>
      <c r="I43" s="138"/>
      <c r="J43" s="138"/>
      <c r="K43" s="138"/>
      <c r="L43" s="138"/>
      <c r="M43" s="138"/>
      <c r="N43" s="139"/>
      <c r="O43" s="136"/>
      <c r="P43" s="145"/>
      <c r="Q43" s="147"/>
      <c r="R43" s="149"/>
      <c r="S43" s="147"/>
      <c r="T43" s="151"/>
      <c r="U43" s="15"/>
      <c r="V43" s="4"/>
      <c r="W43" s="4"/>
      <c r="X43" s="4"/>
      <c r="Y43" s="4"/>
      <c r="Z43" s="4"/>
      <c r="AA43" s="4"/>
      <c r="AB43" s="4"/>
      <c r="AC43" s="102"/>
    </row>
    <row r="44" ht="4.5" customHeight="1"/>
    <row r="45" spans="2:22" ht="18" customHeight="1">
      <c r="B45" s="3" t="s">
        <v>50</v>
      </c>
      <c r="O45" s="28" t="s">
        <v>51</v>
      </c>
      <c r="R45" s="1" t="s">
        <v>45</v>
      </c>
      <c r="V45" s="28" t="s">
        <v>65</v>
      </c>
    </row>
    <row r="46" spans="4:22" ht="15">
      <c r="D46" s="5" t="s">
        <v>5</v>
      </c>
      <c r="O46" s="5" t="s">
        <v>6</v>
      </c>
      <c r="R46" s="5" t="s">
        <v>7</v>
      </c>
      <c r="V46" s="5" t="s">
        <v>8</v>
      </c>
    </row>
    <row r="47" spans="2:22" ht="15">
      <c r="B47" s="3" t="s">
        <v>57</v>
      </c>
      <c r="E47" s="28" t="s">
        <v>54</v>
      </c>
      <c r="O47" s="28" t="s">
        <v>55</v>
      </c>
      <c r="R47" s="1" t="s">
        <v>45</v>
      </c>
      <c r="V47" s="28" t="s">
        <v>66</v>
      </c>
    </row>
    <row r="48" spans="5:22" ht="15">
      <c r="E48" s="5" t="s">
        <v>9</v>
      </c>
      <c r="O48" s="5" t="s">
        <v>6</v>
      </c>
      <c r="R48" s="5" t="s">
        <v>7</v>
      </c>
      <c r="V48" s="5" t="s">
        <v>8</v>
      </c>
    </row>
    <row r="49" spans="2:22" ht="15">
      <c r="B49" s="3" t="s">
        <v>52</v>
      </c>
      <c r="G49" s="28" t="s">
        <v>46</v>
      </c>
      <c r="H49" s="27"/>
      <c r="I49" s="27"/>
      <c r="J49" s="27"/>
      <c r="K49" s="27"/>
      <c r="L49" s="27"/>
      <c r="O49" s="28" t="s">
        <v>56</v>
      </c>
      <c r="R49" s="1" t="s">
        <v>45</v>
      </c>
      <c r="V49" s="28" t="s">
        <v>66</v>
      </c>
    </row>
    <row r="50" spans="5:22" ht="15">
      <c r="E50" s="5" t="s">
        <v>16</v>
      </c>
      <c r="O50" s="5" t="s">
        <v>6</v>
      </c>
      <c r="R50" s="5" t="s">
        <v>7</v>
      </c>
      <c r="V50" s="5" t="s">
        <v>8</v>
      </c>
    </row>
    <row r="51" spans="5:22" ht="15">
      <c r="E51" s="5"/>
      <c r="O51" s="5"/>
      <c r="R51" s="5"/>
      <c r="V51" s="5"/>
    </row>
    <row r="52" spans="2:29" ht="15">
      <c r="B52" s="1" t="s">
        <v>62</v>
      </c>
      <c r="AC52" s="1"/>
    </row>
  </sheetData>
  <sheetProtection/>
  <mergeCells count="43">
    <mergeCell ref="AA42:AB42"/>
    <mergeCell ref="L42:M42"/>
    <mergeCell ref="L9:L10"/>
    <mergeCell ref="M9:M10"/>
    <mergeCell ref="W9:W10"/>
    <mergeCell ref="B7:M8"/>
    <mergeCell ref="O9:O10"/>
    <mergeCell ref="N8:N10"/>
    <mergeCell ref="U9:U10"/>
    <mergeCell ref="N7:W7"/>
    <mergeCell ref="P42:P43"/>
    <mergeCell ref="Q42:Q43"/>
    <mergeCell ref="R42:R43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D9:D10"/>
    <mergeCell ref="E9:E10"/>
    <mergeCell ref="F9:F10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G9:G10"/>
    <mergeCell ref="H9:H10"/>
    <mergeCell ref="T9:T10"/>
    <mergeCell ref="P9:P10"/>
    <mergeCell ref="Q9:Q10"/>
    <mergeCell ref="R9:R10"/>
    <mergeCell ref="S9:S10"/>
  </mergeCells>
  <printOptions verticalCentered="1"/>
  <pageMargins left="0.7086614173228347" right="0.31496062992125984" top="0.35433070866141736" bottom="0.15748031496062992" header="0" footer="0"/>
  <pageSetup fitToHeight="1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Климовец Галина Васильевна</cp:lastModifiedBy>
  <cp:lastPrinted>2016-11-02T11:52:05Z</cp:lastPrinted>
  <dcterms:created xsi:type="dcterms:W3CDTF">2016-10-07T07:24:19Z</dcterms:created>
  <dcterms:modified xsi:type="dcterms:W3CDTF">2017-01-03T13:25:05Z</dcterms:modified>
  <cp:category/>
  <cp:version/>
  <cp:contentType/>
  <cp:contentStatus/>
</cp:coreProperties>
</file>