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20640" windowHeight="11760" activeTab="1"/>
  </bookViews>
  <sheets>
    <sheet name="11_16" sheetId="1" r:id="rId1"/>
    <sheet name="12_16" sheetId="2" r:id="rId2"/>
  </sheets>
  <definedNames>
    <definedName name="_xlnm.Print_Area" localSheetId="0">'11_16'!$B$1:$AD$59</definedName>
    <definedName name="_xlnm.Print_Area" localSheetId="1">'12_16'!$B$1:$AD$60</definedName>
  </definedNames>
  <calcPr calcId="145621"/>
</workbook>
</file>

<file path=xl/calcChain.xml><?xml version="1.0" encoding="utf-8"?>
<calcChain xmlns="http://schemas.openxmlformats.org/spreadsheetml/2006/main">
  <c r="AE16" i="2" l="1"/>
  <c r="AF16" i="2"/>
  <c r="AE17" i="2"/>
  <c r="AF17" i="2"/>
  <c r="AE18" i="2"/>
  <c r="AF18" i="2"/>
  <c r="AE19" i="2"/>
  <c r="AF19" i="2"/>
  <c r="AE20" i="2"/>
  <c r="AF20" i="2"/>
  <c r="AE21" i="2"/>
  <c r="AF21" i="2"/>
  <c r="AE22" i="2"/>
  <c r="AF22" i="2"/>
  <c r="AE23" i="2"/>
  <c r="AF23" i="2"/>
  <c r="AE24" i="2"/>
  <c r="AF24" i="2"/>
  <c r="AE25" i="2"/>
  <c r="AF25" i="2"/>
  <c r="AE26" i="2"/>
  <c r="AF26" i="2"/>
  <c r="AE27" i="2"/>
  <c r="AF27" i="2"/>
  <c r="AE28" i="2"/>
  <c r="AF28" i="2"/>
  <c r="AE29" i="2"/>
  <c r="AF29" i="2"/>
  <c r="AE30" i="2"/>
  <c r="AF30" i="2"/>
  <c r="AE31" i="2"/>
  <c r="AF31" i="2"/>
  <c r="AE32" i="2"/>
  <c r="AF32" i="2"/>
  <c r="AE33" i="2"/>
  <c r="AF33" i="2"/>
  <c r="AE34" i="2"/>
  <c r="AF34" i="2"/>
  <c r="AE35" i="2"/>
  <c r="AF35" i="2"/>
  <c r="AE36" i="2"/>
  <c r="AF36" i="2"/>
  <c r="AE37" i="2"/>
  <c r="AF37" i="2"/>
  <c r="AE38" i="2"/>
  <c r="AF38" i="2"/>
  <c r="AE39" i="2"/>
  <c r="AF39" i="2"/>
  <c r="AE40" i="2"/>
  <c r="AF40" i="2"/>
  <c r="AE41" i="2"/>
  <c r="AF41" i="2"/>
  <c r="AE42" i="2"/>
  <c r="AF42" i="2"/>
  <c r="AE43" i="2"/>
  <c r="AF43" i="2"/>
  <c r="AE44" i="2"/>
  <c r="AF44" i="2"/>
  <c r="AE45" i="2"/>
  <c r="AE46" i="2"/>
  <c r="AF46" i="2" s="1"/>
  <c r="U46" i="2" l="1"/>
  <c r="R46" i="2"/>
  <c r="U45" i="2"/>
  <c r="R45" i="2"/>
  <c r="U44" i="2"/>
  <c r="R44" i="2"/>
  <c r="U43" i="2"/>
  <c r="R43" i="2"/>
  <c r="U42" i="2"/>
  <c r="R42" i="2"/>
  <c r="U40" i="2"/>
  <c r="R40" i="2"/>
  <c r="U39" i="2"/>
  <c r="R39" i="2"/>
  <c r="U38" i="2"/>
  <c r="R38" i="2"/>
  <c r="U37" i="2"/>
  <c r="R37" i="2"/>
  <c r="U36" i="2"/>
  <c r="R36" i="2"/>
  <c r="U35" i="2"/>
  <c r="R35" i="2"/>
  <c r="U34" i="2"/>
  <c r="X41" i="2"/>
  <c r="U41" i="2"/>
  <c r="R41" i="2"/>
  <c r="X34" i="2"/>
  <c r="R34" i="2"/>
  <c r="U33" i="2"/>
  <c r="R33" i="2"/>
  <c r="U32" i="2"/>
  <c r="R32" i="2"/>
  <c r="U31" i="2"/>
  <c r="R31" i="2"/>
  <c r="U30" i="2"/>
  <c r="R30" i="2"/>
  <c r="U29" i="2"/>
  <c r="R29" i="2"/>
  <c r="U28" i="2"/>
  <c r="R28" i="2"/>
  <c r="U26" i="2"/>
  <c r="R26" i="2"/>
  <c r="U25" i="2"/>
  <c r="R25" i="2"/>
  <c r="U24" i="2"/>
  <c r="R24" i="2"/>
  <c r="U23" i="2"/>
  <c r="R23" i="2"/>
  <c r="U22" i="2"/>
  <c r="R22" i="2"/>
  <c r="U21" i="2"/>
  <c r="R21" i="2"/>
  <c r="X27" i="2"/>
  <c r="U27" i="2"/>
  <c r="R27" i="2"/>
  <c r="U19" i="2" l="1"/>
  <c r="R19" i="2"/>
  <c r="U18" i="2"/>
  <c r="R18" i="2"/>
  <c r="U17" i="2"/>
  <c r="R17" i="2"/>
  <c r="X20" i="2"/>
  <c r="U20" i="2"/>
  <c r="R20" i="2"/>
  <c r="T47" i="2"/>
  <c r="S47" i="2"/>
  <c r="Q47" i="2"/>
  <c r="P47" i="2"/>
  <c r="U16" i="2"/>
  <c r="R16" i="2"/>
  <c r="R47" i="2" s="1"/>
  <c r="U47" i="2" l="1"/>
  <c r="S46" i="1"/>
  <c r="P46" i="1"/>
  <c r="U21" i="1" l="1"/>
  <c r="R21" i="1"/>
  <c r="U20" i="1"/>
  <c r="R20" i="1"/>
  <c r="U19" i="1"/>
  <c r="R19" i="1"/>
  <c r="U18" i="1"/>
  <c r="R18" i="1"/>
  <c r="U17" i="1"/>
  <c r="R17" i="1"/>
  <c r="U16" i="1"/>
  <c r="R16" i="1"/>
  <c r="U45" i="1" l="1"/>
  <c r="R45" i="1"/>
  <c r="U44" i="1"/>
  <c r="R44" i="1"/>
  <c r="U42" i="1"/>
  <c r="R42" i="1"/>
  <c r="U41" i="1"/>
  <c r="R41" i="1"/>
  <c r="U40" i="1"/>
  <c r="R40" i="1"/>
  <c r="U39" i="1"/>
  <c r="R39" i="1"/>
  <c r="U38" i="1"/>
  <c r="R38" i="1"/>
  <c r="U37" i="1"/>
  <c r="R37" i="1"/>
  <c r="U35" i="1"/>
  <c r="R35" i="1"/>
  <c r="U34" i="1"/>
  <c r="R34" i="1"/>
  <c r="U33" i="1"/>
  <c r="R33" i="1"/>
  <c r="U32" i="1"/>
  <c r="R32" i="1"/>
  <c r="U31" i="1"/>
  <c r="R31" i="1"/>
  <c r="U30" i="1"/>
  <c r="R30" i="1"/>
  <c r="U28" i="1"/>
  <c r="R28" i="1"/>
  <c r="U27" i="1"/>
  <c r="R27" i="1"/>
  <c r="U26" i="1"/>
  <c r="R26" i="1"/>
  <c r="U25" i="1"/>
  <c r="R25" i="1"/>
  <c r="U24" i="1"/>
  <c r="R24" i="1"/>
  <c r="U23" i="1"/>
  <c r="R23" i="1"/>
  <c r="X43" i="1" l="1"/>
  <c r="U43" i="1"/>
  <c r="R43" i="1"/>
  <c r="X36" i="1" l="1"/>
  <c r="U36" i="1"/>
  <c r="R36" i="1"/>
  <c r="X29" i="1" l="1"/>
  <c r="U29" i="1"/>
  <c r="R29" i="1"/>
  <c r="X22" i="1" l="1"/>
  <c r="U22" i="1"/>
  <c r="R22" i="1"/>
  <c r="U46" i="1" l="1"/>
  <c r="T46" i="1"/>
  <c r="Q46" i="1"/>
  <c r="AE45" i="1"/>
  <c r="AF45" i="1" s="1"/>
  <c r="AE44" i="1"/>
  <c r="AF44" i="1" s="1"/>
  <c r="AE43" i="1"/>
  <c r="AF43" i="1" s="1"/>
  <c r="AE42" i="1"/>
  <c r="AF42" i="1" s="1"/>
  <c r="AE41" i="1"/>
  <c r="AF41" i="1" s="1"/>
  <c r="AE40" i="1"/>
  <c r="AF40" i="1" s="1"/>
  <c r="AE39" i="1"/>
  <c r="AF39" i="1" s="1"/>
  <c r="AE38" i="1"/>
  <c r="AF38" i="1" s="1"/>
  <c r="AE37" i="1"/>
  <c r="AF37" i="1" s="1"/>
  <c r="AE36" i="1"/>
  <c r="AF36" i="1" s="1"/>
  <c r="AE35" i="1"/>
  <c r="AF35" i="1" s="1"/>
  <c r="AE34" i="1"/>
  <c r="AF34" i="1" s="1"/>
  <c r="AE33" i="1"/>
  <c r="AF33" i="1" s="1"/>
  <c r="AE32" i="1"/>
  <c r="AF32" i="1" s="1"/>
  <c r="AE31" i="1"/>
  <c r="AF31" i="1" s="1"/>
  <c r="AE30" i="1"/>
  <c r="AF30" i="1" s="1"/>
  <c r="AE29" i="1"/>
  <c r="AF29" i="1" s="1"/>
  <c r="AE28" i="1"/>
  <c r="AF28" i="1" s="1"/>
  <c r="AE27" i="1"/>
  <c r="AF27" i="1" s="1"/>
  <c r="AE26" i="1"/>
  <c r="AF26" i="1" s="1"/>
  <c r="AE25" i="1"/>
  <c r="AF25" i="1" s="1"/>
  <c r="AE24" i="1"/>
  <c r="AF24" i="1" s="1"/>
  <c r="AE23" i="1"/>
  <c r="AF23" i="1" s="1"/>
  <c r="AE22" i="1"/>
  <c r="AF22" i="1" s="1"/>
  <c r="AE21" i="1"/>
  <c r="AF21" i="1" s="1"/>
  <c r="AE20" i="1"/>
  <c r="AF20" i="1" s="1"/>
  <c r="AE19" i="1"/>
  <c r="AF19" i="1" s="1"/>
  <c r="AE18" i="1"/>
  <c r="AF18" i="1" s="1"/>
  <c r="AE17" i="1"/>
  <c r="AF17" i="1" s="1"/>
  <c r="AE16" i="1"/>
  <c r="AF16" i="1" s="1"/>
  <c r="R46" i="1"/>
</calcChain>
</file>

<file path=xl/sharedStrings.xml><?xml version="1.0" encoding="utf-8"?>
<sst xmlns="http://schemas.openxmlformats.org/spreadsheetml/2006/main" count="142" uniqueCount="64">
  <si>
    <t>ПАТ "УКРТРАНСГАЗ"</t>
  </si>
  <si>
    <t xml:space="preserve">ПАСПОРТ ФІЗИКО-ХІМІЧНИХ ПОКАЗНИКІВ ПРИРОДНОГО ГАЗУ </t>
  </si>
  <si>
    <t>Вимірювальна хіміко-аналітична лабораторія</t>
  </si>
  <si>
    <t>Число місяця</t>
  </si>
  <si>
    <t xml:space="preserve">Компонентний склад, % мол. </t>
  </si>
  <si>
    <t>Фізико-хімічні показники газу обчислені на основі компонентного складу, 101,325 кПа</t>
  </si>
  <si>
    <t>Температура точки роси вологи (Р = 3.92 МПа), ºС</t>
  </si>
  <si>
    <t>Температура точки роси вуглеводнів, ºС</t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</si>
  <si>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</si>
  <si>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</si>
  <si>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</si>
  <si>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Обсяг газу, тис. 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</si>
  <si>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</si>
  <si>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t xml:space="preserve">Температура вимірювання/згоряння при </t>
  </si>
  <si>
    <t>20/25ºС</t>
  </si>
  <si>
    <t>метан, С1</t>
  </si>
  <si>
    <t>етан, С2</t>
  </si>
  <si>
    <t>пропан, С3</t>
  </si>
  <si>
    <t>ізо-бутан, і-С4</t>
  </si>
  <si>
    <t>н-бутан, н-С4</t>
  </si>
  <si>
    <t>нео-пентан, нео-С5</t>
  </si>
  <si>
    <t>ізо-пентан, і-С5</t>
  </si>
  <si>
    <t>н-пентан, н-С5</t>
  </si>
  <si>
    <t>гексани та вищі, С6+</t>
  </si>
  <si>
    <t>кисень, О2</t>
  </si>
  <si>
    <t>азот, N2</t>
  </si>
  <si>
    <t>діоксид вуглецю, CО2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</si>
  <si>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</si>
  <si>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</si>
  <si>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</si>
  <si>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</si>
  <si>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</si>
  <si>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</si>
  <si>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</si>
  <si>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</si>
  <si>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</si>
  <si>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Умовно постійні компоненти, мол. % від 01.01.2016 р.</t>
  </si>
  <si>
    <t>Гелій</t>
  </si>
  <si>
    <t>Водень</t>
  </si>
  <si>
    <t>Середньозважене значення теплоти згоряння:</t>
  </si>
  <si>
    <t>Підрозділу підприємства, якому підпорядкована лабораторія</t>
  </si>
  <si>
    <t>прізвище</t>
  </si>
  <si>
    <t>підпис</t>
  </si>
  <si>
    <t>дата</t>
  </si>
  <si>
    <t>Лабораторія, де здійснювались аналізи газу</t>
  </si>
  <si>
    <t>Метрологічна служба, яка вимірює обсяги газу</t>
  </si>
  <si>
    <t>Начальник Хустського ЛВУМГ</t>
  </si>
  <si>
    <t>Шак В.Ю.</t>
  </si>
  <si>
    <t>Шишола В.Й.</t>
  </si>
  <si>
    <t>Хімік ВХАЛ Хустського ЛВУМГ</t>
  </si>
  <si>
    <r>
      <t xml:space="preserve">Філія </t>
    </r>
    <r>
      <rPr>
        <u/>
        <sz val="11"/>
        <rFont val="Times New Roman"/>
        <family val="1"/>
        <charset val="204"/>
      </rPr>
      <t>УМГ "Прикарпаттрансгаз"</t>
    </r>
  </si>
  <si>
    <r>
      <t xml:space="preserve">Свідоцтво № </t>
    </r>
    <r>
      <rPr>
        <u/>
        <sz val="11"/>
        <rFont val="Times New Roman"/>
        <family val="1"/>
        <charset val="204"/>
      </rPr>
      <t>РВ-0060-15</t>
    </r>
    <r>
      <rPr>
        <sz val="11"/>
        <rFont val="Times New Roman"/>
        <family val="1"/>
        <charset val="204"/>
      </rPr>
      <t xml:space="preserve"> чинне до </t>
    </r>
    <r>
      <rPr>
        <u/>
        <sz val="11"/>
        <rFont val="Times New Roman"/>
        <family val="1"/>
        <charset val="204"/>
      </rPr>
      <t>29.11.2020р.</t>
    </r>
  </si>
  <si>
    <t>Начальник ЛВДС</t>
  </si>
  <si>
    <t>Журавель Є.В.</t>
  </si>
  <si>
    <t>01.12.2016р.</t>
  </si>
  <si>
    <r>
      <t xml:space="preserve">маршрут   </t>
    </r>
    <r>
      <rPr>
        <b/>
        <u/>
        <sz val="16"/>
        <color theme="1"/>
        <rFont val="Times New Roman"/>
        <family val="1"/>
        <charset val="204"/>
      </rPr>
      <t>№ 402</t>
    </r>
  </si>
  <si>
    <t>*  Обсяг природного газу за місяць з урахуванням ВТВ та прямих споживачів</t>
  </si>
  <si>
    <t>Всього*:</t>
  </si>
  <si>
    <t>за період з 01.11.2016р. по  30.11.2016р.</t>
  </si>
  <si>
    <t xml:space="preserve"> ГВС-Теково Хустського ЛВУМГ </t>
  </si>
  <si>
    <t>по ГРС  "Ілемня"</t>
  </si>
  <si>
    <r>
      <t xml:space="preserve">переданого </t>
    </r>
    <r>
      <rPr>
        <sz val="16"/>
        <color theme="1"/>
        <rFont val="Times New Roman"/>
        <family val="1"/>
        <charset val="204"/>
      </rPr>
      <t xml:space="preserve"> </t>
    </r>
    <r>
      <rPr>
        <b/>
        <u/>
        <sz val="16"/>
        <color theme="1"/>
        <rFont val="Times New Roman"/>
        <family val="1"/>
        <charset val="204"/>
      </rPr>
      <t>Хустським ЛВУМГ</t>
    </r>
    <r>
      <rPr>
        <u/>
        <sz val="14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 xml:space="preserve">та прийнятого </t>
    </r>
    <r>
      <rPr>
        <b/>
        <u/>
        <sz val="16"/>
        <color theme="1"/>
        <rFont val="Times New Roman"/>
        <family val="1"/>
        <charset val="204"/>
      </rPr>
      <t>ПАТ "Ів-Франківськгаз"</t>
    </r>
    <r>
      <rPr>
        <sz val="16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Івано-Франківської обл.</t>
    </r>
  </si>
  <si>
    <r>
      <t xml:space="preserve">газопроводу </t>
    </r>
    <r>
      <rPr>
        <b/>
        <u/>
        <sz val="14"/>
        <color theme="1"/>
        <rFont val="Times New Roman"/>
        <family val="1"/>
        <charset val="204"/>
      </rPr>
      <t>"</t>
    </r>
    <r>
      <rPr>
        <b/>
        <u/>
        <sz val="16"/>
        <color theme="1"/>
        <rFont val="Times New Roman"/>
        <family val="1"/>
        <charset val="204"/>
      </rPr>
      <t>ПРОГРЕС"</t>
    </r>
  </si>
  <si>
    <t>за період з 01.12.2016р. по  31.12.2016р.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</si>
</sst>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00"/>
    <numFmt numFmtId="166" formatCode="0.0"/>
  </numFmts>
  <fonts count="2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indexed="57"/>
      <name val="Arial Cyr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8"/>
      <color theme="1"/>
      <name val="Times New Roman"/>
      <family val="1"/>
      <charset val="204"/>
    </font>
    <font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u/>
      <sz val="16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3">
    <xf numFmtId="0" fontId="0" fillId="0" borderId="0" xfId="0"/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Font="1" applyProtection="1"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15" xfId="0" applyFont="1" applyBorder="1" applyAlignment="1" applyProtection="1">
      <alignment vertical="center"/>
      <protection locked="0"/>
    </xf>
    <xf numFmtId="165" fontId="0" fillId="0" borderId="0" xfId="0" applyNumberFormat="1"/>
    <xf numFmtId="0" fontId="6" fillId="0" borderId="0" xfId="0" applyFont="1" applyAlignment="1">
      <alignment horizontal="center"/>
    </xf>
    <xf numFmtId="2" fontId="0" fillId="0" borderId="0" xfId="0" applyNumberFormat="1" applyProtection="1"/>
    <xf numFmtId="0" fontId="8" fillId="0" borderId="0" xfId="0" applyFont="1" applyAlignment="1" applyProtection="1">
      <alignment vertical="center"/>
      <protection locked="0"/>
    </xf>
    <xf numFmtId="164" fontId="9" fillId="0" borderId="17" xfId="0" applyNumberFormat="1" applyFont="1" applyBorder="1" applyAlignment="1" applyProtection="1">
      <alignment horizontal="center" vertical="center" wrapText="1"/>
      <protection locked="0"/>
    </xf>
    <xf numFmtId="0" fontId="9" fillId="0" borderId="17" xfId="0" applyFont="1" applyBorder="1" applyAlignment="1" applyProtection="1">
      <alignment horizontal="center" vertical="center" wrapText="1"/>
      <protection locked="0"/>
    </xf>
    <xf numFmtId="4" fontId="9" fillId="0" borderId="18" xfId="0" applyNumberFormat="1" applyFont="1" applyBorder="1" applyAlignment="1" applyProtection="1">
      <alignment horizontal="center" vertical="center" wrapText="1"/>
      <protection locked="0"/>
    </xf>
    <xf numFmtId="0" fontId="9" fillId="0" borderId="16" xfId="0" applyFont="1" applyBorder="1" applyAlignment="1" applyProtection="1">
      <alignment horizontal="center" vertical="center" wrapText="1"/>
      <protection locked="0"/>
    </xf>
    <xf numFmtId="0" fontId="9" fillId="0" borderId="30" xfId="0" applyFont="1" applyBorder="1" applyAlignment="1" applyProtection="1">
      <alignment horizontal="center" vertical="center" wrapText="1"/>
      <protection locked="0"/>
    </xf>
    <xf numFmtId="0" fontId="9" fillId="0" borderId="32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 wrapText="1"/>
      <protection locked="0"/>
    </xf>
    <xf numFmtId="164" fontId="9" fillId="0" borderId="10" xfId="0" applyNumberFormat="1" applyFont="1" applyBorder="1" applyAlignment="1" applyProtection="1">
      <alignment horizontal="center" vertical="center" wrapText="1"/>
      <protection locked="0"/>
    </xf>
    <xf numFmtId="0" fontId="10" fillId="0" borderId="0" xfId="0" applyFont="1" applyProtection="1">
      <protection locked="0"/>
    </xf>
    <xf numFmtId="2" fontId="9" fillId="0" borderId="17" xfId="0" applyNumberFormat="1" applyFont="1" applyBorder="1" applyAlignment="1" applyProtection="1">
      <alignment horizontal="center" vertical="center" wrapText="1"/>
      <protection locked="0"/>
    </xf>
    <xf numFmtId="2" fontId="9" fillId="0" borderId="16" xfId="0" applyNumberFormat="1" applyFont="1" applyBorder="1" applyAlignment="1" applyProtection="1">
      <alignment horizontal="center" vertical="center" wrapText="1"/>
      <protection locked="0"/>
    </xf>
    <xf numFmtId="164" fontId="9" fillId="0" borderId="28" xfId="0" applyNumberFormat="1" applyFont="1" applyBorder="1" applyAlignment="1" applyProtection="1">
      <alignment horizontal="center" vertical="center" wrapText="1"/>
      <protection locked="0"/>
    </xf>
    <xf numFmtId="164" fontId="9" fillId="0" borderId="18" xfId="0" applyNumberFormat="1" applyFont="1" applyBorder="1" applyAlignment="1" applyProtection="1">
      <alignment horizontal="center" vertical="center" wrapText="1"/>
      <protection locked="0"/>
    </xf>
    <xf numFmtId="164" fontId="9" fillId="0" borderId="36" xfId="0" applyNumberFormat="1" applyFont="1" applyBorder="1" applyProtection="1">
      <protection locked="0"/>
    </xf>
    <xf numFmtId="164" fontId="9" fillId="0" borderId="39" xfId="0" applyNumberFormat="1" applyFont="1" applyBorder="1" applyAlignment="1" applyProtection="1">
      <alignment vertical="center" wrapText="1"/>
      <protection locked="0"/>
    </xf>
    <xf numFmtId="0" fontId="9" fillId="0" borderId="0" xfId="0" applyFont="1" applyBorder="1" applyAlignment="1" applyProtection="1">
      <alignment horizontal="center" wrapText="1"/>
      <protection locked="0"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10" fillId="0" borderId="0" xfId="0" applyFont="1" applyBorder="1" applyProtection="1">
      <protection locked="0"/>
    </xf>
    <xf numFmtId="0" fontId="9" fillId="0" borderId="0" xfId="0" applyFont="1" applyBorder="1" applyAlignment="1" applyProtection="1">
      <alignment vertical="center" wrapText="1"/>
      <protection locked="0"/>
    </xf>
    <xf numFmtId="166" fontId="9" fillId="0" borderId="16" xfId="0" applyNumberFormat="1" applyFont="1" applyBorder="1" applyAlignment="1" applyProtection="1">
      <alignment horizontal="center" vertical="center" wrapText="1"/>
      <protection locked="0"/>
    </xf>
    <xf numFmtId="2" fontId="9" fillId="0" borderId="30" xfId="0" applyNumberFormat="1" applyFont="1" applyBorder="1" applyAlignment="1" applyProtection="1">
      <alignment horizontal="center" vertical="center" wrapText="1"/>
      <protection locked="0"/>
    </xf>
    <xf numFmtId="0" fontId="10" fillId="0" borderId="43" xfId="0" applyFont="1" applyBorder="1" applyProtection="1"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11" fillId="0" borderId="43" xfId="0" applyFont="1" applyBorder="1" applyProtection="1">
      <protection locked="0"/>
    </xf>
    <xf numFmtId="0" fontId="2" fillId="0" borderId="0" xfId="0" applyFont="1" applyProtection="1">
      <protection locked="0"/>
    </xf>
    <xf numFmtId="14" fontId="1" fillId="0" borderId="0" xfId="0" applyNumberFormat="1" applyFont="1" applyProtection="1">
      <protection locked="0"/>
    </xf>
    <xf numFmtId="0" fontId="13" fillId="0" borderId="0" xfId="0" applyFont="1" applyAlignment="1" applyProtection="1">
      <protection locked="0"/>
    </xf>
    <xf numFmtId="0" fontId="7" fillId="0" borderId="0" xfId="0" applyFont="1" applyBorder="1" applyAlignment="1" applyProtection="1">
      <protection locked="0"/>
    </xf>
    <xf numFmtId="0" fontId="12" fillId="0" borderId="0" xfId="0" applyFont="1" applyBorder="1" applyAlignment="1" applyProtection="1"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14" fillId="0" borderId="0" xfId="0" applyFont="1"/>
    <xf numFmtId="0" fontId="8" fillId="0" borderId="0" xfId="0" applyFont="1" applyProtection="1">
      <protection locked="0"/>
    </xf>
    <xf numFmtId="0" fontId="14" fillId="0" borderId="0" xfId="0" applyFont="1" applyBorder="1"/>
    <xf numFmtId="0" fontId="2" fillId="0" borderId="0" xfId="0" applyFont="1" applyBorder="1" applyAlignment="1" applyProtection="1">
      <alignment vertical="center"/>
      <protection locked="0"/>
    </xf>
    <xf numFmtId="0" fontId="14" fillId="0" borderId="0" xfId="0" applyFont="1" applyBorder="1" applyAlignment="1"/>
    <xf numFmtId="0" fontId="2" fillId="0" borderId="0" xfId="0" applyFont="1" applyBorder="1" applyAlignment="1" applyProtection="1">
      <protection locked="0"/>
    </xf>
    <xf numFmtId="14" fontId="8" fillId="0" borderId="0" xfId="0" applyNumberFormat="1" applyFont="1" applyProtection="1"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1" fillId="0" borderId="0" xfId="0" applyFont="1" applyBorder="1" applyProtection="1">
      <protection locked="0"/>
    </xf>
    <xf numFmtId="0" fontId="0" fillId="0" borderId="0" xfId="0" applyBorder="1" applyProtection="1"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12" fillId="0" borderId="0" xfId="0" applyFont="1" applyBorder="1" applyProtection="1">
      <protection locked="0"/>
    </xf>
    <xf numFmtId="0" fontId="12" fillId="0" borderId="0" xfId="0" applyFont="1" applyBorder="1" applyAlignment="1" applyProtection="1">
      <alignment horizontal="center"/>
      <protection locked="0"/>
    </xf>
    <xf numFmtId="4" fontId="9" fillId="0" borderId="31" xfId="0" applyNumberFormat="1" applyFont="1" applyBorder="1" applyAlignment="1" applyProtection="1">
      <alignment horizontal="center" vertical="center" wrapText="1"/>
      <protection locked="0"/>
    </xf>
    <xf numFmtId="164" fontId="7" fillId="0" borderId="0" xfId="0" applyNumberFormat="1" applyFont="1" applyAlignment="1" applyProtection="1">
      <alignment vertical="center" wrapText="1"/>
      <protection locked="0"/>
    </xf>
    <xf numFmtId="0" fontId="9" fillId="0" borderId="43" xfId="0" applyFont="1" applyBorder="1" applyAlignment="1" applyProtection="1">
      <alignment vertical="center"/>
      <protection locked="0"/>
    </xf>
    <xf numFmtId="0" fontId="0" fillId="0" borderId="43" xfId="0" applyBorder="1" applyProtection="1">
      <protection locked="0"/>
    </xf>
    <xf numFmtId="0" fontId="11" fillId="0" borderId="43" xfId="0" applyFont="1" applyBorder="1" applyAlignment="1" applyProtection="1"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15" fillId="0" borderId="0" xfId="0" applyFont="1" applyBorder="1" applyAlignment="1"/>
    <xf numFmtId="0" fontId="16" fillId="0" borderId="0" xfId="0" applyFont="1"/>
    <xf numFmtId="0" fontId="11" fillId="0" borderId="0" xfId="0" applyFont="1" applyBorder="1" applyAlignment="1" applyProtection="1"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vertical="center"/>
      <protection locked="0"/>
    </xf>
    <xf numFmtId="0" fontId="10" fillId="0" borderId="45" xfId="0" applyFont="1" applyBorder="1" applyProtection="1">
      <protection locked="0"/>
    </xf>
    <xf numFmtId="165" fontId="21" fillId="0" borderId="46" xfId="0" applyNumberFormat="1" applyFont="1" applyBorder="1" applyAlignment="1" applyProtection="1">
      <alignment horizontal="center" vertical="center" wrapText="1"/>
      <protection locked="0"/>
    </xf>
    <xf numFmtId="0" fontId="9" fillId="0" borderId="48" xfId="0" applyFont="1" applyBorder="1" applyAlignment="1" applyProtection="1">
      <alignment horizontal="center" vertical="center" wrapText="1"/>
      <protection locked="0"/>
    </xf>
    <xf numFmtId="165" fontId="9" fillId="0" borderId="48" xfId="0" applyNumberFormat="1" applyFont="1" applyBorder="1" applyAlignment="1" applyProtection="1">
      <alignment horizontal="center" vertical="center" wrapText="1"/>
      <protection locked="0"/>
    </xf>
    <xf numFmtId="0" fontId="9" fillId="0" borderId="49" xfId="0" applyFont="1" applyBorder="1" applyAlignment="1" applyProtection="1">
      <alignment horizontal="center" vertical="center" wrapText="1"/>
      <protection locked="0"/>
    </xf>
    <xf numFmtId="164" fontId="21" fillId="0" borderId="17" xfId="0" applyNumberFormat="1" applyFont="1" applyBorder="1" applyAlignment="1" applyProtection="1">
      <alignment horizontal="center" vertical="center" wrapText="1"/>
      <protection locked="0"/>
    </xf>
    <xf numFmtId="0" fontId="21" fillId="0" borderId="10" xfId="0" applyFont="1" applyBorder="1" applyAlignment="1" applyProtection="1">
      <alignment horizontal="center" vertical="center" wrapText="1"/>
      <protection locked="0"/>
    </xf>
    <xf numFmtId="0" fontId="21" fillId="0" borderId="16" xfId="0" applyFont="1" applyBorder="1" applyAlignment="1" applyProtection="1">
      <alignment horizontal="center" vertical="center" wrapText="1"/>
      <protection locked="0"/>
    </xf>
    <xf numFmtId="2" fontId="21" fillId="0" borderId="25" xfId="0" applyNumberFormat="1" applyFont="1" applyBorder="1" applyAlignment="1" applyProtection="1">
      <alignment horizontal="center" vertical="center" wrapText="1"/>
      <protection locked="0"/>
    </xf>
    <xf numFmtId="4" fontId="21" fillId="0" borderId="26" xfId="0" applyNumberFormat="1" applyFont="1" applyBorder="1" applyAlignment="1" applyProtection="1">
      <alignment horizontal="center" vertical="center" wrapText="1"/>
      <protection locked="0"/>
    </xf>
    <xf numFmtId="2" fontId="21" fillId="0" borderId="29" xfId="0" applyNumberFormat="1" applyFont="1" applyBorder="1" applyAlignment="1" applyProtection="1">
      <alignment horizontal="center" vertical="center" wrapText="1"/>
      <protection locked="0"/>
    </xf>
    <xf numFmtId="0" fontId="21" fillId="0" borderId="17" xfId="0" applyFont="1" applyBorder="1" applyAlignment="1" applyProtection="1">
      <alignment horizontal="center" vertical="center" wrapText="1"/>
      <protection locked="0"/>
    </xf>
    <xf numFmtId="4" fontId="21" fillId="0" borderId="18" xfId="0" applyNumberFormat="1" applyFont="1" applyBorder="1" applyAlignment="1" applyProtection="1">
      <alignment horizontal="center" vertical="center" wrapText="1"/>
      <protection locked="0"/>
    </xf>
    <xf numFmtId="2" fontId="21" fillId="0" borderId="17" xfId="0" applyNumberFormat="1" applyFont="1" applyBorder="1" applyAlignment="1" applyProtection="1">
      <alignment horizontal="center" vertical="center" wrapText="1"/>
      <protection locked="0"/>
    </xf>
    <xf numFmtId="166" fontId="21" fillId="0" borderId="16" xfId="0" applyNumberFormat="1" applyFont="1" applyBorder="1" applyAlignment="1" applyProtection="1">
      <alignment horizontal="center" vertical="center" wrapText="1"/>
      <protection locked="0"/>
    </xf>
    <xf numFmtId="165" fontId="21" fillId="0" borderId="48" xfId="0" applyNumberFormat="1" applyFont="1" applyBorder="1" applyAlignment="1" applyProtection="1">
      <alignment horizontal="center" vertical="center" wrapText="1"/>
      <protection locked="0"/>
    </xf>
    <xf numFmtId="164" fontId="20" fillId="0" borderId="10" xfId="0" applyNumberFormat="1" applyFont="1" applyBorder="1" applyAlignment="1">
      <alignment horizontal="center" vertical="center"/>
    </xf>
    <xf numFmtId="164" fontId="20" fillId="0" borderId="50" xfId="0" applyNumberFormat="1" applyFont="1" applyBorder="1" applyAlignment="1">
      <alignment horizontal="center" vertical="center"/>
    </xf>
    <xf numFmtId="0" fontId="12" fillId="0" borderId="0" xfId="0" applyFont="1" applyBorder="1" applyAlignment="1" applyProtection="1">
      <alignment horizontal="center"/>
      <protection locked="0"/>
    </xf>
    <xf numFmtId="164" fontId="9" fillId="0" borderId="48" xfId="0" applyNumberFormat="1" applyFont="1" applyBorder="1" applyAlignment="1" applyProtection="1">
      <alignment horizontal="center" vertical="center" wrapText="1"/>
      <protection locked="0"/>
    </xf>
    <xf numFmtId="0" fontId="9" fillId="0" borderId="51" xfId="0" applyFont="1" applyBorder="1" applyAlignment="1" applyProtection="1">
      <alignment horizontal="center" vertical="center" wrapText="1"/>
      <protection locked="0"/>
    </xf>
    <xf numFmtId="0" fontId="9" fillId="0" borderId="52" xfId="0" applyFont="1" applyBorder="1" applyAlignment="1" applyProtection="1">
      <alignment horizontal="center" vertical="center" wrapText="1"/>
      <protection locked="0"/>
    </xf>
    <xf numFmtId="4" fontId="9" fillId="0" borderId="53" xfId="0" applyNumberFormat="1" applyFont="1" applyBorder="1" applyAlignment="1" applyProtection="1">
      <alignment horizontal="center" vertical="center" wrapText="1"/>
      <protection locked="0"/>
    </xf>
    <xf numFmtId="0" fontId="9" fillId="0" borderId="54" xfId="0" applyFont="1" applyBorder="1" applyAlignment="1" applyProtection="1">
      <alignment horizontal="center" vertical="center" wrapText="1"/>
      <protection locked="0"/>
    </xf>
    <xf numFmtId="164" fontId="20" fillId="0" borderId="55" xfId="0" applyNumberFormat="1" applyFont="1" applyBorder="1" applyAlignment="1">
      <alignment horizontal="center" vertical="center"/>
    </xf>
    <xf numFmtId="2" fontId="21" fillId="0" borderId="16" xfId="0" applyNumberFormat="1" applyFont="1" applyBorder="1" applyAlignment="1" applyProtection="1">
      <alignment horizontal="center" vertical="center" wrapText="1"/>
      <protection locked="0"/>
    </xf>
    <xf numFmtId="165" fontId="21" fillId="0" borderId="17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textRotation="90" wrapText="1"/>
      <protection locked="0"/>
    </xf>
    <xf numFmtId="0" fontId="3" fillId="0" borderId="10" xfId="0" applyFont="1" applyBorder="1" applyAlignment="1" applyProtection="1">
      <alignment horizontal="center" vertical="center" textRotation="90" wrapText="1"/>
      <protection locked="0"/>
    </xf>
    <xf numFmtId="0" fontId="3" fillId="0" borderId="19" xfId="0" applyFont="1" applyBorder="1" applyAlignment="1" applyProtection="1">
      <alignment horizontal="center" vertical="center" textRotation="90" wrapText="1"/>
      <protection locked="0"/>
    </xf>
    <xf numFmtId="0" fontId="3" fillId="0" borderId="24" xfId="0" applyFont="1" applyBorder="1" applyAlignment="1" applyProtection="1">
      <alignment horizontal="center" vertical="center" textRotation="90" wrapText="1"/>
      <protection locked="0"/>
    </xf>
    <xf numFmtId="0" fontId="3" fillId="0" borderId="20" xfId="0" applyFont="1" applyBorder="1" applyAlignment="1" applyProtection="1">
      <alignment horizontal="center" vertical="center" textRotation="90" wrapText="1"/>
      <protection locked="0"/>
    </xf>
    <xf numFmtId="0" fontId="3" fillId="0" borderId="25" xfId="0" applyFont="1" applyBorder="1" applyAlignment="1" applyProtection="1">
      <alignment horizontal="center" vertical="center" textRotation="90" wrapText="1"/>
      <protection locked="0"/>
    </xf>
    <xf numFmtId="0" fontId="11" fillId="0" borderId="43" xfId="0" applyFont="1" applyBorder="1" applyAlignment="1" applyProtection="1">
      <alignment horizontal="center"/>
      <protection locked="0"/>
    </xf>
    <xf numFmtId="2" fontId="21" fillId="0" borderId="20" xfId="0" applyNumberFormat="1" applyFont="1" applyBorder="1" applyAlignment="1" applyProtection="1">
      <alignment horizontal="center" wrapText="1"/>
      <protection locked="0"/>
    </xf>
    <xf numFmtId="2" fontId="21" fillId="0" borderId="41" xfId="0" applyNumberFormat="1" applyFont="1" applyBorder="1" applyAlignment="1" applyProtection="1">
      <alignment horizontal="center" wrapText="1"/>
      <protection locked="0"/>
    </xf>
    <xf numFmtId="0" fontId="8" fillId="0" borderId="44" xfId="0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center" vertical="center" textRotation="90" wrapText="1"/>
      <protection locked="0"/>
    </xf>
    <xf numFmtId="0" fontId="3" fillId="0" borderId="8" xfId="0" applyFont="1" applyBorder="1" applyAlignment="1" applyProtection="1">
      <alignment horizontal="right" vertical="center" textRotation="90" wrapText="1"/>
      <protection locked="0"/>
    </xf>
    <xf numFmtId="0" fontId="3" fillId="0" borderId="17" xfId="0" applyFont="1" applyBorder="1" applyAlignment="1" applyProtection="1">
      <alignment horizontal="right" vertical="center" textRotation="90" wrapText="1"/>
      <protection locked="0"/>
    </xf>
    <xf numFmtId="0" fontId="3" fillId="0" borderId="8" xfId="0" applyFont="1" applyBorder="1" applyAlignment="1" applyProtection="1">
      <alignment horizontal="left" vertical="center" textRotation="90" wrapText="1"/>
      <protection locked="0"/>
    </xf>
    <xf numFmtId="0" fontId="3" fillId="0" borderId="17" xfId="0" applyFont="1" applyBorder="1" applyAlignment="1" applyProtection="1">
      <alignment horizontal="left" vertical="center" textRotation="90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 textRotation="90" wrapText="1"/>
      <protection locked="0"/>
    </xf>
    <xf numFmtId="0" fontId="3" fillId="0" borderId="16" xfId="0" applyFont="1" applyBorder="1" applyAlignment="1" applyProtection="1">
      <alignment horizontal="center" vertical="center" textRotation="90" wrapText="1"/>
      <protection locked="0"/>
    </xf>
    <xf numFmtId="0" fontId="3" fillId="0" borderId="21" xfId="0" applyFont="1" applyBorder="1" applyAlignment="1" applyProtection="1">
      <alignment horizontal="center" vertical="center" textRotation="90" wrapText="1"/>
      <protection locked="0"/>
    </xf>
    <xf numFmtId="0" fontId="3" fillId="0" borderId="26" xfId="0" applyFont="1" applyBorder="1" applyAlignment="1" applyProtection="1">
      <alignment horizontal="center" vertical="center" textRotation="90" wrapText="1"/>
      <protection locked="0"/>
    </xf>
    <xf numFmtId="0" fontId="3" fillId="0" borderId="23" xfId="0" applyFont="1" applyBorder="1" applyAlignment="1" applyProtection="1">
      <alignment horizontal="center" vertical="center" textRotation="90" wrapText="1"/>
      <protection locked="0"/>
    </xf>
    <xf numFmtId="0" fontId="3" fillId="0" borderId="29" xfId="0" applyFont="1" applyBorder="1" applyAlignment="1" applyProtection="1">
      <alignment horizontal="center" vertical="center" textRotation="90" wrapText="1"/>
      <protection locked="0"/>
    </xf>
    <xf numFmtId="0" fontId="3" fillId="0" borderId="8" xfId="0" applyFont="1" applyBorder="1" applyAlignment="1" applyProtection="1">
      <alignment horizontal="center" vertical="center" textRotation="90" wrapText="1"/>
      <protection locked="0"/>
    </xf>
    <xf numFmtId="0" fontId="3" fillId="0" borderId="17" xfId="0" applyFont="1" applyBorder="1" applyAlignment="1" applyProtection="1">
      <alignment horizontal="center" vertical="center" textRotation="90" wrapText="1"/>
      <protection locked="0"/>
    </xf>
    <xf numFmtId="0" fontId="3" fillId="0" borderId="14" xfId="0" applyFont="1" applyBorder="1" applyAlignment="1" applyProtection="1">
      <alignment horizontal="center" vertical="center" textRotation="90" wrapText="1"/>
      <protection locked="0"/>
    </xf>
    <xf numFmtId="0" fontId="3" fillId="0" borderId="22" xfId="0" applyFont="1" applyBorder="1" applyAlignment="1" applyProtection="1">
      <alignment horizontal="center" vertical="center" textRotation="90" wrapText="1"/>
      <protection locked="0"/>
    </xf>
    <xf numFmtId="0" fontId="3" fillId="0" borderId="27" xfId="0" applyFont="1" applyBorder="1" applyAlignment="1" applyProtection="1">
      <alignment horizontal="center" vertical="center" textRotation="90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center"/>
      <protection locked="0"/>
    </xf>
    <xf numFmtId="0" fontId="3" fillId="0" borderId="47" xfId="0" applyFont="1" applyBorder="1" applyAlignment="1" applyProtection="1">
      <alignment horizontal="center" vertical="center" textRotation="90" wrapText="1"/>
      <protection locked="0"/>
    </xf>
    <xf numFmtId="0" fontId="3" fillId="0" borderId="48" xfId="0" applyFont="1" applyBorder="1" applyAlignment="1" applyProtection="1">
      <alignment horizontal="center" vertical="center" textRotation="90" wrapText="1"/>
      <protection locked="0"/>
    </xf>
    <xf numFmtId="0" fontId="9" fillId="0" borderId="37" xfId="0" applyFont="1" applyBorder="1" applyAlignment="1" applyProtection="1">
      <alignment horizontal="center" vertical="center" wrapText="1"/>
      <protection locked="0"/>
    </xf>
    <xf numFmtId="0" fontId="9" fillId="0" borderId="38" xfId="0" applyFont="1" applyBorder="1" applyAlignment="1" applyProtection="1">
      <alignment horizontal="center" vertical="center" wrapText="1"/>
      <protection locked="0"/>
    </xf>
    <xf numFmtId="2" fontId="21" fillId="0" borderId="23" xfId="0" applyNumberFormat="1" applyFont="1" applyBorder="1" applyAlignment="1" applyProtection="1">
      <alignment horizontal="center" wrapText="1"/>
      <protection locked="0"/>
    </xf>
    <xf numFmtId="2" fontId="21" fillId="0" borderId="40" xfId="0" applyNumberFormat="1" applyFont="1" applyBorder="1" applyAlignment="1" applyProtection="1">
      <alignment horizontal="center" wrapText="1"/>
      <protection locked="0"/>
    </xf>
    <xf numFmtId="0" fontId="3" fillId="0" borderId="9" xfId="0" applyFont="1" applyBorder="1" applyAlignment="1" applyProtection="1">
      <alignment horizontal="center" vertical="center" textRotation="90" wrapText="1"/>
      <protection locked="0"/>
    </xf>
    <xf numFmtId="0" fontId="3" fillId="0" borderId="18" xfId="0" applyFont="1" applyBorder="1" applyAlignment="1" applyProtection="1">
      <alignment horizontal="center" vertical="center" textRotation="90" wrapText="1"/>
      <protection locked="0"/>
    </xf>
    <xf numFmtId="0" fontId="21" fillId="0" borderId="33" xfId="0" applyFont="1" applyBorder="1" applyAlignment="1" applyProtection="1">
      <alignment horizontal="center" vertical="center" wrapText="1"/>
      <protection locked="0"/>
    </xf>
    <xf numFmtId="0" fontId="21" fillId="0" borderId="36" xfId="0" applyFont="1" applyBorder="1" applyAlignment="1" applyProtection="1">
      <alignment horizontal="center" vertical="center" wrapText="1"/>
      <protection locked="0"/>
    </xf>
    <xf numFmtId="2" fontId="21" fillId="0" borderId="21" xfId="0" applyNumberFormat="1" applyFont="1" applyBorder="1" applyAlignment="1" applyProtection="1">
      <alignment horizontal="center" wrapText="1"/>
      <protection locked="0"/>
    </xf>
    <xf numFmtId="2" fontId="21" fillId="0" borderId="42" xfId="0" applyNumberFormat="1" applyFont="1" applyBorder="1" applyAlignment="1" applyProtection="1">
      <alignment horizontal="center" wrapText="1"/>
      <protection locked="0"/>
    </xf>
    <xf numFmtId="0" fontId="9" fillId="0" borderId="40" xfId="0" applyFont="1" applyBorder="1" applyAlignment="1" applyProtection="1">
      <alignment horizontal="right" vertical="center" wrapText="1"/>
      <protection locked="0"/>
    </xf>
    <xf numFmtId="0" fontId="9" fillId="0" borderId="41" xfId="0" applyFont="1" applyBorder="1" applyAlignment="1" applyProtection="1">
      <alignment horizontal="right" vertical="center" wrapText="1"/>
      <protection locked="0"/>
    </xf>
    <xf numFmtId="0" fontId="9" fillId="0" borderId="42" xfId="0" applyFont="1" applyBorder="1" applyAlignment="1" applyProtection="1">
      <alignment horizontal="right" vertical="center" wrapText="1"/>
      <protection locked="0"/>
    </xf>
    <xf numFmtId="0" fontId="9" fillId="0" borderId="33" xfId="0" applyFont="1" applyBorder="1" applyAlignment="1" applyProtection="1">
      <alignment horizontal="center" vertical="center" wrapText="1"/>
      <protection locked="0"/>
    </xf>
    <xf numFmtId="0" fontId="9" fillId="0" borderId="34" xfId="0" applyFont="1" applyBorder="1" applyAlignment="1" applyProtection="1">
      <alignment horizontal="center" vertical="center" wrapText="1"/>
      <protection locked="0"/>
    </xf>
    <xf numFmtId="0" fontId="9" fillId="0" borderId="35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17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22" fillId="0" borderId="0" xfId="0" applyFont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I59"/>
  <sheetViews>
    <sheetView topLeftCell="A7" zoomScale="80" zoomScaleNormal="80" zoomScaleSheetLayoutView="90" workbookViewId="0">
      <selection activeCell="Y10" sqref="Y10:AD10"/>
    </sheetView>
  </sheetViews>
  <sheetFormatPr defaultRowHeight="15" x14ac:dyDescent="0.25"/>
  <cols>
    <col min="1" max="1" width="9.140625" style="2"/>
    <col min="2" max="2" width="6.42578125" style="2" customWidth="1"/>
    <col min="3" max="3" width="9.28515625" style="2" customWidth="1"/>
    <col min="4" max="15" width="8.5703125" style="2" customWidth="1"/>
    <col min="16" max="29" width="7.85546875" style="2" customWidth="1"/>
    <col min="30" max="30" width="12.85546875" style="2" customWidth="1"/>
    <col min="31" max="31" width="9.140625" style="2"/>
    <col min="32" max="32" width="7.5703125" style="2" bestFit="1" customWidth="1"/>
    <col min="33" max="33" width="9.5703125" style="2" bestFit="1" customWidth="1"/>
    <col min="34" max="34" width="7.5703125" style="2" bestFit="1" customWidth="1"/>
    <col min="35" max="35" width="10.28515625" style="2" bestFit="1" customWidth="1"/>
    <col min="36" max="16384" width="9.140625" style="2"/>
  </cols>
  <sheetData>
    <row r="1" spans="2:35" ht="15" customHeight="1" x14ac:dyDescent="0.35">
      <c r="B1" s="41" t="s">
        <v>0</v>
      </c>
      <c r="C1" s="35"/>
      <c r="D1" s="35"/>
      <c r="E1" s="35"/>
      <c r="F1" s="35"/>
      <c r="G1" s="4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37"/>
      <c r="Y1" s="37"/>
      <c r="Z1" s="37"/>
      <c r="AA1" s="37"/>
    </row>
    <row r="2" spans="2:35" ht="15" customHeight="1" x14ac:dyDescent="0.3">
      <c r="B2" s="43" t="s">
        <v>50</v>
      </c>
      <c r="C2" s="35"/>
      <c r="D2" s="44"/>
      <c r="E2" s="44"/>
      <c r="F2" s="44"/>
      <c r="G2" s="42"/>
      <c r="H2" s="1"/>
      <c r="I2" s="1"/>
      <c r="J2" s="48"/>
      <c r="K2" s="49"/>
      <c r="L2" s="103"/>
      <c r="M2" s="103"/>
      <c r="N2" s="103"/>
      <c r="O2" s="50"/>
      <c r="P2" s="103"/>
      <c r="Q2" s="103"/>
      <c r="R2" s="103"/>
      <c r="S2" s="50"/>
      <c r="T2" s="103"/>
      <c r="U2" s="103"/>
      <c r="V2" s="103"/>
      <c r="W2" s="103"/>
      <c r="AA2" s="38"/>
    </row>
    <row r="3" spans="2:35" ht="15" customHeight="1" x14ac:dyDescent="0.3">
      <c r="B3" s="60" t="s">
        <v>59</v>
      </c>
      <c r="C3" s="45"/>
      <c r="D3" s="40"/>
      <c r="E3" s="46"/>
      <c r="G3" s="42"/>
      <c r="H3" s="1"/>
      <c r="I3" s="1"/>
      <c r="J3" s="51"/>
      <c r="K3" s="49"/>
      <c r="L3" s="50"/>
      <c r="M3" s="52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38"/>
      <c r="Y3" s="38"/>
      <c r="Z3" s="38"/>
      <c r="AA3" s="38"/>
      <c r="AB3" s="3"/>
      <c r="AC3" s="3"/>
      <c r="AD3" s="3"/>
    </row>
    <row r="4" spans="2:35" ht="15" customHeight="1" x14ac:dyDescent="0.3">
      <c r="B4" s="41" t="s">
        <v>2</v>
      </c>
      <c r="C4" s="35"/>
      <c r="D4" s="35"/>
      <c r="E4" s="35"/>
      <c r="F4" s="35"/>
      <c r="G4" s="42"/>
      <c r="H4" s="1"/>
      <c r="I4" s="1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38"/>
      <c r="Y4" s="38"/>
      <c r="Z4" s="38"/>
      <c r="AA4" s="38"/>
      <c r="AB4" s="3"/>
      <c r="AC4" s="3"/>
      <c r="AD4" s="3"/>
    </row>
    <row r="5" spans="2:35" ht="15" customHeight="1" x14ac:dyDescent="0.3">
      <c r="B5" s="41" t="s">
        <v>51</v>
      </c>
      <c r="C5" s="35"/>
      <c r="D5" s="35"/>
      <c r="E5" s="35"/>
      <c r="F5" s="35"/>
      <c r="G5" s="47"/>
      <c r="H5" s="1"/>
      <c r="I5" s="1"/>
      <c r="J5" s="48"/>
      <c r="K5" s="50"/>
      <c r="L5" s="128"/>
      <c r="M5" s="128"/>
      <c r="N5" s="128"/>
      <c r="O5" s="129"/>
      <c r="P5" s="129"/>
      <c r="Q5" s="130"/>
      <c r="R5" s="130"/>
      <c r="S5" s="130"/>
      <c r="T5" s="53"/>
      <c r="U5" s="130"/>
      <c r="V5" s="130"/>
      <c r="W5" s="130"/>
      <c r="AA5" s="39"/>
    </row>
    <row r="6" spans="2:35" ht="22.5" customHeight="1" x14ac:dyDescent="0.3">
      <c r="B6" s="61"/>
      <c r="C6" s="42"/>
      <c r="D6" s="1"/>
      <c r="E6" s="1"/>
      <c r="F6" s="42"/>
      <c r="G6" s="36"/>
      <c r="H6" s="1"/>
      <c r="I6" s="1"/>
      <c r="J6" s="150" t="s">
        <v>1</v>
      </c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Z6" s="62"/>
      <c r="AB6" s="64" t="s">
        <v>55</v>
      </c>
    </row>
    <row r="7" spans="2:35" ht="22.5" customHeight="1" x14ac:dyDescent="0.3">
      <c r="B7" s="61"/>
      <c r="C7" s="42"/>
      <c r="D7" s="1"/>
      <c r="E7" s="1"/>
      <c r="F7" s="42"/>
      <c r="G7" s="36"/>
      <c r="H7" s="1"/>
      <c r="I7" s="1"/>
      <c r="J7" s="151" t="s">
        <v>61</v>
      </c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  <c r="Z7" s="38"/>
      <c r="AA7" s="39"/>
    </row>
    <row r="8" spans="2:35" ht="27" customHeight="1" x14ac:dyDescent="0.3">
      <c r="B8" s="61"/>
      <c r="C8" s="42"/>
      <c r="D8" s="1"/>
      <c r="E8" s="1"/>
      <c r="F8" s="42"/>
      <c r="G8" s="36"/>
      <c r="H8" s="1"/>
      <c r="I8" s="1"/>
      <c r="J8" s="152" t="s">
        <v>60</v>
      </c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52"/>
      <c r="AA8" s="39"/>
    </row>
    <row r="9" spans="2:35" ht="6.75" customHeight="1" x14ac:dyDescent="0.3">
      <c r="B9" s="61"/>
      <c r="C9" s="42"/>
      <c r="D9" s="1"/>
      <c r="E9" s="1"/>
      <c r="F9" s="42"/>
      <c r="G9" s="36"/>
      <c r="H9" s="1"/>
      <c r="I9" s="1"/>
      <c r="J9" s="63"/>
      <c r="K9" s="63"/>
      <c r="L9" s="63"/>
      <c r="M9" s="63"/>
      <c r="N9" s="63"/>
      <c r="O9" s="63"/>
      <c r="P9" s="63"/>
      <c r="Q9" s="63"/>
      <c r="R9" s="63"/>
      <c r="S9" s="63"/>
      <c r="U9" s="64"/>
      <c r="V9" s="64"/>
      <c r="W9" s="64"/>
      <c r="Z9" s="50"/>
      <c r="AA9" s="39"/>
    </row>
    <row r="10" spans="2:35" ht="22.5" customHeight="1" x14ac:dyDescent="0.3">
      <c r="B10" s="61"/>
      <c r="C10" s="42"/>
      <c r="D10" s="1"/>
      <c r="E10" s="1"/>
      <c r="F10" s="42"/>
      <c r="G10" s="36"/>
      <c r="H10" s="1"/>
      <c r="I10" s="1"/>
      <c r="J10" s="151" t="s">
        <v>62</v>
      </c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49" t="s">
        <v>58</v>
      </c>
      <c r="Z10" s="149"/>
      <c r="AA10" s="149"/>
      <c r="AB10" s="149"/>
      <c r="AC10" s="149"/>
      <c r="AD10" s="149"/>
    </row>
    <row r="11" spans="2:35" ht="14.25" customHeight="1" thickBot="1" x14ac:dyDescent="0.3"/>
    <row r="12" spans="2:35" ht="26.25" customHeight="1" thickBot="1" x14ac:dyDescent="0.3">
      <c r="B12" s="92" t="s">
        <v>3</v>
      </c>
      <c r="C12" s="109" t="s">
        <v>4</v>
      </c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4"/>
      <c r="O12" s="109" t="s">
        <v>5</v>
      </c>
      <c r="P12" s="110"/>
      <c r="Q12" s="110"/>
      <c r="R12" s="110"/>
      <c r="S12" s="110"/>
      <c r="T12" s="110"/>
      <c r="U12" s="110"/>
      <c r="V12" s="110"/>
      <c r="W12" s="110"/>
      <c r="X12" s="111"/>
      <c r="Y12" s="112" t="s">
        <v>6</v>
      </c>
      <c r="Z12" s="105" t="s">
        <v>7</v>
      </c>
      <c r="AA12" s="107" t="s">
        <v>8</v>
      </c>
      <c r="AB12" s="107" t="s">
        <v>9</v>
      </c>
      <c r="AC12" s="131" t="s">
        <v>10</v>
      </c>
      <c r="AD12" s="92" t="s">
        <v>11</v>
      </c>
    </row>
    <row r="13" spans="2:35" ht="16.5" customHeight="1" thickBot="1" x14ac:dyDescent="0.3">
      <c r="B13" s="93"/>
      <c r="C13" s="125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7"/>
      <c r="O13" s="120" t="s">
        <v>12</v>
      </c>
      <c r="P13" s="4" t="s">
        <v>13</v>
      </c>
      <c r="Q13" s="4"/>
      <c r="R13" s="4"/>
      <c r="S13" s="4"/>
      <c r="T13" s="4"/>
      <c r="U13" s="4"/>
      <c r="V13" s="4"/>
      <c r="W13" s="4" t="s">
        <v>14</v>
      </c>
      <c r="X13" s="5"/>
      <c r="Y13" s="113"/>
      <c r="Z13" s="106"/>
      <c r="AA13" s="108"/>
      <c r="AB13" s="108"/>
      <c r="AC13" s="132"/>
      <c r="AD13" s="104"/>
    </row>
    <row r="14" spans="2:35" ht="15" customHeight="1" x14ac:dyDescent="0.25">
      <c r="B14" s="93"/>
      <c r="C14" s="94" t="s">
        <v>15</v>
      </c>
      <c r="D14" s="96" t="s">
        <v>16</v>
      </c>
      <c r="E14" s="96" t="s">
        <v>17</v>
      </c>
      <c r="F14" s="96" t="s">
        <v>18</v>
      </c>
      <c r="G14" s="96" t="s">
        <v>19</v>
      </c>
      <c r="H14" s="96" t="s">
        <v>20</v>
      </c>
      <c r="I14" s="96" t="s">
        <v>21</v>
      </c>
      <c r="J14" s="96" t="s">
        <v>22</v>
      </c>
      <c r="K14" s="96" t="s">
        <v>23</v>
      </c>
      <c r="L14" s="96" t="s">
        <v>24</v>
      </c>
      <c r="M14" s="96" t="s">
        <v>25</v>
      </c>
      <c r="N14" s="114" t="s">
        <v>26</v>
      </c>
      <c r="O14" s="121"/>
      <c r="P14" s="116" t="s">
        <v>27</v>
      </c>
      <c r="Q14" s="118" t="s">
        <v>28</v>
      </c>
      <c r="R14" s="137" t="s">
        <v>29</v>
      </c>
      <c r="S14" s="116" t="s">
        <v>30</v>
      </c>
      <c r="T14" s="96" t="s">
        <v>31</v>
      </c>
      <c r="U14" s="114" t="s">
        <v>32</v>
      </c>
      <c r="V14" s="116" t="s">
        <v>33</v>
      </c>
      <c r="W14" s="96" t="s">
        <v>34</v>
      </c>
      <c r="X14" s="114" t="s">
        <v>35</v>
      </c>
      <c r="Y14" s="113"/>
      <c r="Z14" s="106"/>
      <c r="AA14" s="108"/>
      <c r="AB14" s="108"/>
      <c r="AC14" s="132"/>
      <c r="AD14" s="104"/>
    </row>
    <row r="15" spans="2:35" ht="92.25" customHeight="1" x14ac:dyDescent="0.25">
      <c r="B15" s="93"/>
      <c r="C15" s="95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115"/>
      <c r="O15" s="122"/>
      <c r="P15" s="117"/>
      <c r="Q15" s="119"/>
      <c r="R15" s="138"/>
      <c r="S15" s="117"/>
      <c r="T15" s="97"/>
      <c r="U15" s="115"/>
      <c r="V15" s="117"/>
      <c r="W15" s="97"/>
      <c r="X15" s="115"/>
      <c r="Y15" s="113"/>
      <c r="Z15" s="106"/>
      <c r="AA15" s="108"/>
      <c r="AB15" s="108"/>
      <c r="AC15" s="132"/>
      <c r="AD15" s="104"/>
    </row>
    <row r="16" spans="2:35" ht="15.75" x14ac:dyDescent="0.25">
      <c r="B16" s="16">
        <v>1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7"/>
      <c r="P16" s="65"/>
      <c r="Q16" s="11">
        <v>34.29</v>
      </c>
      <c r="R16" s="12">
        <f t="shared" ref="R16:R22" si="0">Q16/3.6</f>
        <v>9.5250000000000004</v>
      </c>
      <c r="S16" s="13"/>
      <c r="T16" s="11">
        <v>38.03</v>
      </c>
      <c r="U16" s="12">
        <f t="shared" ref="U16:U22" si="1">T16/3.6</f>
        <v>10.563888888888888</v>
      </c>
      <c r="V16" s="13"/>
      <c r="W16" s="19"/>
      <c r="X16" s="12"/>
      <c r="Y16" s="13"/>
      <c r="Z16" s="11"/>
      <c r="AA16" s="11"/>
      <c r="AB16" s="11"/>
      <c r="AC16" s="67"/>
      <c r="AD16" s="81">
        <v>2.2886000000000002</v>
      </c>
      <c r="AE16" s="6">
        <f t="shared" ref="AE16:AE45" si="2">SUM(C16:N16)+$L$46+$O$46</f>
        <v>0</v>
      </c>
      <c r="AF16" s="7" t="str">
        <f>IF(AE16=100,"ОК"," ")</f>
        <v xml:space="preserve"> </v>
      </c>
      <c r="AG16" s="8"/>
      <c r="AH16" s="8"/>
      <c r="AI16" s="8"/>
    </row>
    <row r="17" spans="2:35" ht="15.75" x14ac:dyDescent="0.25">
      <c r="B17" s="16">
        <v>2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6"/>
      <c r="P17" s="13"/>
      <c r="Q17" s="11">
        <v>34.29</v>
      </c>
      <c r="R17" s="12">
        <f t="shared" si="0"/>
        <v>9.5250000000000004</v>
      </c>
      <c r="S17" s="13"/>
      <c r="T17" s="11">
        <v>38.03</v>
      </c>
      <c r="U17" s="12">
        <f t="shared" si="1"/>
        <v>10.563888888888888</v>
      </c>
      <c r="V17" s="13"/>
      <c r="W17" s="19"/>
      <c r="X17" s="12"/>
      <c r="Y17" s="13"/>
      <c r="Z17" s="11"/>
      <c r="AA17" s="11"/>
      <c r="AB17" s="11"/>
      <c r="AC17" s="67"/>
      <c r="AD17" s="81">
        <v>2.2113999999999998</v>
      </c>
      <c r="AE17" s="6">
        <f t="shared" si="2"/>
        <v>0</v>
      </c>
      <c r="AF17" s="7" t="str">
        <f>IF(AE17=100,"ОК"," ")</f>
        <v xml:space="preserve"> </v>
      </c>
      <c r="AG17" s="8"/>
      <c r="AH17" s="8"/>
      <c r="AI17" s="8"/>
    </row>
    <row r="18" spans="2:35" ht="15.75" x14ac:dyDescent="0.25">
      <c r="B18" s="16">
        <v>3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6"/>
      <c r="P18" s="13"/>
      <c r="Q18" s="11">
        <v>34.29</v>
      </c>
      <c r="R18" s="12">
        <f t="shared" si="0"/>
        <v>9.5250000000000004</v>
      </c>
      <c r="S18" s="13"/>
      <c r="T18" s="11">
        <v>38.03</v>
      </c>
      <c r="U18" s="12">
        <f t="shared" si="1"/>
        <v>10.563888888888888</v>
      </c>
      <c r="V18" s="13"/>
      <c r="W18" s="19"/>
      <c r="X18" s="12"/>
      <c r="Y18" s="13"/>
      <c r="Z18" s="11"/>
      <c r="AA18" s="11"/>
      <c r="AB18" s="11"/>
      <c r="AC18" s="67"/>
      <c r="AD18" s="81">
        <v>2.3014999999999999</v>
      </c>
      <c r="AE18" s="6">
        <f t="shared" si="2"/>
        <v>0</v>
      </c>
      <c r="AF18" s="7" t="str">
        <f>IF(AE18=100,"ОК"," ")</f>
        <v xml:space="preserve"> </v>
      </c>
      <c r="AG18" s="8"/>
      <c r="AH18" s="8"/>
      <c r="AI18" s="8"/>
    </row>
    <row r="19" spans="2:35" ht="15.75" x14ac:dyDescent="0.25">
      <c r="B19" s="16">
        <v>4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6"/>
      <c r="P19" s="13"/>
      <c r="Q19" s="11">
        <v>34.29</v>
      </c>
      <c r="R19" s="12">
        <f t="shared" si="0"/>
        <v>9.5250000000000004</v>
      </c>
      <c r="S19" s="13"/>
      <c r="T19" s="11">
        <v>38.03</v>
      </c>
      <c r="U19" s="12">
        <f t="shared" si="1"/>
        <v>10.563888888888888</v>
      </c>
      <c r="V19" s="13"/>
      <c r="W19" s="19"/>
      <c r="X19" s="12"/>
      <c r="Y19" s="13"/>
      <c r="Z19" s="11"/>
      <c r="AA19" s="11"/>
      <c r="AB19" s="11"/>
      <c r="AC19" s="67"/>
      <c r="AD19" s="81">
        <v>2.6267</v>
      </c>
      <c r="AE19" s="6">
        <f t="shared" si="2"/>
        <v>0</v>
      </c>
      <c r="AF19" s="7" t="str">
        <f t="shared" ref="AF19:AF45" si="3">IF(AE19=100,"ОК"," ")</f>
        <v xml:space="preserve"> </v>
      </c>
      <c r="AG19" s="8"/>
      <c r="AH19" s="8"/>
      <c r="AI19" s="8"/>
    </row>
    <row r="20" spans="2:35" ht="15.75" x14ac:dyDescent="0.25">
      <c r="B20" s="16">
        <v>5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6"/>
      <c r="P20" s="13"/>
      <c r="Q20" s="11">
        <v>34.29</v>
      </c>
      <c r="R20" s="12">
        <f t="shared" si="0"/>
        <v>9.5250000000000004</v>
      </c>
      <c r="S20" s="13"/>
      <c r="T20" s="11">
        <v>38.03</v>
      </c>
      <c r="U20" s="12">
        <f t="shared" si="1"/>
        <v>10.563888888888888</v>
      </c>
      <c r="V20" s="13"/>
      <c r="W20" s="19"/>
      <c r="X20" s="12"/>
      <c r="Y20" s="13"/>
      <c r="Z20" s="11"/>
      <c r="AA20" s="11"/>
      <c r="AB20" s="11"/>
      <c r="AC20" s="67"/>
      <c r="AD20" s="81">
        <v>2.5209000000000001</v>
      </c>
      <c r="AE20" s="6">
        <f t="shared" si="2"/>
        <v>0</v>
      </c>
      <c r="AF20" s="7" t="str">
        <f t="shared" si="3"/>
        <v xml:space="preserve"> </v>
      </c>
      <c r="AG20" s="8"/>
      <c r="AH20" s="8"/>
      <c r="AI20" s="8"/>
    </row>
    <row r="21" spans="2:35" ht="15.75" x14ac:dyDescent="0.25">
      <c r="B21" s="16">
        <v>6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6"/>
      <c r="P21" s="13"/>
      <c r="Q21" s="11">
        <v>34.29</v>
      </c>
      <c r="R21" s="12">
        <f t="shared" si="0"/>
        <v>9.5250000000000004</v>
      </c>
      <c r="S21" s="13"/>
      <c r="T21" s="11">
        <v>38.03</v>
      </c>
      <c r="U21" s="12">
        <f t="shared" si="1"/>
        <v>10.563888888888888</v>
      </c>
      <c r="V21" s="13"/>
      <c r="W21" s="19"/>
      <c r="X21" s="12"/>
      <c r="Y21" s="13"/>
      <c r="Z21" s="11"/>
      <c r="AA21" s="11"/>
      <c r="AB21" s="11"/>
      <c r="AC21" s="67"/>
      <c r="AD21" s="81">
        <v>2.0105</v>
      </c>
      <c r="AE21" s="6">
        <f t="shared" si="2"/>
        <v>0</v>
      </c>
      <c r="AF21" s="7" t="str">
        <f t="shared" si="3"/>
        <v xml:space="preserve"> </v>
      </c>
      <c r="AG21" s="8"/>
      <c r="AH21" s="8"/>
      <c r="AI21" s="8"/>
    </row>
    <row r="22" spans="2:35" ht="15.75" x14ac:dyDescent="0.25">
      <c r="B22" s="16">
        <v>7</v>
      </c>
      <c r="C22" s="70">
        <v>96.031700000000001</v>
      </c>
      <c r="D22" s="70">
        <v>2.1905999999999999</v>
      </c>
      <c r="E22" s="70">
        <v>0.67910000000000004</v>
      </c>
      <c r="F22" s="70">
        <v>0.10829999999999999</v>
      </c>
      <c r="G22" s="70">
        <v>0.1048</v>
      </c>
      <c r="H22" s="70">
        <v>8.0000000000000004E-4</v>
      </c>
      <c r="I22" s="70">
        <v>1.9199999999999998E-2</v>
      </c>
      <c r="J22" s="70">
        <v>1.35E-2</v>
      </c>
      <c r="K22" s="70">
        <v>6.8999999999999999E-3</v>
      </c>
      <c r="L22" s="70">
        <v>3.7000000000000002E-3</v>
      </c>
      <c r="M22" s="70">
        <v>0.67220000000000002</v>
      </c>
      <c r="N22" s="70">
        <v>0.16919999999999999</v>
      </c>
      <c r="O22" s="71">
        <v>0.69910000000000005</v>
      </c>
      <c r="P22" s="72"/>
      <c r="Q22" s="73">
        <v>34.283099999999997</v>
      </c>
      <c r="R22" s="74">
        <f t="shared" si="0"/>
        <v>9.5230833333333322</v>
      </c>
      <c r="S22" s="75"/>
      <c r="T22" s="73">
        <v>38.016399999999997</v>
      </c>
      <c r="U22" s="74">
        <f t="shared" si="1"/>
        <v>10.560111111111111</v>
      </c>
      <c r="V22" s="75"/>
      <c r="W22" s="73">
        <v>49.8992</v>
      </c>
      <c r="X22" s="74">
        <f t="shared" ref="X22" si="4">W22/3.6</f>
        <v>13.860888888888889</v>
      </c>
      <c r="Y22" s="72">
        <v>-20.100000000000001</v>
      </c>
      <c r="Z22" s="76">
        <v>-16.100000000000001</v>
      </c>
      <c r="AA22" s="11"/>
      <c r="AB22" s="11"/>
      <c r="AC22" s="67"/>
      <c r="AD22" s="81">
        <v>2.1661999999999999</v>
      </c>
      <c r="AE22" s="6">
        <f t="shared" si="2"/>
        <v>100</v>
      </c>
      <c r="AF22" s="7" t="str">
        <f t="shared" si="3"/>
        <v>ОК</v>
      </c>
      <c r="AG22" s="8"/>
      <c r="AH22" s="8"/>
      <c r="AI22" s="8"/>
    </row>
    <row r="23" spans="2:35" ht="15.75" x14ac:dyDescent="0.25">
      <c r="B23" s="16">
        <v>8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6"/>
      <c r="P23" s="13"/>
      <c r="Q23" s="19">
        <v>34.283099999999997</v>
      </c>
      <c r="R23" s="12">
        <f t="shared" ref="R23:R28" si="5">Q23/3.6</f>
        <v>9.5230833333333322</v>
      </c>
      <c r="S23" s="20"/>
      <c r="T23" s="19">
        <v>38.016399999999997</v>
      </c>
      <c r="U23" s="12">
        <f t="shared" ref="U23:U28" si="6">T23/3.6</f>
        <v>10.560111111111111</v>
      </c>
      <c r="V23" s="20"/>
      <c r="W23" s="19"/>
      <c r="X23" s="12"/>
      <c r="Y23" s="13"/>
      <c r="Z23" s="11"/>
      <c r="AA23" s="11"/>
      <c r="AB23" s="11"/>
      <c r="AC23" s="67"/>
      <c r="AD23" s="81">
        <v>2.2650000000000001</v>
      </c>
      <c r="AE23" s="6">
        <f t="shared" si="2"/>
        <v>0</v>
      </c>
      <c r="AF23" s="7" t="str">
        <f t="shared" si="3"/>
        <v xml:space="preserve"> </v>
      </c>
      <c r="AG23" s="8"/>
      <c r="AH23" s="8"/>
      <c r="AI23" s="8"/>
    </row>
    <row r="24" spans="2:35" ht="15.75" x14ac:dyDescent="0.25">
      <c r="B24" s="16">
        <v>9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6"/>
      <c r="P24" s="13"/>
      <c r="Q24" s="19">
        <v>34.283099999999997</v>
      </c>
      <c r="R24" s="12">
        <f t="shared" si="5"/>
        <v>9.5230833333333322</v>
      </c>
      <c r="S24" s="20"/>
      <c r="T24" s="19">
        <v>38.016399999999997</v>
      </c>
      <c r="U24" s="12">
        <f t="shared" si="6"/>
        <v>10.560111111111111</v>
      </c>
      <c r="V24" s="20"/>
      <c r="W24" s="19"/>
      <c r="X24" s="12"/>
      <c r="Y24" s="13"/>
      <c r="Z24" s="11"/>
      <c r="AA24" s="11"/>
      <c r="AB24" s="11"/>
      <c r="AC24" s="67"/>
      <c r="AD24" s="81">
        <v>2.5183</v>
      </c>
      <c r="AE24" s="6">
        <f t="shared" si="2"/>
        <v>0</v>
      </c>
      <c r="AF24" s="7" t="str">
        <f t="shared" si="3"/>
        <v xml:space="preserve"> </v>
      </c>
      <c r="AG24" s="8"/>
      <c r="AH24" s="8"/>
      <c r="AI24" s="8"/>
    </row>
    <row r="25" spans="2:35" ht="15.75" x14ac:dyDescent="0.25">
      <c r="B25" s="16">
        <v>10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6"/>
      <c r="P25" s="13"/>
      <c r="Q25" s="19">
        <v>34.283099999999997</v>
      </c>
      <c r="R25" s="12">
        <f t="shared" si="5"/>
        <v>9.5230833333333322</v>
      </c>
      <c r="S25" s="20"/>
      <c r="T25" s="19">
        <v>38.016399999999997</v>
      </c>
      <c r="U25" s="12">
        <f t="shared" si="6"/>
        <v>10.560111111111111</v>
      </c>
      <c r="V25" s="20"/>
      <c r="W25" s="19"/>
      <c r="X25" s="12"/>
      <c r="Y25" s="13"/>
      <c r="Z25" s="11"/>
      <c r="AA25" s="11"/>
      <c r="AB25" s="11"/>
      <c r="AC25" s="68"/>
      <c r="AD25" s="81">
        <v>2.5926999999999998</v>
      </c>
      <c r="AE25" s="6">
        <f t="shared" si="2"/>
        <v>0</v>
      </c>
      <c r="AF25" s="7" t="str">
        <f t="shared" si="3"/>
        <v xml:space="preserve"> </v>
      </c>
      <c r="AG25" s="8"/>
      <c r="AH25" s="8"/>
      <c r="AI25" s="8"/>
    </row>
    <row r="26" spans="2:35" ht="15.75" x14ac:dyDescent="0.25">
      <c r="B26" s="16">
        <v>11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6"/>
      <c r="P26" s="13"/>
      <c r="Q26" s="19">
        <v>34.283099999999997</v>
      </c>
      <c r="R26" s="12">
        <f t="shared" si="5"/>
        <v>9.5230833333333322</v>
      </c>
      <c r="S26" s="20"/>
      <c r="T26" s="19">
        <v>38.016399999999997</v>
      </c>
      <c r="U26" s="12">
        <f t="shared" si="6"/>
        <v>10.560111111111111</v>
      </c>
      <c r="V26" s="20"/>
      <c r="W26" s="19"/>
      <c r="X26" s="12"/>
      <c r="Y26" s="13"/>
      <c r="Z26" s="11"/>
      <c r="AA26" s="11"/>
      <c r="AB26" s="11"/>
      <c r="AC26" s="67"/>
      <c r="AD26" s="81">
        <v>2.4990000000000001</v>
      </c>
      <c r="AE26" s="6">
        <f t="shared" si="2"/>
        <v>0</v>
      </c>
      <c r="AF26" s="7" t="str">
        <f t="shared" si="3"/>
        <v xml:space="preserve"> </v>
      </c>
      <c r="AG26" s="8"/>
      <c r="AH26" s="8"/>
      <c r="AI26" s="8"/>
    </row>
    <row r="27" spans="2:35" ht="15.75" x14ac:dyDescent="0.25">
      <c r="B27" s="16">
        <v>12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6"/>
      <c r="P27" s="13"/>
      <c r="Q27" s="19">
        <v>34.283099999999997</v>
      </c>
      <c r="R27" s="12">
        <f t="shared" si="5"/>
        <v>9.5230833333333322</v>
      </c>
      <c r="S27" s="20"/>
      <c r="T27" s="19">
        <v>38.016399999999997</v>
      </c>
      <c r="U27" s="12">
        <f t="shared" si="6"/>
        <v>10.560111111111111</v>
      </c>
      <c r="V27" s="20"/>
      <c r="W27" s="19"/>
      <c r="X27" s="12"/>
      <c r="Y27" s="13"/>
      <c r="Z27" s="11"/>
      <c r="AA27" s="11"/>
      <c r="AB27" s="11"/>
      <c r="AC27" s="67"/>
      <c r="AD27" s="81">
        <v>3.0089999999999999</v>
      </c>
      <c r="AE27" s="6">
        <f t="shared" si="2"/>
        <v>0</v>
      </c>
      <c r="AF27" s="7" t="str">
        <f t="shared" si="3"/>
        <v xml:space="preserve"> </v>
      </c>
      <c r="AG27" s="8"/>
      <c r="AH27" s="8"/>
      <c r="AI27" s="8"/>
    </row>
    <row r="28" spans="2:35" ht="15.75" x14ac:dyDescent="0.25">
      <c r="B28" s="16">
        <v>13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6"/>
      <c r="P28" s="13"/>
      <c r="Q28" s="19">
        <v>34.283099999999997</v>
      </c>
      <c r="R28" s="12">
        <f t="shared" si="5"/>
        <v>9.5230833333333322</v>
      </c>
      <c r="S28" s="20"/>
      <c r="T28" s="19">
        <v>38.016399999999997</v>
      </c>
      <c r="U28" s="12">
        <f t="shared" si="6"/>
        <v>10.560111111111111</v>
      </c>
      <c r="V28" s="20"/>
      <c r="W28" s="19"/>
      <c r="X28" s="12"/>
      <c r="Y28" s="13"/>
      <c r="Z28" s="11"/>
      <c r="AA28" s="11"/>
      <c r="AB28" s="11"/>
      <c r="AC28" s="67"/>
      <c r="AD28" s="81">
        <v>3.4746000000000001</v>
      </c>
      <c r="AE28" s="6">
        <f t="shared" si="2"/>
        <v>0</v>
      </c>
      <c r="AF28" s="7" t="str">
        <f t="shared" si="3"/>
        <v xml:space="preserve"> </v>
      </c>
      <c r="AG28" s="8"/>
      <c r="AH28" s="8"/>
      <c r="AI28" s="8"/>
    </row>
    <row r="29" spans="2:35" ht="15.75" x14ac:dyDescent="0.25">
      <c r="B29" s="16">
        <v>14</v>
      </c>
      <c r="C29" s="70">
        <v>96.016599999999997</v>
      </c>
      <c r="D29" s="70">
        <v>2.1924000000000001</v>
      </c>
      <c r="E29" s="70">
        <v>0.68410000000000004</v>
      </c>
      <c r="F29" s="70">
        <v>0.1082</v>
      </c>
      <c r="G29" s="70">
        <v>0.1048</v>
      </c>
      <c r="H29" s="70">
        <v>2.3999999999999998E-3</v>
      </c>
      <c r="I29" s="70">
        <v>1.9300000000000001E-2</v>
      </c>
      <c r="J29" s="70">
        <v>1.35E-2</v>
      </c>
      <c r="K29" s="70">
        <v>8.3999999999999995E-3</v>
      </c>
      <c r="L29" s="70">
        <v>3.7000000000000002E-3</v>
      </c>
      <c r="M29" s="70">
        <v>0.67900000000000005</v>
      </c>
      <c r="N29" s="70">
        <v>0.1676</v>
      </c>
      <c r="O29" s="71">
        <v>0.69930000000000003</v>
      </c>
      <c r="P29" s="72"/>
      <c r="Q29" s="76">
        <v>34.29</v>
      </c>
      <c r="R29" s="77">
        <f>Q29/3.6</f>
        <v>9.5250000000000004</v>
      </c>
      <c r="S29" s="72"/>
      <c r="T29" s="76">
        <v>38.020000000000003</v>
      </c>
      <c r="U29" s="77">
        <f>T29/3.6</f>
        <v>10.561111111111112</v>
      </c>
      <c r="V29" s="72"/>
      <c r="W29" s="78">
        <v>49.9</v>
      </c>
      <c r="X29" s="77">
        <f>W29/3.6</f>
        <v>13.861111111111111</v>
      </c>
      <c r="Y29" s="72">
        <v>-19.3</v>
      </c>
      <c r="Z29" s="76">
        <v>-16.3</v>
      </c>
      <c r="AA29" s="11"/>
      <c r="AB29" s="11"/>
      <c r="AC29" s="67"/>
      <c r="AD29" s="81">
        <v>3.7383999999999999</v>
      </c>
      <c r="AE29" s="6">
        <f t="shared" si="2"/>
        <v>99.999999999999972</v>
      </c>
      <c r="AF29" s="7" t="str">
        <f t="shared" si="3"/>
        <v>ОК</v>
      </c>
      <c r="AG29" s="8"/>
      <c r="AH29" s="8"/>
      <c r="AI29" s="8"/>
    </row>
    <row r="30" spans="2:35" ht="15.75" x14ac:dyDescent="0.25">
      <c r="B30" s="16">
        <v>15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6"/>
      <c r="P30" s="13"/>
      <c r="Q30" s="11">
        <v>34.29</v>
      </c>
      <c r="R30" s="12">
        <f t="shared" ref="R30:R35" si="7">Q30/3.6</f>
        <v>9.5250000000000004</v>
      </c>
      <c r="S30" s="13"/>
      <c r="T30" s="11">
        <v>38.020000000000003</v>
      </c>
      <c r="U30" s="12">
        <f t="shared" ref="U30:U35" si="8">T30/3.6</f>
        <v>10.561111111111112</v>
      </c>
      <c r="V30" s="13"/>
      <c r="W30" s="19"/>
      <c r="X30" s="12"/>
      <c r="Y30" s="13"/>
      <c r="Z30" s="11"/>
      <c r="AA30" s="11"/>
      <c r="AB30" s="11"/>
      <c r="AC30" s="67"/>
      <c r="AD30" s="81">
        <v>3.5998999999999999</v>
      </c>
      <c r="AE30" s="6">
        <f t="shared" si="2"/>
        <v>0</v>
      </c>
      <c r="AF30" s="7" t="str">
        <f t="shared" si="3"/>
        <v xml:space="preserve"> </v>
      </c>
      <c r="AG30" s="8"/>
      <c r="AH30" s="8"/>
      <c r="AI30" s="8"/>
    </row>
    <row r="31" spans="2:35" ht="15.75" x14ac:dyDescent="0.25">
      <c r="B31" s="16">
        <v>16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6"/>
      <c r="P31" s="13"/>
      <c r="Q31" s="11">
        <v>34.29</v>
      </c>
      <c r="R31" s="12">
        <f t="shared" si="7"/>
        <v>9.5250000000000004</v>
      </c>
      <c r="S31" s="13"/>
      <c r="T31" s="11">
        <v>38.020000000000003</v>
      </c>
      <c r="U31" s="12">
        <f t="shared" si="8"/>
        <v>10.561111111111112</v>
      </c>
      <c r="V31" s="13"/>
      <c r="W31" s="19"/>
      <c r="X31" s="12"/>
      <c r="Y31" s="13"/>
      <c r="Z31" s="11"/>
      <c r="AA31" s="11"/>
      <c r="AB31" s="11"/>
      <c r="AC31" s="67"/>
      <c r="AD31" s="81">
        <v>3.5487000000000002</v>
      </c>
      <c r="AE31" s="6">
        <f t="shared" si="2"/>
        <v>0</v>
      </c>
      <c r="AF31" s="7" t="str">
        <f t="shared" si="3"/>
        <v xml:space="preserve"> </v>
      </c>
      <c r="AG31" s="8"/>
      <c r="AH31" s="8"/>
      <c r="AI31" s="8"/>
    </row>
    <row r="32" spans="2:35" ht="15.75" x14ac:dyDescent="0.25">
      <c r="B32" s="16">
        <v>17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6"/>
      <c r="P32" s="13"/>
      <c r="Q32" s="11">
        <v>34.29</v>
      </c>
      <c r="R32" s="12">
        <f t="shared" si="7"/>
        <v>9.5250000000000004</v>
      </c>
      <c r="S32" s="13"/>
      <c r="T32" s="11">
        <v>38.020000000000003</v>
      </c>
      <c r="U32" s="12">
        <f t="shared" si="8"/>
        <v>10.561111111111112</v>
      </c>
      <c r="V32" s="13"/>
      <c r="W32" s="19"/>
      <c r="X32" s="12"/>
      <c r="Y32" s="29"/>
      <c r="Z32" s="11"/>
      <c r="AA32" s="11"/>
      <c r="AB32" s="11"/>
      <c r="AC32" s="67"/>
      <c r="AD32" s="81">
        <v>3.1892</v>
      </c>
      <c r="AE32" s="6">
        <f t="shared" si="2"/>
        <v>0</v>
      </c>
      <c r="AF32" s="7" t="str">
        <f t="shared" si="3"/>
        <v xml:space="preserve"> </v>
      </c>
      <c r="AG32" s="8"/>
      <c r="AH32" s="8"/>
      <c r="AI32" s="8"/>
    </row>
    <row r="33" spans="2:35" ht="15.75" x14ac:dyDescent="0.25">
      <c r="B33" s="16">
        <v>18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6"/>
      <c r="P33" s="13"/>
      <c r="Q33" s="11">
        <v>34.29</v>
      </c>
      <c r="R33" s="12">
        <f t="shared" si="7"/>
        <v>9.5250000000000004</v>
      </c>
      <c r="S33" s="13"/>
      <c r="T33" s="11">
        <v>38.020000000000003</v>
      </c>
      <c r="U33" s="12">
        <f t="shared" si="8"/>
        <v>10.561111111111112</v>
      </c>
      <c r="V33" s="13"/>
      <c r="W33" s="19"/>
      <c r="X33" s="12"/>
      <c r="Y33" s="13"/>
      <c r="Z33" s="11"/>
      <c r="AA33" s="11"/>
      <c r="AB33" s="11"/>
      <c r="AC33" s="67"/>
      <c r="AD33" s="81">
        <v>2.5684</v>
      </c>
      <c r="AE33" s="6">
        <f t="shared" si="2"/>
        <v>0</v>
      </c>
      <c r="AF33" s="7" t="str">
        <f t="shared" si="3"/>
        <v xml:space="preserve"> </v>
      </c>
      <c r="AG33" s="8"/>
      <c r="AH33" s="8"/>
      <c r="AI33" s="8"/>
    </row>
    <row r="34" spans="2:35" ht="15.75" x14ac:dyDescent="0.25">
      <c r="B34" s="16">
        <v>19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6"/>
      <c r="P34" s="13"/>
      <c r="Q34" s="11">
        <v>34.29</v>
      </c>
      <c r="R34" s="12">
        <f t="shared" si="7"/>
        <v>9.5250000000000004</v>
      </c>
      <c r="S34" s="13"/>
      <c r="T34" s="11">
        <v>38.020000000000003</v>
      </c>
      <c r="U34" s="12">
        <f t="shared" si="8"/>
        <v>10.561111111111112</v>
      </c>
      <c r="V34" s="13"/>
      <c r="W34" s="19"/>
      <c r="X34" s="12"/>
      <c r="Y34" s="13"/>
      <c r="Z34" s="11"/>
      <c r="AA34" s="11"/>
      <c r="AB34" s="11"/>
      <c r="AC34" s="67"/>
      <c r="AD34" s="81">
        <v>2.2826</v>
      </c>
      <c r="AE34" s="6">
        <f t="shared" si="2"/>
        <v>0</v>
      </c>
      <c r="AF34" s="7" t="str">
        <f t="shared" si="3"/>
        <v xml:space="preserve"> </v>
      </c>
      <c r="AG34" s="8"/>
      <c r="AH34" s="8"/>
      <c r="AI34" s="8"/>
    </row>
    <row r="35" spans="2:35" ht="15.75" x14ac:dyDescent="0.25">
      <c r="B35" s="16">
        <v>20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6"/>
      <c r="P35" s="13"/>
      <c r="Q35" s="11">
        <v>34.29</v>
      </c>
      <c r="R35" s="12">
        <f t="shared" si="7"/>
        <v>9.5250000000000004</v>
      </c>
      <c r="S35" s="13"/>
      <c r="T35" s="11">
        <v>38.020000000000003</v>
      </c>
      <c r="U35" s="12">
        <f t="shared" si="8"/>
        <v>10.561111111111112</v>
      </c>
      <c r="V35" s="13"/>
      <c r="W35" s="19"/>
      <c r="X35" s="12"/>
      <c r="Y35" s="13"/>
      <c r="Z35" s="11"/>
      <c r="AA35" s="11"/>
      <c r="AB35" s="11"/>
      <c r="AC35" s="67"/>
      <c r="AD35" s="81">
        <v>2.4131999999999998</v>
      </c>
      <c r="AE35" s="6">
        <f t="shared" si="2"/>
        <v>0</v>
      </c>
      <c r="AF35" s="7" t="str">
        <f t="shared" si="3"/>
        <v xml:space="preserve"> </v>
      </c>
      <c r="AG35" s="8"/>
      <c r="AH35" s="8"/>
      <c r="AI35" s="8"/>
    </row>
    <row r="36" spans="2:35" ht="15.75" x14ac:dyDescent="0.25">
      <c r="B36" s="16">
        <v>21</v>
      </c>
      <c r="C36" s="70">
        <v>96.122100000000003</v>
      </c>
      <c r="D36" s="70">
        <v>2.1225999999999998</v>
      </c>
      <c r="E36" s="70">
        <v>0.66010000000000002</v>
      </c>
      <c r="F36" s="70">
        <v>0.1062</v>
      </c>
      <c r="G36" s="70">
        <v>0.1028</v>
      </c>
      <c r="H36" s="70">
        <v>1.1999999999999999E-3</v>
      </c>
      <c r="I36" s="70">
        <v>1.9400000000000001E-2</v>
      </c>
      <c r="J36" s="70">
        <v>1.35E-2</v>
      </c>
      <c r="K36" s="70">
        <v>6.4000000000000003E-3</v>
      </c>
      <c r="L36" s="70">
        <v>3.3999999999999998E-3</v>
      </c>
      <c r="M36" s="70">
        <v>0.68220000000000003</v>
      </c>
      <c r="N36" s="70">
        <v>0.16009999999999999</v>
      </c>
      <c r="O36" s="71">
        <v>0.69840000000000002</v>
      </c>
      <c r="P36" s="72"/>
      <c r="Q36" s="76">
        <v>34.25</v>
      </c>
      <c r="R36" s="77">
        <f>Q36/3.6</f>
        <v>9.5138888888888893</v>
      </c>
      <c r="S36" s="72"/>
      <c r="T36" s="76">
        <v>37.979999999999997</v>
      </c>
      <c r="U36" s="77">
        <f>T36/3.6</f>
        <v>10.549999999999999</v>
      </c>
      <c r="V36" s="72"/>
      <c r="W36" s="76">
        <v>49.88</v>
      </c>
      <c r="X36" s="77">
        <f>W36/3.6</f>
        <v>13.855555555555556</v>
      </c>
      <c r="Y36" s="72">
        <v>-17.5</v>
      </c>
      <c r="Z36" s="76">
        <v>-12.2</v>
      </c>
      <c r="AA36" s="11"/>
      <c r="AB36" s="11"/>
      <c r="AC36" s="68"/>
      <c r="AD36" s="81">
        <v>2.5320999999999998</v>
      </c>
      <c r="AE36" s="6">
        <f t="shared" si="2"/>
        <v>100</v>
      </c>
      <c r="AF36" s="7" t="str">
        <f t="shared" si="3"/>
        <v>ОК</v>
      </c>
      <c r="AG36" s="8"/>
      <c r="AH36" s="8"/>
      <c r="AI36" s="8"/>
    </row>
    <row r="37" spans="2:35" ht="15.75" x14ac:dyDescent="0.25">
      <c r="B37" s="16">
        <v>22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6"/>
      <c r="P37" s="13"/>
      <c r="Q37" s="11">
        <v>34.25</v>
      </c>
      <c r="R37" s="12">
        <f t="shared" ref="R37:R42" si="9">Q37/3.6</f>
        <v>9.5138888888888893</v>
      </c>
      <c r="S37" s="13"/>
      <c r="T37" s="11">
        <v>37.979999999999997</v>
      </c>
      <c r="U37" s="12">
        <f t="shared" ref="U37:U42" si="10">T37/3.6</f>
        <v>10.549999999999999</v>
      </c>
      <c r="V37" s="13"/>
      <c r="W37" s="11"/>
      <c r="X37" s="12"/>
      <c r="Y37" s="13"/>
      <c r="Z37" s="11"/>
      <c r="AA37" s="11"/>
      <c r="AB37" s="11"/>
      <c r="AC37" s="67"/>
      <c r="AD37" s="81">
        <v>2.9399000000000002</v>
      </c>
      <c r="AE37" s="6">
        <f t="shared" si="2"/>
        <v>0</v>
      </c>
      <c r="AF37" s="7" t="str">
        <f t="shared" si="3"/>
        <v xml:space="preserve"> </v>
      </c>
      <c r="AG37" s="8"/>
      <c r="AH37" s="8"/>
      <c r="AI37" s="8"/>
    </row>
    <row r="38" spans="2:35" ht="15.75" x14ac:dyDescent="0.25">
      <c r="B38" s="16">
        <v>23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6"/>
      <c r="P38" s="13"/>
      <c r="Q38" s="11">
        <v>34.25</v>
      </c>
      <c r="R38" s="12">
        <f t="shared" si="9"/>
        <v>9.5138888888888893</v>
      </c>
      <c r="S38" s="13"/>
      <c r="T38" s="11">
        <v>37.979999999999997</v>
      </c>
      <c r="U38" s="12">
        <f t="shared" si="10"/>
        <v>10.549999999999999</v>
      </c>
      <c r="V38" s="13"/>
      <c r="W38" s="11"/>
      <c r="X38" s="12"/>
      <c r="Y38" s="13"/>
      <c r="Z38" s="11"/>
      <c r="AA38" s="11"/>
      <c r="AB38" s="11"/>
      <c r="AC38" s="67"/>
      <c r="AD38" s="81">
        <v>3.0670000000000002</v>
      </c>
      <c r="AE38" s="6">
        <f t="shared" si="2"/>
        <v>0</v>
      </c>
      <c r="AF38" s="7" t="str">
        <f>IF(AE38=100,"ОК"," ")</f>
        <v xml:space="preserve"> </v>
      </c>
      <c r="AG38" s="8"/>
      <c r="AH38" s="8"/>
      <c r="AI38" s="8"/>
    </row>
    <row r="39" spans="2:35" ht="15.75" x14ac:dyDescent="0.25">
      <c r="B39" s="16">
        <v>24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6"/>
      <c r="P39" s="13"/>
      <c r="Q39" s="11">
        <v>34.25</v>
      </c>
      <c r="R39" s="12">
        <f t="shared" si="9"/>
        <v>9.5138888888888893</v>
      </c>
      <c r="S39" s="13"/>
      <c r="T39" s="11">
        <v>37.979999999999997</v>
      </c>
      <c r="U39" s="12">
        <f t="shared" si="10"/>
        <v>10.549999999999999</v>
      </c>
      <c r="V39" s="13"/>
      <c r="W39" s="11"/>
      <c r="X39" s="12"/>
      <c r="Y39" s="13"/>
      <c r="Z39" s="11"/>
      <c r="AA39" s="76">
        <v>8.4000000000000005E-2</v>
      </c>
      <c r="AB39" s="76">
        <v>0.17799999999999999</v>
      </c>
      <c r="AC39" s="80">
        <v>0</v>
      </c>
      <c r="AD39" s="81">
        <v>2.8083999999999998</v>
      </c>
      <c r="AE39" s="6">
        <f t="shared" si="2"/>
        <v>0</v>
      </c>
      <c r="AF39" s="7" t="str">
        <f t="shared" si="3"/>
        <v xml:space="preserve"> </v>
      </c>
      <c r="AG39" s="8"/>
      <c r="AH39" s="8"/>
      <c r="AI39" s="8"/>
    </row>
    <row r="40" spans="2:35" ht="15.75" x14ac:dyDescent="0.25">
      <c r="B40" s="16">
        <v>25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6"/>
      <c r="P40" s="13"/>
      <c r="Q40" s="11">
        <v>34.25</v>
      </c>
      <c r="R40" s="12">
        <f t="shared" si="9"/>
        <v>9.5138888888888893</v>
      </c>
      <c r="S40" s="13"/>
      <c r="T40" s="11">
        <v>37.979999999999997</v>
      </c>
      <c r="U40" s="12">
        <f t="shared" si="10"/>
        <v>10.549999999999999</v>
      </c>
      <c r="V40" s="13"/>
      <c r="W40" s="11"/>
      <c r="X40" s="12"/>
      <c r="Y40" s="13"/>
      <c r="Z40" s="11"/>
      <c r="AA40" s="11"/>
      <c r="AB40" s="11"/>
      <c r="AC40" s="67"/>
      <c r="AD40" s="81">
        <v>2.9047000000000001</v>
      </c>
      <c r="AE40" s="6">
        <f t="shared" si="2"/>
        <v>0</v>
      </c>
      <c r="AF40" s="7" t="str">
        <f t="shared" si="3"/>
        <v xml:space="preserve"> </v>
      </c>
      <c r="AG40" s="8"/>
      <c r="AH40" s="8"/>
      <c r="AI40" s="8"/>
    </row>
    <row r="41" spans="2:35" ht="15.75" x14ac:dyDescent="0.25">
      <c r="B41" s="16">
        <v>26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6"/>
      <c r="P41" s="13"/>
      <c r="Q41" s="11">
        <v>34.25</v>
      </c>
      <c r="R41" s="12">
        <f t="shared" si="9"/>
        <v>9.5138888888888893</v>
      </c>
      <c r="S41" s="13"/>
      <c r="T41" s="11">
        <v>37.979999999999997</v>
      </c>
      <c r="U41" s="12">
        <f t="shared" si="10"/>
        <v>10.549999999999999</v>
      </c>
      <c r="V41" s="13"/>
      <c r="W41" s="11"/>
      <c r="X41" s="12"/>
      <c r="Y41" s="13"/>
      <c r="Z41" s="11"/>
      <c r="AA41" s="11"/>
      <c r="AB41" s="11"/>
      <c r="AC41" s="67"/>
      <c r="AD41" s="81">
        <v>2.5455999999999999</v>
      </c>
      <c r="AE41" s="6">
        <f t="shared" si="2"/>
        <v>0</v>
      </c>
      <c r="AF41" s="7" t="str">
        <f t="shared" si="3"/>
        <v xml:space="preserve"> </v>
      </c>
      <c r="AG41" s="8"/>
      <c r="AH41" s="8"/>
      <c r="AI41" s="8"/>
    </row>
    <row r="42" spans="2:35" ht="15.75" x14ac:dyDescent="0.25">
      <c r="B42" s="16">
        <v>27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6"/>
      <c r="P42" s="13"/>
      <c r="Q42" s="11">
        <v>34.25</v>
      </c>
      <c r="R42" s="12">
        <f t="shared" si="9"/>
        <v>9.5138888888888893</v>
      </c>
      <c r="S42" s="13"/>
      <c r="T42" s="11">
        <v>37.979999999999997</v>
      </c>
      <c r="U42" s="12">
        <f t="shared" si="10"/>
        <v>10.549999999999999</v>
      </c>
      <c r="V42" s="13"/>
      <c r="W42" s="11"/>
      <c r="X42" s="12"/>
      <c r="Y42" s="13"/>
      <c r="Z42" s="11"/>
      <c r="AA42" s="11"/>
      <c r="AB42" s="11"/>
      <c r="AC42" s="68"/>
      <c r="AD42" s="81">
        <v>2.5424000000000002</v>
      </c>
      <c r="AE42" s="6">
        <f t="shared" si="2"/>
        <v>0</v>
      </c>
      <c r="AF42" s="7" t="str">
        <f t="shared" si="3"/>
        <v xml:space="preserve"> </v>
      </c>
      <c r="AG42" s="8"/>
      <c r="AH42" s="8"/>
      <c r="AI42" s="8"/>
    </row>
    <row r="43" spans="2:35" ht="15.75" x14ac:dyDescent="0.25">
      <c r="B43" s="16">
        <v>28</v>
      </c>
      <c r="C43" s="70">
        <v>96.346299999999999</v>
      </c>
      <c r="D43" s="70">
        <v>1.9694</v>
      </c>
      <c r="E43" s="70">
        <v>0.61309999999999998</v>
      </c>
      <c r="F43" s="70">
        <v>9.8900000000000002E-2</v>
      </c>
      <c r="G43" s="70">
        <v>9.5799999999999996E-2</v>
      </c>
      <c r="H43" s="70">
        <v>1.6999999999999999E-3</v>
      </c>
      <c r="I43" s="70">
        <v>1.7999999999999999E-2</v>
      </c>
      <c r="J43" s="70">
        <v>1.2699999999999999E-2</v>
      </c>
      <c r="K43" s="70">
        <v>6.7000000000000002E-3</v>
      </c>
      <c r="L43" s="70">
        <v>4.0000000000000001E-3</v>
      </c>
      <c r="M43" s="70">
        <v>0.68110000000000004</v>
      </c>
      <c r="N43" s="70">
        <v>0.15229999999999999</v>
      </c>
      <c r="O43" s="71">
        <v>0.69650000000000001</v>
      </c>
      <c r="P43" s="72"/>
      <c r="Q43" s="76">
        <v>34.18</v>
      </c>
      <c r="R43" s="77">
        <f>Q43/3.6</f>
        <v>9.4944444444444436</v>
      </c>
      <c r="S43" s="72"/>
      <c r="T43" s="78">
        <v>37.9</v>
      </c>
      <c r="U43" s="77">
        <f>T43/3.6</f>
        <v>10.527777777777777</v>
      </c>
      <c r="V43" s="72"/>
      <c r="W43" s="76">
        <v>49.84</v>
      </c>
      <c r="X43" s="77">
        <f>W43/3.6</f>
        <v>13.844444444444445</v>
      </c>
      <c r="Y43" s="79">
        <v>-20.6</v>
      </c>
      <c r="Z43" s="76">
        <v>-10.4</v>
      </c>
      <c r="AA43" s="11"/>
      <c r="AB43" s="11"/>
      <c r="AC43" s="67"/>
      <c r="AD43" s="81">
        <v>3.5407000000000002</v>
      </c>
      <c r="AE43" s="6">
        <f t="shared" si="2"/>
        <v>99.999999999999986</v>
      </c>
      <c r="AF43" s="7" t="str">
        <f t="shared" si="3"/>
        <v>ОК</v>
      </c>
      <c r="AG43" s="8"/>
      <c r="AH43" s="8"/>
      <c r="AI43" s="8"/>
    </row>
    <row r="44" spans="2:35" ht="15.75" x14ac:dyDescent="0.25">
      <c r="B44" s="16">
        <v>29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6"/>
      <c r="P44" s="13"/>
      <c r="Q44" s="11">
        <v>34.18</v>
      </c>
      <c r="R44" s="12">
        <f t="shared" ref="R44:R45" si="11">Q44/3.6</f>
        <v>9.4944444444444436</v>
      </c>
      <c r="S44" s="13"/>
      <c r="T44" s="19">
        <v>37.9</v>
      </c>
      <c r="U44" s="12">
        <f t="shared" ref="U44:U45" si="12">T44/3.6</f>
        <v>10.527777777777777</v>
      </c>
      <c r="V44" s="13"/>
      <c r="W44" s="11"/>
      <c r="X44" s="12"/>
      <c r="Y44" s="13"/>
      <c r="Z44" s="11"/>
      <c r="AA44" s="11"/>
      <c r="AB44" s="11"/>
      <c r="AC44" s="67"/>
      <c r="AD44" s="81">
        <v>3.8464999999999998</v>
      </c>
      <c r="AE44" s="6">
        <f t="shared" si="2"/>
        <v>0</v>
      </c>
      <c r="AF44" s="7" t="str">
        <f t="shared" si="3"/>
        <v xml:space="preserve"> </v>
      </c>
      <c r="AG44" s="8"/>
      <c r="AH44" s="8"/>
      <c r="AI44" s="8"/>
    </row>
    <row r="45" spans="2:35" ht="16.5" thickBot="1" x14ac:dyDescent="0.3">
      <c r="B45" s="16">
        <v>30</v>
      </c>
      <c r="C45" s="21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22"/>
      <c r="O45" s="16"/>
      <c r="P45" s="15"/>
      <c r="Q45" s="14">
        <v>34.18</v>
      </c>
      <c r="R45" s="54">
        <f t="shared" si="11"/>
        <v>9.4944444444444436</v>
      </c>
      <c r="S45" s="15"/>
      <c r="T45" s="30">
        <v>37.9</v>
      </c>
      <c r="U45" s="54">
        <f t="shared" si="12"/>
        <v>10.527777777777777</v>
      </c>
      <c r="V45" s="15"/>
      <c r="W45" s="14"/>
      <c r="X45" s="54"/>
      <c r="Y45" s="15"/>
      <c r="Z45" s="14"/>
      <c r="AA45" s="14"/>
      <c r="AB45" s="14"/>
      <c r="AC45" s="69"/>
      <c r="AD45" s="82">
        <v>3.8412000000000002</v>
      </c>
      <c r="AE45" s="6">
        <f t="shared" si="2"/>
        <v>0</v>
      </c>
      <c r="AF45" s="7" t="str">
        <f t="shared" si="3"/>
        <v xml:space="preserve"> </v>
      </c>
      <c r="AG45" s="8"/>
      <c r="AH45" s="8"/>
      <c r="AI45" s="8"/>
    </row>
    <row r="46" spans="2:35" ht="18.75" customHeight="1" thickBot="1" x14ac:dyDescent="0.3">
      <c r="B46" s="146" t="s">
        <v>36</v>
      </c>
      <c r="C46" s="147"/>
      <c r="D46" s="147"/>
      <c r="E46" s="147"/>
      <c r="F46" s="147"/>
      <c r="G46" s="147"/>
      <c r="H46" s="147"/>
      <c r="I46" s="148"/>
      <c r="J46" s="146" t="s">
        <v>37</v>
      </c>
      <c r="K46" s="147"/>
      <c r="L46" s="23">
        <v>0</v>
      </c>
      <c r="M46" s="133" t="s">
        <v>38</v>
      </c>
      <c r="N46" s="134"/>
      <c r="O46" s="24">
        <v>0</v>
      </c>
      <c r="P46" s="135">
        <f>SUMPRODUCT(P16:P45,AD16:AD45)/SUM(AD16:AD45)</f>
        <v>0</v>
      </c>
      <c r="Q46" s="99">
        <f>SUMPRODUCT(Q16:Q45,AD16:AD45)/SUM(AD16:AD45)</f>
        <v>34.264683427238893</v>
      </c>
      <c r="R46" s="99">
        <f>SUMPRODUCT(R16:R45,AD16:AD45)/SUM(AD16:AD45)</f>
        <v>9.5179676186774689</v>
      </c>
      <c r="S46" s="99">
        <f>SUMPRODUCT(S16:S45,AD16:AD45)/SUM(AD16:AD45)</f>
        <v>0</v>
      </c>
      <c r="T46" s="99">
        <f>SUMPRODUCT(T16:T45,AD16:AD45)/SUM(AD16:AD45)</f>
        <v>37.995731423229088</v>
      </c>
      <c r="U46" s="141">
        <f>SUMPRODUCT(U16:U45,AD16:AD45)/SUM(AD16:AD45)</f>
        <v>10.554369839785858</v>
      </c>
      <c r="V46" s="25"/>
      <c r="W46" s="26"/>
      <c r="X46" s="26"/>
      <c r="Y46" s="26"/>
      <c r="Z46" s="26"/>
      <c r="AA46" s="26"/>
      <c r="AB46" s="139" t="s">
        <v>57</v>
      </c>
      <c r="AC46" s="140"/>
      <c r="AD46" s="66">
        <v>83.885999999999996</v>
      </c>
      <c r="AE46" s="6"/>
      <c r="AF46" s="7"/>
      <c r="AG46" s="8"/>
      <c r="AH46" s="8"/>
      <c r="AI46" s="8"/>
    </row>
    <row r="47" spans="2:35" ht="19.5" customHeight="1" thickBot="1" x14ac:dyDescent="0.3">
      <c r="B47" s="27"/>
      <c r="C47" s="28"/>
      <c r="D47" s="28"/>
      <c r="E47" s="28"/>
      <c r="F47" s="28"/>
      <c r="G47" s="28"/>
      <c r="H47" s="28"/>
      <c r="I47" s="143" t="s">
        <v>39</v>
      </c>
      <c r="J47" s="144"/>
      <c r="K47" s="144"/>
      <c r="L47" s="144"/>
      <c r="M47" s="144"/>
      <c r="N47" s="144"/>
      <c r="O47" s="145"/>
      <c r="P47" s="136"/>
      <c r="Q47" s="100"/>
      <c r="R47" s="100"/>
      <c r="S47" s="100"/>
      <c r="T47" s="100"/>
      <c r="U47" s="142"/>
      <c r="V47" s="25"/>
      <c r="W47" s="28"/>
      <c r="X47" s="28"/>
      <c r="Y47" s="28"/>
      <c r="Z47" s="28"/>
      <c r="AA47" s="28"/>
      <c r="AB47" s="28"/>
      <c r="AC47" s="28"/>
      <c r="AD47" s="55"/>
    </row>
    <row r="48" spans="2:35" ht="4.5" customHeight="1" x14ac:dyDescent="0.25"/>
    <row r="49" spans="2:27" ht="26.25" customHeight="1" x14ac:dyDescent="0.25"/>
    <row r="50" spans="2:27" ht="20.25" x14ac:dyDescent="0.3">
      <c r="B50" s="34" t="s">
        <v>46</v>
      </c>
      <c r="C50" s="56"/>
      <c r="D50" s="31"/>
      <c r="E50" s="57"/>
      <c r="F50" s="58"/>
      <c r="G50" s="58"/>
      <c r="H50" s="58"/>
      <c r="I50" s="58"/>
      <c r="J50" s="58"/>
      <c r="K50" s="58" t="s">
        <v>47</v>
      </c>
      <c r="L50" s="58"/>
      <c r="M50" s="58"/>
      <c r="N50" s="57"/>
      <c r="O50" s="57"/>
      <c r="P50" s="31"/>
      <c r="Q50" s="31"/>
      <c r="R50" s="31"/>
      <c r="S50" s="31"/>
      <c r="T50" s="31"/>
      <c r="U50" s="31"/>
      <c r="V50" s="98" t="s">
        <v>54</v>
      </c>
      <c r="W50" s="98"/>
      <c r="X50" s="98"/>
      <c r="Y50" s="27"/>
      <c r="Z50" s="18"/>
      <c r="AA50" s="18"/>
    </row>
    <row r="51" spans="2:27" x14ac:dyDescent="0.25">
      <c r="B51" s="59" t="s">
        <v>40</v>
      </c>
      <c r="C51" s="59"/>
      <c r="D51" s="59"/>
      <c r="E51" s="59"/>
      <c r="F51" s="59"/>
      <c r="G51" s="59"/>
      <c r="K51" s="101" t="s">
        <v>41</v>
      </c>
      <c r="L51" s="101"/>
      <c r="Q51" s="32" t="s">
        <v>42</v>
      </c>
      <c r="W51" s="32" t="s">
        <v>43</v>
      </c>
    </row>
    <row r="52" spans="2:27" ht="11.25" customHeight="1" x14ac:dyDescent="0.25">
      <c r="B52" s="50"/>
      <c r="C52" s="50"/>
      <c r="D52" s="50"/>
      <c r="E52" s="59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9"/>
      <c r="S52" s="9"/>
      <c r="W52" s="9"/>
    </row>
    <row r="53" spans="2:27" ht="20.25" x14ac:dyDescent="0.3">
      <c r="B53" s="34" t="s">
        <v>49</v>
      </c>
      <c r="C53" s="56"/>
      <c r="D53" s="31"/>
      <c r="E53" s="31"/>
      <c r="F53" s="57"/>
      <c r="G53" s="57"/>
      <c r="H53" s="34"/>
      <c r="I53" s="34"/>
      <c r="J53" s="34"/>
      <c r="K53" s="58" t="s">
        <v>48</v>
      </c>
      <c r="L53" s="58"/>
      <c r="M53" s="58"/>
      <c r="N53" s="57"/>
      <c r="O53" s="57"/>
      <c r="P53" s="31"/>
      <c r="Q53" s="31"/>
      <c r="R53" s="31"/>
      <c r="S53" s="31"/>
      <c r="T53" s="31"/>
      <c r="U53" s="31"/>
      <c r="V53" s="98" t="s">
        <v>54</v>
      </c>
      <c r="W53" s="98"/>
      <c r="X53" s="98"/>
      <c r="Y53" s="27"/>
      <c r="Z53" s="18"/>
      <c r="AA53" s="18"/>
    </row>
    <row r="54" spans="2:27" x14ac:dyDescent="0.25">
      <c r="B54" s="59" t="s">
        <v>44</v>
      </c>
      <c r="C54" s="59"/>
      <c r="D54" s="59"/>
      <c r="E54" s="59"/>
      <c r="F54" s="59"/>
      <c r="K54" s="101" t="s">
        <v>41</v>
      </c>
      <c r="L54" s="101"/>
      <c r="N54" s="59"/>
      <c r="O54" s="33"/>
      <c r="P54" s="33"/>
      <c r="Q54" s="32" t="s">
        <v>42</v>
      </c>
      <c r="R54" s="33"/>
      <c r="T54" s="33"/>
      <c r="U54" s="33"/>
      <c r="V54" s="33"/>
      <c r="W54" s="32" t="s">
        <v>43</v>
      </c>
    </row>
    <row r="55" spans="2:27" ht="11.25" customHeight="1" x14ac:dyDescent="0.25">
      <c r="F55" s="9"/>
      <c r="P55" s="9"/>
      <c r="S55" s="9"/>
      <c r="W55" s="9"/>
    </row>
    <row r="56" spans="2:27" ht="20.25" x14ac:dyDescent="0.3">
      <c r="B56" s="98" t="s">
        <v>52</v>
      </c>
      <c r="C56" s="98"/>
      <c r="D56" s="98"/>
      <c r="E56" s="31"/>
      <c r="F56" s="31"/>
      <c r="G56" s="57"/>
      <c r="H56" s="57"/>
      <c r="I56" s="57"/>
      <c r="J56" s="31"/>
      <c r="K56" s="58" t="s">
        <v>53</v>
      </c>
      <c r="L56" s="58"/>
      <c r="M56" s="58"/>
      <c r="N56" s="57"/>
      <c r="O56" s="57"/>
      <c r="P56" s="31"/>
      <c r="Q56" s="31"/>
      <c r="R56" s="31"/>
      <c r="S56" s="31"/>
      <c r="T56" s="31"/>
      <c r="U56" s="31"/>
      <c r="V56" s="98" t="s">
        <v>54</v>
      </c>
      <c r="W56" s="98"/>
      <c r="X56" s="98"/>
      <c r="Y56" s="18"/>
      <c r="Z56" s="18"/>
      <c r="AA56" s="18"/>
    </row>
    <row r="57" spans="2:27" x14ac:dyDescent="0.25">
      <c r="B57" s="9" t="s">
        <v>45</v>
      </c>
      <c r="K57" s="101" t="s">
        <v>41</v>
      </c>
      <c r="L57" s="101"/>
      <c r="N57" s="59"/>
      <c r="O57" s="33"/>
      <c r="P57" s="33"/>
      <c r="Q57" s="32" t="s">
        <v>42</v>
      </c>
      <c r="R57" s="33"/>
      <c r="T57" s="33"/>
      <c r="W57" s="9" t="s">
        <v>43</v>
      </c>
    </row>
    <row r="59" spans="2:27" x14ac:dyDescent="0.25">
      <c r="B59" s="35" t="s">
        <v>56</v>
      </c>
      <c r="C59" s="35"/>
      <c r="D59" s="35"/>
      <c r="E59" s="35"/>
      <c r="F59" s="35"/>
      <c r="G59" s="35"/>
      <c r="H59" s="35"/>
      <c r="I59" s="35"/>
      <c r="J59" s="35"/>
    </row>
  </sheetData>
  <mergeCells count="64">
    <mergeCell ref="Y10:AD10"/>
    <mergeCell ref="J6:X6"/>
    <mergeCell ref="J7:X7"/>
    <mergeCell ref="J8:X8"/>
    <mergeCell ref="J10:X10"/>
    <mergeCell ref="AC12:AC15"/>
    <mergeCell ref="M46:N46"/>
    <mergeCell ref="P46:P47"/>
    <mergeCell ref="S14:S15"/>
    <mergeCell ref="R14:R15"/>
    <mergeCell ref="N14:N15"/>
    <mergeCell ref="AB46:AC46"/>
    <mergeCell ref="U46:U47"/>
    <mergeCell ref="I47:O47"/>
    <mergeCell ref="B46:I46"/>
    <mergeCell ref="J46:K46"/>
    <mergeCell ref="Q46:Q47"/>
    <mergeCell ref="R46:R47"/>
    <mergeCell ref="S46:S47"/>
    <mergeCell ref="K14:K15"/>
    <mergeCell ref="L14:L15"/>
    <mergeCell ref="J4:W4"/>
    <mergeCell ref="L5:N5"/>
    <mergeCell ref="O5:P5"/>
    <mergeCell ref="Q5:S5"/>
    <mergeCell ref="U5:W5"/>
    <mergeCell ref="K57:L57"/>
    <mergeCell ref="AD12:AD15"/>
    <mergeCell ref="Z12:Z15"/>
    <mergeCell ref="AA12:AA15"/>
    <mergeCell ref="O12:X12"/>
    <mergeCell ref="Y12:Y15"/>
    <mergeCell ref="T14:T15"/>
    <mergeCell ref="U14:U15"/>
    <mergeCell ref="V14:V15"/>
    <mergeCell ref="W14:W15"/>
    <mergeCell ref="X14:X15"/>
    <mergeCell ref="P14:P15"/>
    <mergeCell ref="Q14:Q15"/>
    <mergeCell ref="O13:O15"/>
    <mergeCell ref="AB12:AB15"/>
    <mergeCell ref="C12:N13"/>
    <mergeCell ref="J1:W1"/>
    <mergeCell ref="L2:N2"/>
    <mergeCell ref="P2:R2"/>
    <mergeCell ref="T2:W2"/>
    <mergeCell ref="N3:W3"/>
    <mergeCell ref="V56:X56"/>
    <mergeCell ref="V50:X50"/>
    <mergeCell ref="V53:X53"/>
    <mergeCell ref="K51:L51"/>
    <mergeCell ref="K54:L54"/>
    <mergeCell ref="B12:B15"/>
    <mergeCell ref="C14:C15"/>
    <mergeCell ref="D14:D15"/>
    <mergeCell ref="B56:D56"/>
    <mergeCell ref="T46:T47"/>
    <mergeCell ref="E14:E15"/>
    <mergeCell ref="F14:F15"/>
    <mergeCell ref="G14:G15"/>
    <mergeCell ref="I14:I15"/>
    <mergeCell ref="J14:J15"/>
    <mergeCell ref="H14:H15"/>
    <mergeCell ref="M14:M15"/>
  </mergeCells>
  <printOptions verticalCentered="1"/>
  <pageMargins left="0.70866141732283472" right="0.70866141732283472" top="0.15748031496062992" bottom="0.15748031496062992" header="0.31496062992125984" footer="0.31496062992125984"/>
  <pageSetup paperSize="9" scale="5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I60"/>
  <sheetViews>
    <sheetView tabSelected="1" topLeftCell="A40" zoomScale="80" zoomScaleNormal="80" zoomScaleSheetLayoutView="90" workbookViewId="0">
      <selection activeCell="W20" sqref="W20"/>
    </sheetView>
  </sheetViews>
  <sheetFormatPr defaultRowHeight="15" x14ac:dyDescent="0.25"/>
  <cols>
    <col min="1" max="1" width="9.140625" style="2"/>
    <col min="2" max="2" width="6.42578125" style="2" customWidth="1"/>
    <col min="3" max="3" width="9.28515625" style="2" customWidth="1"/>
    <col min="4" max="15" width="8.5703125" style="2" customWidth="1"/>
    <col min="16" max="29" width="7.85546875" style="2" customWidth="1"/>
    <col min="30" max="30" width="12.85546875" style="2" customWidth="1"/>
    <col min="31" max="31" width="9.140625" style="2"/>
    <col min="32" max="32" width="7.5703125" style="2" bestFit="1" customWidth="1"/>
    <col min="33" max="33" width="9.5703125" style="2" bestFit="1" customWidth="1"/>
    <col min="34" max="34" width="7.5703125" style="2" bestFit="1" customWidth="1"/>
    <col min="35" max="35" width="10.28515625" style="2" bestFit="1" customWidth="1"/>
    <col min="36" max="16384" width="9.140625" style="2"/>
  </cols>
  <sheetData>
    <row r="1" spans="2:35" ht="15" customHeight="1" x14ac:dyDescent="0.35">
      <c r="B1" s="41" t="s">
        <v>0</v>
      </c>
      <c r="C1" s="35"/>
      <c r="D1" s="35"/>
      <c r="E1" s="35"/>
      <c r="F1" s="35"/>
      <c r="G1" s="4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37"/>
      <c r="Y1" s="37"/>
      <c r="Z1" s="37"/>
      <c r="AA1" s="37"/>
    </row>
    <row r="2" spans="2:35" ht="15" customHeight="1" x14ac:dyDescent="0.3">
      <c r="B2" s="43" t="s">
        <v>50</v>
      </c>
      <c r="C2" s="35"/>
      <c r="D2" s="44"/>
      <c r="E2" s="44"/>
      <c r="F2" s="44"/>
      <c r="G2" s="42"/>
      <c r="H2" s="1"/>
      <c r="I2" s="1"/>
      <c r="J2" s="48"/>
      <c r="K2" s="49"/>
      <c r="L2" s="103"/>
      <c r="M2" s="103"/>
      <c r="N2" s="103"/>
      <c r="O2" s="50"/>
      <c r="P2" s="103"/>
      <c r="Q2" s="103"/>
      <c r="R2" s="103"/>
      <c r="S2" s="50"/>
      <c r="T2" s="103"/>
      <c r="U2" s="103"/>
      <c r="V2" s="103"/>
      <c r="W2" s="103"/>
      <c r="AA2" s="38"/>
    </row>
    <row r="3" spans="2:35" ht="15" customHeight="1" x14ac:dyDescent="0.3">
      <c r="B3" s="60" t="s">
        <v>59</v>
      </c>
      <c r="C3" s="45"/>
      <c r="D3" s="40"/>
      <c r="E3" s="46"/>
      <c r="G3" s="42"/>
      <c r="H3" s="1"/>
      <c r="I3" s="1"/>
      <c r="J3" s="51"/>
      <c r="K3" s="49"/>
      <c r="L3" s="50"/>
      <c r="M3" s="52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38"/>
      <c r="Y3" s="38"/>
      <c r="Z3" s="38"/>
      <c r="AA3" s="38"/>
      <c r="AB3" s="3"/>
      <c r="AC3" s="3"/>
      <c r="AD3" s="3"/>
    </row>
    <row r="4" spans="2:35" ht="15" customHeight="1" x14ac:dyDescent="0.3">
      <c r="B4" s="41" t="s">
        <v>2</v>
      </c>
      <c r="C4" s="35"/>
      <c r="D4" s="35"/>
      <c r="E4" s="35"/>
      <c r="F4" s="35"/>
      <c r="G4" s="42"/>
      <c r="H4" s="1"/>
      <c r="I4" s="1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38"/>
      <c r="Y4" s="38"/>
      <c r="Z4" s="38"/>
      <c r="AA4" s="38"/>
      <c r="AB4" s="3"/>
      <c r="AC4" s="3"/>
      <c r="AD4" s="3"/>
    </row>
    <row r="5" spans="2:35" ht="15" customHeight="1" x14ac:dyDescent="0.3">
      <c r="B5" s="41" t="s">
        <v>51</v>
      </c>
      <c r="C5" s="35"/>
      <c r="D5" s="35"/>
      <c r="E5" s="35"/>
      <c r="F5" s="35"/>
      <c r="G5" s="47"/>
      <c r="H5" s="1"/>
      <c r="I5" s="1"/>
      <c r="J5" s="48"/>
      <c r="K5" s="50"/>
      <c r="L5" s="128"/>
      <c r="M5" s="128"/>
      <c r="N5" s="128"/>
      <c r="O5" s="129"/>
      <c r="P5" s="129"/>
      <c r="Q5" s="130"/>
      <c r="R5" s="130"/>
      <c r="S5" s="130"/>
      <c r="T5" s="83"/>
      <c r="U5" s="130"/>
      <c r="V5" s="130"/>
      <c r="W5" s="130"/>
      <c r="AA5" s="39"/>
    </row>
    <row r="6" spans="2:35" ht="22.5" customHeight="1" x14ac:dyDescent="0.3">
      <c r="B6" s="61"/>
      <c r="C6" s="42"/>
      <c r="D6" s="1"/>
      <c r="E6" s="1"/>
      <c r="F6" s="42"/>
      <c r="G6" s="36"/>
      <c r="H6" s="1"/>
      <c r="I6" s="1"/>
      <c r="J6" s="150" t="s">
        <v>1</v>
      </c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Z6" s="62"/>
      <c r="AB6" s="64" t="s">
        <v>55</v>
      </c>
    </row>
    <row r="7" spans="2:35" ht="22.5" customHeight="1" x14ac:dyDescent="0.3">
      <c r="B7" s="61"/>
      <c r="C7" s="42"/>
      <c r="D7" s="1"/>
      <c r="E7" s="1"/>
      <c r="F7" s="42"/>
      <c r="G7" s="36"/>
      <c r="H7" s="1"/>
      <c r="I7" s="1"/>
      <c r="J7" s="151" t="s">
        <v>61</v>
      </c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  <c r="Z7" s="38"/>
      <c r="AA7" s="39"/>
    </row>
    <row r="8" spans="2:35" ht="27" customHeight="1" x14ac:dyDescent="0.3">
      <c r="B8" s="61"/>
      <c r="C8" s="42"/>
      <c r="D8" s="1"/>
      <c r="E8" s="1"/>
      <c r="F8" s="42"/>
      <c r="G8" s="36"/>
      <c r="H8" s="1"/>
      <c r="I8" s="1"/>
      <c r="J8" s="152" t="s">
        <v>60</v>
      </c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52"/>
      <c r="AA8" s="39"/>
    </row>
    <row r="9" spans="2:35" ht="6.75" customHeight="1" x14ac:dyDescent="0.3">
      <c r="B9" s="61"/>
      <c r="C9" s="42"/>
      <c r="D9" s="1"/>
      <c r="E9" s="1"/>
      <c r="F9" s="42"/>
      <c r="G9" s="36"/>
      <c r="H9" s="1"/>
      <c r="I9" s="1"/>
      <c r="J9" s="63"/>
      <c r="K9" s="63"/>
      <c r="L9" s="63"/>
      <c r="M9" s="63"/>
      <c r="N9" s="63"/>
      <c r="O9" s="63"/>
      <c r="P9" s="63"/>
      <c r="Q9" s="63"/>
      <c r="R9" s="63"/>
      <c r="S9" s="63"/>
      <c r="U9" s="64"/>
      <c r="V9" s="64"/>
      <c r="W9" s="64"/>
      <c r="Z9" s="50"/>
      <c r="AA9" s="39"/>
    </row>
    <row r="10" spans="2:35" ht="22.5" customHeight="1" x14ac:dyDescent="0.3">
      <c r="B10" s="61"/>
      <c r="C10" s="42"/>
      <c r="D10" s="1"/>
      <c r="E10" s="1"/>
      <c r="F10" s="42"/>
      <c r="G10" s="36"/>
      <c r="H10" s="1"/>
      <c r="I10" s="1"/>
      <c r="J10" s="151" t="s">
        <v>62</v>
      </c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49" t="s">
        <v>63</v>
      </c>
      <c r="Z10" s="149"/>
      <c r="AA10" s="149"/>
      <c r="AB10" s="149"/>
      <c r="AC10" s="149"/>
      <c r="AD10" s="149"/>
    </row>
    <row r="11" spans="2:35" ht="14.25" customHeight="1" thickBot="1" x14ac:dyDescent="0.3"/>
    <row r="12" spans="2:35" ht="26.25" customHeight="1" thickBot="1" x14ac:dyDescent="0.3">
      <c r="B12" s="92" t="s">
        <v>3</v>
      </c>
      <c r="C12" s="109" t="s">
        <v>4</v>
      </c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4"/>
      <c r="O12" s="109" t="s">
        <v>5</v>
      </c>
      <c r="P12" s="110"/>
      <c r="Q12" s="110"/>
      <c r="R12" s="110"/>
      <c r="S12" s="110"/>
      <c r="T12" s="110"/>
      <c r="U12" s="110"/>
      <c r="V12" s="110"/>
      <c r="W12" s="110"/>
      <c r="X12" s="111"/>
      <c r="Y12" s="112" t="s">
        <v>6</v>
      </c>
      <c r="Z12" s="105" t="s">
        <v>7</v>
      </c>
      <c r="AA12" s="107" t="s">
        <v>8</v>
      </c>
      <c r="AB12" s="107" t="s">
        <v>9</v>
      </c>
      <c r="AC12" s="131" t="s">
        <v>10</v>
      </c>
      <c r="AD12" s="92" t="s">
        <v>11</v>
      </c>
    </row>
    <row r="13" spans="2:35" ht="16.5" customHeight="1" thickBot="1" x14ac:dyDescent="0.3">
      <c r="B13" s="93"/>
      <c r="C13" s="125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7"/>
      <c r="O13" s="120" t="s">
        <v>12</v>
      </c>
      <c r="P13" s="4" t="s">
        <v>13</v>
      </c>
      <c r="Q13" s="4"/>
      <c r="R13" s="4"/>
      <c r="S13" s="4"/>
      <c r="T13" s="4"/>
      <c r="U13" s="4"/>
      <c r="V13" s="4"/>
      <c r="W13" s="4" t="s">
        <v>14</v>
      </c>
      <c r="X13" s="5"/>
      <c r="Y13" s="113"/>
      <c r="Z13" s="106"/>
      <c r="AA13" s="108"/>
      <c r="AB13" s="108"/>
      <c r="AC13" s="132"/>
      <c r="AD13" s="104"/>
    </row>
    <row r="14" spans="2:35" ht="15" customHeight="1" x14ac:dyDescent="0.25">
      <c r="B14" s="93"/>
      <c r="C14" s="94" t="s">
        <v>15</v>
      </c>
      <c r="D14" s="96" t="s">
        <v>16</v>
      </c>
      <c r="E14" s="96" t="s">
        <v>17</v>
      </c>
      <c r="F14" s="96" t="s">
        <v>18</v>
      </c>
      <c r="G14" s="96" t="s">
        <v>19</v>
      </c>
      <c r="H14" s="96" t="s">
        <v>20</v>
      </c>
      <c r="I14" s="96" t="s">
        <v>21</v>
      </c>
      <c r="J14" s="96" t="s">
        <v>22</v>
      </c>
      <c r="K14" s="96" t="s">
        <v>23</v>
      </c>
      <c r="L14" s="96" t="s">
        <v>24</v>
      </c>
      <c r="M14" s="96" t="s">
        <v>25</v>
      </c>
      <c r="N14" s="114" t="s">
        <v>26</v>
      </c>
      <c r="O14" s="121"/>
      <c r="P14" s="116" t="s">
        <v>27</v>
      </c>
      <c r="Q14" s="118" t="s">
        <v>28</v>
      </c>
      <c r="R14" s="137" t="s">
        <v>29</v>
      </c>
      <c r="S14" s="116" t="s">
        <v>30</v>
      </c>
      <c r="T14" s="96" t="s">
        <v>31</v>
      </c>
      <c r="U14" s="114" t="s">
        <v>32</v>
      </c>
      <c r="V14" s="116" t="s">
        <v>33</v>
      </c>
      <c r="W14" s="96" t="s">
        <v>34</v>
      </c>
      <c r="X14" s="114" t="s">
        <v>35</v>
      </c>
      <c r="Y14" s="113"/>
      <c r="Z14" s="106"/>
      <c r="AA14" s="108"/>
      <c r="AB14" s="108"/>
      <c r="AC14" s="132"/>
      <c r="AD14" s="104"/>
    </row>
    <row r="15" spans="2:35" ht="92.25" customHeight="1" x14ac:dyDescent="0.25">
      <c r="B15" s="93"/>
      <c r="C15" s="95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115"/>
      <c r="O15" s="122"/>
      <c r="P15" s="117"/>
      <c r="Q15" s="119"/>
      <c r="R15" s="138"/>
      <c r="S15" s="117"/>
      <c r="T15" s="97"/>
      <c r="U15" s="115"/>
      <c r="V15" s="117"/>
      <c r="W15" s="97"/>
      <c r="X15" s="115"/>
      <c r="Y15" s="113"/>
      <c r="Z15" s="106"/>
      <c r="AA15" s="108"/>
      <c r="AB15" s="108"/>
      <c r="AC15" s="132"/>
      <c r="AD15" s="104"/>
    </row>
    <row r="16" spans="2:35" ht="15.75" x14ac:dyDescent="0.25">
      <c r="B16" s="16">
        <v>1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7"/>
      <c r="P16" s="65"/>
      <c r="Q16" s="11">
        <v>34.18</v>
      </c>
      <c r="R16" s="12">
        <f t="shared" ref="R16:R20" si="0">Q16/3.6</f>
        <v>9.4944444444444436</v>
      </c>
      <c r="S16" s="13"/>
      <c r="T16" s="19">
        <v>37.9</v>
      </c>
      <c r="U16" s="12">
        <f t="shared" ref="U16" si="1">T16/3.6</f>
        <v>10.527777777777777</v>
      </c>
      <c r="V16" s="13"/>
      <c r="W16" s="19"/>
      <c r="X16" s="12"/>
      <c r="Y16" s="13"/>
      <c r="Z16" s="11"/>
      <c r="AA16" s="11"/>
      <c r="AB16" s="11"/>
      <c r="AC16" s="67"/>
      <c r="AD16" s="81">
        <v>3.7763</v>
      </c>
      <c r="AE16" s="6">
        <f t="shared" ref="AE16:AE46" si="2">SUM(C16:N16)+$L$47+$O$47</f>
        <v>0</v>
      </c>
      <c r="AF16" s="7" t="str">
        <f>IF(AE16=100,"ОК"," ")</f>
        <v xml:space="preserve"> </v>
      </c>
      <c r="AG16" s="8"/>
      <c r="AH16" s="8"/>
      <c r="AI16" s="8"/>
    </row>
    <row r="17" spans="2:35" ht="15.75" x14ac:dyDescent="0.25">
      <c r="B17" s="16">
        <v>2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6"/>
      <c r="P17" s="13"/>
      <c r="Q17" s="11">
        <v>34.18</v>
      </c>
      <c r="R17" s="12">
        <f t="shared" ref="R17:R19" si="3">Q17/3.6</f>
        <v>9.4944444444444436</v>
      </c>
      <c r="S17" s="13"/>
      <c r="T17" s="19">
        <v>37.9</v>
      </c>
      <c r="U17" s="12">
        <f t="shared" ref="U17:U19" si="4">T17/3.6</f>
        <v>10.527777777777777</v>
      </c>
      <c r="V17" s="13"/>
      <c r="W17" s="19"/>
      <c r="X17" s="12"/>
      <c r="Y17" s="13"/>
      <c r="Z17" s="11"/>
      <c r="AA17" s="11"/>
      <c r="AB17" s="11"/>
      <c r="AC17" s="67"/>
      <c r="AD17" s="81">
        <v>3.8083999999999998</v>
      </c>
      <c r="AE17" s="6">
        <f t="shared" si="2"/>
        <v>0</v>
      </c>
      <c r="AF17" s="7" t="str">
        <f>IF(AE17=100,"ОК"," ")</f>
        <v xml:space="preserve"> </v>
      </c>
      <c r="AG17" s="8"/>
      <c r="AH17" s="8"/>
      <c r="AI17" s="8"/>
    </row>
    <row r="18" spans="2:35" ht="15.75" x14ac:dyDescent="0.25">
      <c r="B18" s="16">
        <v>3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6"/>
      <c r="P18" s="13"/>
      <c r="Q18" s="11">
        <v>34.18</v>
      </c>
      <c r="R18" s="12">
        <f t="shared" si="3"/>
        <v>9.4944444444444436</v>
      </c>
      <c r="S18" s="13"/>
      <c r="T18" s="19">
        <v>37.9</v>
      </c>
      <c r="U18" s="12">
        <f t="shared" si="4"/>
        <v>10.527777777777777</v>
      </c>
      <c r="V18" s="13"/>
      <c r="W18" s="19"/>
      <c r="X18" s="12"/>
      <c r="Y18" s="13"/>
      <c r="Z18" s="11"/>
      <c r="AA18" s="11"/>
      <c r="AB18" s="11"/>
      <c r="AC18" s="67"/>
      <c r="AD18" s="81">
        <v>3.7366999999999999</v>
      </c>
      <c r="AE18" s="6">
        <f t="shared" si="2"/>
        <v>0</v>
      </c>
      <c r="AF18" s="7" t="str">
        <f>IF(AE18=100,"ОК"," ")</f>
        <v xml:space="preserve"> </v>
      </c>
      <c r="AG18" s="8"/>
      <c r="AH18" s="8"/>
      <c r="AI18" s="8"/>
    </row>
    <row r="19" spans="2:35" ht="15.75" x14ac:dyDescent="0.25">
      <c r="B19" s="16">
        <v>4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6"/>
      <c r="P19" s="13"/>
      <c r="Q19" s="11">
        <v>34.18</v>
      </c>
      <c r="R19" s="12">
        <f t="shared" si="3"/>
        <v>9.4944444444444436</v>
      </c>
      <c r="S19" s="13"/>
      <c r="T19" s="19">
        <v>37.9</v>
      </c>
      <c r="U19" s="12">
        <f t="shared" si="4"/>
        <v>10.527777777777777</v>
      </c>
      <c r="V19" s="13"/>
      <c r="W19" s="19"/>
      <c r="X19" s="12"/>
      <c r="Y19" s="13"/>
      <c r="Z19" s="11"/>
      <c r="AA19" s="11"/>
      <c r="AB19" s="11"/>
      <c r="AC19" s="67"/>
      <c r="AD19" s="81">
        <v>4.0442</v>
      </c>
      <c r="AE19" s="6">
        <f t="shared" si="2"/>
        <v>0</v>
      </c>
      <c r="AF19" s="7" t="str">
        <f t="shared" ref="AF19:AF46" si="5">IF(AE19=100,"ОК"," ")</f>
        <v xml:space="preserve"> </v>
      </c>
      <c r="AG19" s="8"/>
      <c r="AH19" s="8"/>
      <c r="AI19" s="8"/>
    </row>
    <row r="20" spans="2:35" ht="15.75" x14ac:dyDescent="0.25">
      <c r="B20" s="16">
        <v>5</v>
      </c>
      <c r="C20" s="70">
        <v>96.201499999999996</v>
      </c>
      <c r="D20" s="70">
        <v>2.0567000000000002</v>
      </c>
      <c r="E20" s="70">
        <v>0.64190000000000003</v>
      </c>
      <c r="F20" s="70">
        <v>0.1026</v>
      </c>
      <c r="G20" s="70">
        <v>9.9900000000000003E-2</v>
      </c>
      <c r="H20" s="70">
        <v>1.5E-3</v>
      </c>
      <c r="I20" s="70">
        <v>1.83E-2</v>
      </c>
      <c r="J20" s="70">
        <v>1.2999999999999999E-2</v>
      </c>
      <c r="K20" s="70">
        <v>6.7000000000000002E-3</v>
      </c>
      <c r="L20" s="70">
        <v>4.1999999999999997E-3</v>
      </c>
      <c r="M20" s="70">
        <v>0.69450000000000001</v>
      </c>
      <c r="N20" s="70">
        <v>0.15920000000000001</v>
      </c>
      <c r="O20" s="71">
        <v>0.69769999999999999</v>
      </c>
      <c r="P20" s="72"/>
      <c r="Q20" s="76">
        <v>34.22</v>
      </c>
      <c r="R20" s="77">
        <f t="shared" si="0"/>
        <v>9.5055555555555546</v>
      </c>
      <c r="S20" s="72"/>
      <c r="T20" s="76">
        <v>37.94</v>
      </c>
      <c r="U20" s="77">
        <f t="shared" ref="U20" si="6">T20/3.6</f>
        <v>10.538888888888888</v>
      </c>
      <c r="V20" s="72"/>
      <c r="W20" s="78">
        <v>49.85</v>
      </c>
      <c r="X20" s="77">
        <f t="shared" ref="X20" si="7">W20/3.6</f>
        <v>13.847222222222221</v>
      </c>
      <c r="Y20" s="72">
        <v>-21.8</v>
      </c>
      <c r="Z20" s="76">
        <v>-17.8</v>
      </c>
      <c r="AA20" s="11"/>
      <c r="AB20" s="11"/>
      <c r="AC20" s="67"/>
      <c r="AD20" s="81">
        <v>4.0018000000000002</v>
      </c>
      <c r="AE20" s="6">
        <f t="shared" si="2"/>
        <v>100</v>
      </c>
      <c r="AF20" s="7" t="str">
        <f t="shared" si="5"/>
        <v>ОК</v>
      </c>
      <c r="AG20" s="8"/>
      <c r="AH20" s="8"/>
      <c r="AI20" s="8"/>
    </row>
    <row r="21" spans="2:35" ht="15.75" x14ac:dyDescent="0.25">
      <c r="B21" s="16">
        <v>6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6"/>
      <c r="P21" s="13"/>
      <c r="Q21" s="11">
        <v>34.22</v>
      </c>
      <c r="R21" s="12">
        <f t="shared" ref="R21:R26" si="8">Q21/3.6</f>
        <v>9.5055555555555546</v>
      </c>
      <c r="S21" s="13"/>
      <c r="T21" s="11">
        <v>37.94</v>
      </c>
      <c r="U21" s="12">
        <f t="shared" ref="U21:U26" si="9">T21/3.6</f>
        <v>10.538888888888888</v>
      </c>
      <c r="V21" s="13"/>
      <c r="W21" s="19"/>
      <c r="X21" s="12"/>
      <c r="Y21" s="13"/>
      <c r="Z21" s="11"/>
      <c r="AA21" s="11"/>
      <c r="AB21" s="11"/>
      <c r="AC21" s="67"/>
      <c r="AD21" s="81">
        <v>3.9437000000000002</v>
      </c>
      <c r="AE21" s="6">
        <f t="shared" si="2"/>
        <v>0</v>
      </c>
      <c r="AF21" s="7" t="str">
        <f t="shared" si="5"/>
        <v xml:space="preserve"> </v>
      </c>
      <c r="AG21" s="8"/>
      <c r="AH21" s="8"/>
      <c r="AI21" s="8"/>
    </row>
    <row r="22" spans="2:35" ht="15.75" x14ac:dyDescent="0.25">
      <c r="B22" s="16">
        <v>7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1"/>
      <c r="P22" s="72"/>
      <c r="Q22" s="11">
        <v>34.22</v>
      </c>
      <c r="R22" s="12">
        <f t="shared" si="8"/>
        <v>9.5055555555555546</v>
      </c>
      <c r="S22" s="13"/>
      <c r="T22" s="11">
        <v>37.94</v>
      </c>
      <c r="U22" s="12">
        <f t="shared" si="9"/>
        <v>10.538888888888888</v>
      </c>
      <c r="V22" s="75"/>
      <c r="W22" s="73"/>
      <c r="X22" s="74"/>
      <c r="Y22" s="72"/>
      <c r="Z22" s="76"/>
      <c r="AA22" s="11"/>
      <c r="AB22" s="11"/>
      <c r="AC22" s="67"/>
      <c r="AD22" s="81">
        <v>4.0533000000000001</v>
      </c>
      <c r="AE22" s="6">
        <f t="shared" si="2"/>
        <v>0</v>
      </c>
      <c r="AF22" s="7" t="str">
        <f t="shared" si="5"/>
        <v xml:space="preserve"> </v>
      </c>
      <c r="AG22" s="8"/>
      <c r="AH22" s="8"/>
      <c r="AI22" s="8"/>
    </row>
    <row r="23" spans="2:35" ht="15.75" x14ac:dyDescent="0.25">
      <c r="B23" s="16">
        <v>8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6"/>
      <c r="P23" s="13"/>
      <c r="Q23" s="11">
        <v>34.22</v>
      </c>
      <c r="R23" s="12">
        <f t="shared" si="8"/>
        <v>9.5055555555555546</v>
      </c>
      <c r="S23" s="13"/>
      <c r="T23" s="11">
        <v>37.94</v>
      </c>
      <c r="U23" s="12">
        <f t="shared" si="9"/>
        <v>10.538888888888888</v>
      </c>
      <c r="V23" s="20"/>
      <c r="W23" s="19"/>
      <c r="X23" s="12"/>
      <c r="Y23" s="13"/>
      <c r="Z23" s="11"/>
      <c r="AA23" s="11"/>
      <c r="AB23" s="11"/>
      <c r="AC23" s="67"/>
      <c r="AD23" s="81">
        <v>4.0853000000000002</v>
      </c>
      <c r="AE23" s="6">
        <f t="shared" si="2"/>
        <v>0</v>
      </c>
      <c r="AF23" s="7" t="str">
        <f t="shared" si="5"/>
        <v xml:space="preserve"> </v>
      </c>
      <c r="AG23" s="8"/>
      <c r="AH23" s="8"/>
      <c r="AI23" s="8"/>
    </row>
    <row r="24" spans="2:35" ht="15.75" x14ac:dyDescent="0.25">
      <c r="B24" s="16">
        <v>9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6"/>
      <c r="P24" s="13"/>
      <c r="Q24" s="11">
        <v>34.22</v>
      </c>
      <c r="R24" s="12">
        <f t="shared" si="8"/>
        <v>9.5055555555555546</v>
      </c>
      <c r="S24" s="13"/>
      <c r="T24" s="11">
        <v>37.94</v>
      </c>
      <c r="U24" s="12">
        <f t="shared" si="9"/>
        <v>10.538888888888888</v>
      </c>
      <c r="V24" s="20"/>
      <c r="W24" s="19"/>
      <c r="X24" s="12"/>
      <c r="Y24" s="13"/>
      <c r="Z24" s="11"/>
      <c r="AA24" s="11"/>
      <c r="AB24" s="11"/>
      <c r="AC24" s="67"/>
      <c r="AD24" s="81">
        <v>3.3347000000000002</v>
      </c>
      <c r="AE24" s="6">
        <f t="shared" si="2"/>
        <v>0</v>
      </c>
      <c r="AF24" s="7" t="str">
        <f t="shared" si="5"/>
        <v xml:space="preserve"> </v>
      </c>
      <c r="AG24" s="8"/>
      <c r="AH24" s="8"/>
      <c r="AI24" s="8"/>
    </row>
    <row r="25" spans="2:35" ht="15.75" x14ac:dyDescent="0.25">
      <c r="B25" s="16">
        <v>10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6"/>
      <c r="P25" s="13"/>
      <c r="Q25" s="11">
        <v>34.22</v>
      </c>
      <c r="R25" s="12">
        <f t="shared" si="8"/>
        <v>9.5055555555555546</v>
      </c>
      <c r="S25" s="13"/>
      <c r="T25" s="11">
        <v>37.94</v>
      </c>
      <c r="U25" s="12">
        <f t="shared" si="9"/>
        <v>10.538888888888888</v>
      </c>
      <c r="V25" s="20"/>
      <c r="W25" s="19"/>
      <c r="X25" s="12"/>
      <c r="Y25" s="13"/>
      <c r="Z25" s="11"/>
      <c r="AA25" s="11"/>
      <c r="AB25" s="11"/>
      <c r="AC25" s="68"/>
      <c r="AD25" s="81">
        <v>2.8984999999999999</v>
      </c>
      <c r="AE25" s="6">
        <f t="shared" si="2"/>
        <v>0</v>
      </c>
      <c r="AF25" s="7" t="str">
        <f t="shared" si="5"/>
        <v xml:space="preserve"> </v>
      </c>
      <c r="AG25" s="8"/>
      <c r="AH25" s="8"/>
      <c r="AI25" s="8"/>
    </row>
    <row r="26" spans="2:35" ht="15.75" x14ac:dyDescent="0.25">
      <c r="B26" s="16">
        <v>11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6"/>
      <c r="P26" s="13"/>
      <c r="Q26" s="11">
        <v>34.22</v>
      </c>
      <c r="R26" s="12">
        <f t="shared" si="8"/>
        <v>9.5055555555555546</v>
      </c>
      <c r="S26" s="13"/>
      <c r="T26" s="11">
        <v>37.94</v>
      </c>
      <c r="U26" s="12">
        <f t="shared" si="9"/>
        <v>10.538888888888888</v>
      </c>
      <c r="V26" s="20"/>
      <c r="W26" s="19"/>
      <c r="X26" s="12"/>
      <c r="Y26" s="13"/>
      <c r="Z26" s="11"/>
      <c r="AA26" s="11"/>
      <c r="AB26" s="11"/>
      <c r="AC26" s="67"/>
      <c r="AD26" s="81">
        <v>2.9967999999999999</v>
      </c>
      <c r="AE26" s="6">
        <f t="shared" si="2"/>
        <v>0</v>
      </c>
      <c r="AF26" s="7" t="str">
        <f t="shared" si="5"/>
        <v xml:space="preserve"> </v>
      </c>
      <c r="AG26" s="8"/>
      <c r="AH26" s="8"/>
      <c r="AI26" s="8"/>
    </row>
    <row r="27" spans="2:35" ht="15.75" x14ac:dyDescent="0.25">
      <c r="B27" s="16">
        <v>12</v>
      </c>
      <c r="C27" s="70">
        <v>96.359499999999997</v>
      </c>
      <c r="D27" s="70">
        <v>1.9762</v>
      </c>
      <c r="E27" s="70">
        <v>0.60980000000000001</v>
      </c>
      <c r="F27" s="70">
        <v>9.5600000000000004E-2</v>
      </c>
      <c r="G27" s="70">
        <v>9.3100000000000002E-2</v>
      </c>
      <c r="H27" s="70">
        <v>1.1000000000000001E-3</v>
      </c>
      <c r="I27" s="70">
        <v>1.7600000000000001E-2</v>
      </c>
      <c r="J27" s="70">
        <v>1.23E-2</v>
      </c>
      <c r="K27" s="70">
        <v>5.4999999999999997E-3</v>
      </c>
      <c r="L27" s="70">
        <v>3.3E-3</v>
      </c>
      <c r="M27" s="70">
        <v>0.68149999999999999</v>
      </c>
      <c r="N27" s="70">
        <v>0.14449999999999999</v>
      </c>
      <c r="O27" s="71">
        <v>0.69630000000000003</v>
      </c>
      <c r="P27" s="72"/>
      <c r="Q27" s="78">
        <v>34.17</v>
      </c>
      <c r="R27" s="77">
        <f t="shared" ref="R27" si="10">Q27/3.6</f>
        <v>9.4916666666666671</v>
      </c>
      <c r="S27" s="90"/>
      <c r="T27" s="78">
        <v>37.9</v>
      </c>
      <c r="U27" s="77">
        <f t="shared" ref="U27" si="11">T27/3.6</f>
        <v>10.527777777777777</v>
      </c>
      <c r="V27" s="90"/>
      <c r="W27" s="78">
        <v>49.85</v>
      </c>
      <c r="X27" s="77">
        <f t="shared" ref="X27" si="12">W27/3.6</f>
        <v>13.847222222222221</v>
      </c>
      <c r="Y27" s="72">
        <v>-21.3</v>
      </c>
      <c r="Z27" s="76">
        <v>-14.3</v>
      </c>
      <c r="AA27" s="11"/>
      <c r="AB27" s="11"/>
      <c r="AC27" s="67"/>
      <c r="AD27" s="81">
        <v>3.5651000000000002</v>
      </c>
      <c r="AE27" s="6">
        <f t="shared" si="2"/>
        <v>100</v>
      </c>
      <c r="AF27" s="7" t="str">
        <f t="shared" si="5"/>
        <v>ОК</v>
      </c>
      <c r="AG27" s="8"/>
      <c r="AH27" s="8"/>
      <c r="AI27" s="8"/>
    </row>
    <row r="28" spans="2:35" ht="15.75" x14ac:dyDescent="0.25">
      <c r="B28" s="16">
        <v>13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6"/>
      <c r="P28" s="13"/>
      <c r="Q28" s="19">
        <v>34.17</v>
      </c>
      <c r="R28" s="12">
        <f t="shared" ref="R28:R34" si="13">Q28/3.6</f>
        <v>9.4916666666666671</v>
      </c>
      <c r="S28" s="20"/>
      <c r="T28" s="19">
        <v>37.9</v>
      </c>
      <c r="U28" s="12">
        <f t="shared" ref="U28:U34" si="14">T28/3.6</f>
        <v>10.527777777777777</v>
      </c>
      <c r="V28" s="20"/>
      <c r="W28" s="19"/>
      <c r="X28" s="12"/>
      <c r="Y28" s="13"/>
      <c r="Z28" s="11"/>
      <c r="AA28" s="11"/>
      <c r="AB28" s="11"/>
      <c r="AC28" s="67"/>
      <c r="AD28" s="81">
        <v>4.3140000000000001</v>
      </c>
      <c r="AE28" s="6">
        <f t="shared" si="2"/>
        <v>0</v>
      </c>
      <c r="AF28" s="7" t="str">
        <f t="shared" si="5"/>
        <v xml:space="preserve"> </v>
      </c>
      <c r="AG28" s="8"/>
      <c r="AH28" s="8"/>
      <c r="AI28" s="8"/>
    </row>
    <row r="29" spans="2:35" ht="15.75" x14ac:dyDescent="0.25">
      <c r="B29" s="16">
        <v>14</v>
      </c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72"/>
      <c r="Q29" s="19">
        <v>34.17</v>
      </c>
      <c r="R29" s="12">
        <f t="shared" si="13"/>
        <v>9.4916666666666671</v>
      </c>
      <c r="S29" s="20"/>
      <c r="T29" s="19">
        <v>37.9</v>
      </c>
      <c r="U29" s="12">
        <f t="shared" si="14"/>
        <v>10.527777777777777</v>
      </c>
      <c r="V29" s="72"/>
      <c r="W29" s="78"/>
      <c r="X29" s="77"/>
      <c r="Y29" s="72"/>
      <c r="Z29" s="76"/>
      <c r="AA29" s="11"/>
      <c r="AB29" s="11"/>
      <c r="AC29" s="67"/>
      <c r="AD29" s="81">
        <v>4.5484</v>
      </c>
      <c r="AE29" s="6">
        <f t="shared" si="2"/>
        <v>0</v>
      </c>
      <c r="AF29" s="7" t="str">
        <f t="shared" si="5"/>
        <v xml:space="preserve"> </v>
      </c>
      <c r="AG29" s="8"/>
      <c r="AH29" s="8"/>
      <c r="AI29" s="8"/>
    </row>
    <row r="30" spans="2:35" ht="15.75" x14ac:dyDescent="0.25">
      <c r="B30" s="16">
        <v>15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6"/>
      <c r="P30" s="13"/>
      <c r="Q30" s="19">
        <v>34.17</v>
      </c>
      <c r="R30" s="12">
        <f t="shared" si="13"/>
        <v>9.4916666666666671</v>
      </c>
      <c r="S30" s="20"/>
      <c r="T30" s="19">
        <v>37.9</v>
      </c>
      <c r="U30" s="12">
        <f t="shared" si="14"/>
        <v>10.527777777777777</v>
      </c>
      <c r="V30" s="13"/>
      <c r="W30" s="19"/>
      <c r="X30" s="12"/>
      <c r="Y30" s="13"/>
      <c r="Z30" s="11"/>
      <c r="AA30" s="11"/>
      <c r="AB30" s="11"/>
      <c r="AC30" s="67"/>
      <c r="AD30" s="81">
        <v>4.2252999999999998</v>
      </c>
      <c r="AE30" s="6">
        <f t="shared" si="2"/>
        <v>0</v>
      </c>
      <c r="AF30" s="7" t="str">
        <f t="shared" si="5"/>
        <v xml:space="preserve"> </v>
      </c>
      <c r="AG30" s="8"/>
      <c r="AH30" s="8"/>
      <c r="AI30" s="8"/>
    </row>
    <row r="31" spans="2:35" ht="15.75" x14ac:dyDescent="0.25">
      <c r="B31" s="16">
        <v>16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6"/>
      <c r="P31" s="13"/>
      <c r="Q31" s="19">
        <v>34.17</v>
      </c>
      <c r="R31" s="12">
        <f t="shared" si="13"/>
        <v>9.4916666666666671</v>
      </c>
      <c r="S31" s="20"/>
      <c r="T31" s="19">
        <v>37.9</v>
      </c>
      <c r="U31" s="12">
        <f t="shared" si="14"/>
        <v>10.527777777777777</v>
      </c>
      <c r="V31" s="13"/>
      <c r="W31" s="19"/>
      <c r="X31" s="12"/>
      <c r="Y31" s="13"/>
      <c r="Z31" s="11"/>
      <c r="AA31" s="11"/>
      <c r="AB31" s="11"/>
      <c r="AC31" s="67"/>
      <c r="AD31" s="81">
        <v>4.6269999999999998</v>
      </c>
      <c r="AE31" s="6">
        <f t="shared" si="2"/>
        <v>0</v>
      </c>
      <c r="AF31" s="7" t="str">
        <f t="shared" si="5"/>
        <v xml:space="preserve"> </v>
      </c>
      <c r="AG31" s="8"/>
      <c r="AH31" s="8"/>
      <c r="AI31" s="8"/>
    </row>
    <row r="32" spans="2:35" ht="15.75" x14ac:dyDescent="0.25">
      <c r="B32" s="16">
        <v>17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6"/>
      <c r="P32" s="13"/>
      <c r="Q32" s="19">
        <v>34.17</v>
      </c>
      <c r="R32" s="12">
        <f t="shared" si="13"/>
        <v>9.4916666666666671</v>
      </c>
      <c r="S32" s="20"/>
      <c r="T32" s="19">
        <v>37.9</v>
      </c>
      <c r="U32" s="12">
        <f t="shared" si="14"/>
        <v>10.527777777777777</v>
      </c>
      <c r="V32" s="13"/>
      <c r="W32" s="19"/>
      <c r="X32" s="12"/>
      <c r="Y32" s="29"/>
      <c r="Z32" s="11"/>
      <c r="AA32" s="11"/>
      <c r="AB32" s="11"/>
      <c r="AC32" s="67"/>
      <c r="AD32" s="81">
        <v>4.5438000000000001</v>
      </c>
      <c r="AE32" s="6">
        <f t="shared" si="2"/>
        <v>0</v>
      </c>
      <c r="AF32" s="7" t="str">
        <f t="shared" si="5"/>
        <v xml:space="preserve"> </v>
      </c>
      <c r="AG32" s="8"/>
      <c r="AH32" s="8"/>
      <c r="AI32" s="8"/>
    </row>
    <row r="33" spans="2:35" ht="15.75" x14ac:dyDescent="0.25">
      <c r="B33" s="16">
        <v>18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6"/>
      <c r="P33" s="13"/>
      <c r="Q33" s="19">
        <v>34.17</v>
      </c>
      <c r="R33" s="12">
        <f t="shared" si="13"/>
        <v>9.4916666666666671</v>
      </c>
      <c r="S33" s="20"/>
      <c r="T33" s="19">
        <v>37.9</v>
      </c>
      <c r="U33" s="12">
        <f t="shared" si="14"/>
        <v>10.527777777777777</v>
      </c>
      <c r="V33" s="13"/>
      <c r="W33" s="19"/>
      <c r="X33" s="12"/>
      <c r="Y33" s="13"/>
      <c r="Z33" s="11"/>
      <c r="AA33" s="11"/>
      <c r="AB33" s="11"/>
      <c r="AC33" s="67"/>
      <c r="AD33" s="81">
        <v>4.5883000000000003</v>
      </c>
      <c r="AE33" s="6">
        <f t="shared" si="2"/>
        <v>0</v>
      </c>
      <c r="AF33" s="7" t="str">
        <f t="shared" si="5"/>
        <v xml:space="preserve"> </v>
      </c>
      <c r="AG33" s="8"/>
      <c r="AH33" s="8"/>
      <c r="AI33" s="8"/>
    </row>
    <row r="34" spans="2:35" ht="15.75" x14ac:dyDescent="0.25">
      <c r="B34" s="16">
        <v>19</v>
      </c>
      <c r="C34" s="70">
        <v>96.257300000000001</v>
      </c>
      <c r="D34" s="70">
        <v>2.0291000000000001</v>
      </c>
      <c r="E34" s="70">
        <v>0.6341</v>
      </c>
      <c r="F34" s="70">
        <v>0.10059999999999999</v>
      </c>
      <c r="G34" s="70">
        <v>9.8199999999999996E-2</v>
      </c>
      <c r="H34" s="70">
        <v>1.4E-3</v>
      </c>
      <c r="I34" s="70">
        <v>1.8499999999999999E-2</v>
      </c>
      <c r="J34" s="70">
        <v>1.2999999999999999E-2</v>
      </c>
      <c r="K34" s="70">
        <v>5.4000000000000003E-3</v>
      </c>
      <c r="L34" s="70">
        <v>3.8999999999999998E-3</v>
      </c>
      <c r="M34" s="70">
        <v>0.68899999999999995</v>
      </c>
      <c r="N34" s="70">
        <v>0.14949999999999999</v>
      </c>
      <c r="O34" s="71">
        <v>0.69720000000000004</v>
      </c>
      <c r="P34" s="72"/>
      <c r="Q34" s="78">
        <v>34.200000000000003</v>
      </c>
      <c r="R34" s="77">
        <f t="shared" si="13"/>
        <v>9.5</v>
      </c>
      <c r="S34" s="72"/>
      <c r="T34" s="76">
        <v>37.93</v>
      </c>
      <c r="U34" s="77">
        <f t="shared" si="14"/>
        <v>10.536111111111111</v>
      </c>
      <c r="V34" s="72"/>
      <c r="W34" s="78">
        <v>49.86</v>
      </c>
      <c r="X34" s="77">
        <f t="shared" ref="X34" si="15">W34/3.6</f>
        <v>13.85</v>
      </c>
      <c r="Y34" s="72">
        <v>-21.9</v>
      </c>
      <c r="Z34" s="76">
        <v>-14.8</v>
      </c>
      <c r="AA34" s="11"/>
      <c r="AB34" s="11"/>
      <c r="AC34" s="67"/>
      <c r="AD34" s="81">
        <v>4.2300000000000004</v>
      </c>
      <c r="AE34" s="6">
        <f t="shared" si="2"/>
        <v>100.00000000000001</v>
      </c>
      <c r="AF34" s="7" t="str">
        <f t="shared" si="5"/>
        <v>ОК</v>
      </c>
      <c r="AG34" s="8"/>
      <c r="AH34" s="8"/>
      <c r="AI34" s="8"/>
    </row>
    <row r="35" spans="2:35" ht="15.75" x14ac:dyDescent="0.25">
      <c r="B35" s="16">
        <v>20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6"/>
      <c r="P35" s="13"/>
      <c r="Q35" s="19">
        <v>34.200000000000003</v>
      </c>
      <c r="R35" s="12">
        <f t="shared" ref="R35:R40" si="16">Q35/3.6</f>
        <v>9.5</v>
      </c>
      <c r="S35" s="13"/>
      <c r="T35" s="11">
        <v>37.93</v>
      </c>
      <c r="U35" s="12">
        <f t="shared" ref="U35:U40" si="17">T35/3.6</f>
        <v>10.536111111111111</v>
      </c>
      <c r="V35" s="13"/>
      <c r="W35" s="19"/>
      <c r="X35" s="12"/>
      <c r="Y35" s="13"/>
      <c r="Z35" s="11"/>
      <c r="AA35" s="11"/>
      <c r="AB35" s="11"/>
      <c r="AC35" s="67"/>
      <c r="AD35" s="81">
        <v>4.1893000000000002</v>
      </c>
      <c r="AE35" s="6">
        <f t="shared" si="2"/>
        <v>0</v>
      </c>
      <c r="AF35" s="7" t="str">
        <f t="shared" si="5"/>
        <v xml:space="preserve"> </v>
      </c>
      <c r="AG35" s="8"/>
      <c r="AH35" s="8"/>
      <c r="AI35" s="8"/>
    </row>
    <row r="36" spans="2:35" ht="15.75" x14ac:dyDescent="0.25">
      <c r="B36" s="16">
        <v>21</v>
      </c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1"/>
      <c r="P36" s="72"/>
      <c r="Q36" s="19">
        <v>34.200000000000003</v>
      </c>
      <c r="R36" s="12">
        <f t="shared" si="16"/>
        <v>9.5</v>
      </c>
      <c r="S36" s="13"/>
      <c r="T36" s="11">
        <v>37.93</v>
      </c>
      <c r="U36" s="12">
        <f t="shared" si="17"/>
        <v>10.536111111111111</v>
      </c>
      <c r="V36" s="72"/>
      <c r="W36" s="76"/>
      <c r="X36" s="77"/>
      <c r="Y36" s="72"/>
      <c r="Z36" s="76"/>
      <c r="AA36" s="11"/>
      <c r="AB36" s="11"/>
      <c r="AC36" s="68"/>
      <c r="AD36" s="81">
        <v>4.3128000000000002</v>
      </c>
      <c r="AE36" s="6">
        <f t="shared" si="2"/>
        <v>0</v>
      </c>
      <c r="AF36" s="7" t="str">
        <f t="shared" si="5"/>
        <v xml:space="preserve"> </v>
      </c>
      <c r="AG36" s="8"/>
      <c r="AH36" s="8"/>
      <c r="AI36" s="8"/>
    </row>
    <row r="37" spans="2:35" ht="15.75" x14ac:dyDescent="0.25">
      <c r="B37" s="16">
        <v>22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6"/>
      <c r="P37" s="13"/>
      <c r="Q37" s="19">
        <v>34.200000000000003</v>
      </c>
      <c r="R37" s="12">
        <f t="shared" si="16"/>
        <v>9.5</v>
      </c>
      <c r="S37" s="13"/>
      <c r="T37" s="11">
        <v>37.93</v>
      </c>
      <c r="U37" s="12">
        <f t="shared" si="17"/>
        <v>10.536111111111111</v>
      </c>
      <c r="V37" s="13"/>
      <c r="W37" s="11"/>
      <c r="X37" s="12"/>
      <c r="Y37" s="13"/>
      <c r="Z37" s="11"/>
      <c r="AA37" s="11"/>
      <c r="AB37" s="11"/>
      <c r="AC37" s="67"/>
      <c r="AD37" s="81">
        <v>4.2874999999999996</v>
      </c>
      <c r="AE37" s="6">
        <f t="shared" si="2"/>
        <v>0</v>
      </c>
      <c r="AF37" s="7" t="str">
        <f t="shared" si="5"/>
        <v xml:space="preserve"> </v>
      </c>
      <c r="AG37" s="8"/>
      <c r="AH37" s="8"/>
      <c r="AI37" s="8"/>
    </row>
    <row r="38" spans="2:35" ht="15.75" x14ac:dyDescent="0.25">
      <c r="B38" s="16">
        <v>23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6"/>
      <c r="P38" s="13"/>
      <c r="Q38" s="19">
        <v>34.200000000000003</v>
      </c>
      <c r="R38" s="12">
        <f t="shared" si="16"/>
        <v>9.5</v>
      </c>
      <c r="S38" s="13"/>
      <c r="T38" s="11">
        <v>37.93</v>
      </c>
      <c r="U38" s="12">
        <f t="shared" si="17"/>
        <v>10.536111111111111</v>
      </c>
      <c r="V38" s="13"/>
      <c r="W38" s="11"/>
      <c r="X38" s="12"/>
      <c r="Y38" s="13"/>
      <c r="Z38" s="11"/>
      <c r="AA38" s="11"/>
      <c r="AB38" s="11"/>
      <c r="AC38" s="67"/>
      <c r="AD38" s="81">
        <v>4.2595999999999998</v>
      </c>
      <c r="AE38" s="6">
        <f t="shared" si="2"/>
        <v>0</v>
      </c>
      <c r="AF38" s="7" t="str">
        <f>IF(AE38=100,"ОК"," ")</f>
        <v xml:space="preserve"> </v>
      </c>
      <c r="AG38" s="8"/>
      <c r="AH38" s="8"/>
      <c r="AI38" s="8"/>
    </row>
    <row r="39" spans="2:35" ht="15.75" x14ac:dyDescent="0.25">
      <c r="B39" s="16">
        <v>24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6"/>
      <c r="P39" s="13"/>
      <c r="Q39" s="19">
        <v>34.200000000000003</v>
      </c>
      <c r="R39" s="12">
        <f t="shared" si="16"/>
        <v>9.5</v>
      </c>
      <c r="S39" s="13"/>
      <c r="T39" s="11">
        <v>37.93</v>
      </c>
      <c r="U39" s="12">
        <f t="shared" si="17"/>
        <v>10.536111111111111</v>
      </c>
      <c r="V39" s="13"/>
      <c r="W39" s="11"/>
      <c r="X39" s="12"/>
      <c r="Y39" s="13"/>
      <c r="Z39" s="11"/>
      <c r="AA39" s="76"/>
      <c r="AB39" s="76"/>
      <c r="AC39" s="80"/>
      <c r="AD39" s="81">
        <v>3.8148</v>
      </c>
      <c r="AE39" s="6">
        <f t="shared" si="2"/>
        <v>0</v>
      </c>
      <c r="AF39" s="7" t="str">
        <f t="shared" si="5"/>
        <v xml:space="preserve"> </v>
      </c>
      <c r="AG39" s="8"/>
      <c r="AH39" s="8"/>
      <c r="AI39" s="8"/>
    </row>
    <row r="40" spans="2:35" ht="15.75" x14ac:dyDescent="0.25">
      <c r="B40" s="16">
        <v>25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6"/>
      <c r="P40" s="13"/>
      <c r="Q40" s="19">
        <v>34.200000000000003</v>
      </c>
      <c r="R40" s="12">
        <f t="shared" si="16"/>
        <v>9.5</v>
      </c>
      <c r="S40" s="13"/>
      <c r="T40" s="11">
        <v>37.93</v>
      </c>
      <c r="U40" s="12">
        <f t="shared" si="17"/>
        <v>10.536111111111111</v>
      </c>
      <c r="V40" s="13"/>
      <c r="W40" s="11"/>
      <c r="X40" s="12"/>
      <c r="Y40" s="13"/>
      <c r="Z40" s="11"/>
      <c r="AA40" s="11"/>
      <c r="AB40" s="11"/>
      <c r="AC40" s="67"/>
      <c r="AD40" s="81">
        <v>4.258</v>
      </c>
      <c r="AE40" s="6">
        <f t="shared" si="2"/>
        <v>0</v>
      </c>
      <c r="AF40" s="7" t="str">
        <f t="shared" si="5"/>
        <v xml:space="preserve"> </v>
      </c>
      <c r="AG40" s="8"/>
      <c r="AH40" s="8"/>
      <c r="AI40" s="8"/>
    </row>
    <row r="41" spans="2:35" ht="15.75" x14ac:dyDescent="0.25">
      <c r="B41" s="16">
        <v>26</v>
      </c>
      <c r="C41" s="70">
        <v>96.251499999999993</v>
      </c>
      <c r="D41" s="70">
        <v>2.0295999999999998</v>
      </c>
      <c r="E41" s="70">
        <v>0.6381</v>
      </c>
      <c r="F41" s="70">
        <v>0.10199999999999999</v>
      </c>
      <c r="G41" s="70">
        <v>9.9199999999999997E-2</v>
      </c>
      <c r="H41" s="70">
        <v>6.9999999999999999E-4</v>
      </c>
      <c r="I41" s="70">
        <v>1.9E-2</v>
      </c>
      <c r="J41" s="70">
        <v>1.34E-2</v>
      </c>
      <c r="K41" s="70">
        <v>5.7000000000000002E-3</v>
      </c>
      <c r="L41" s="70">
        <v>4.4999999999999997E-3</v>
      </c>
      <c r="M41" s="70">
        <v>0.6875</v>
      </c>
      <c r="N41" s="70">
        <v>0.14879999999999999</v>
      </c>
      <c r="O41" s="71">
        <v>0.69730000000000003</v>
      </c>
      <c r="P41" s="72"/>
      <c r="Q41" s="76">
        <v>34.21</v>
      </c>
      <c r="R41" s="77">
        <f t="shared" ref="R41" si="18">Q41/3.6</f>
        <v>9.5027777777777782</v>
      </c>
      <c r="S41" s="72"/>
      <c r="T41" s="76">
        <v>37.94</v>
      </c>
      <c r="U41" s="77">
        <f t="shared" ref="U41" si="19">T41/3.6</f>
        <v>10.538888888888888</v>
      </c>
      <c r="V41" s="72"/>
      <c r="W41" s="76">
        <v>49.86</v>
      </c>
      <c r="X41" s="77">
        <f t="shared" ref="X41" si="20">W41/3.6</f>
        <v>13.85</v>
      </c>
      <c r="Y41" s="72">
        <v>-20.8</v>
      </c>
      <c r="Z41" s="76">
        <v>-15.8</v>
      </c>
      <c r="AA41" s="11"/>
      <c r="AB41" s="11"/>
      <c r="AC41" s="67"/>
      <c r="AD41" s="81">
        <v>3.7852999999999999</v>
      </c>
      <c r="AE41" s="6">
        <f t="shared" si="2"/>
        <v>99.999999999999986</v>
      </c>
      <c r="AF41" s="7" t="str">
        <f t="shared" si="5"/>
        <v>ОК</v>
      </c>
      <c r="AG41" s="8"/>
      <c r="AH41" s="8"/>
      <c r="AI41" s="8"/>
    </row>
    <row r="42" spans="2:35" ht="15.75" x14ac:dyDescent="0.25">
      <c r="B42" s="16">
        <v>27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6"/>
      <c r="P42" s="13"/>
      <c r="Q42" s="11">
        <v>34.21</v>
      </c>
      <c r="R42" s="12">
        <f t="shared" ref="R42:R46" si="21">Q42/3.6</f>
        <v>9.5027777777777782</v>
      </c>
      <c r="S42" s="13"/>
      <c r="T42" s="11">
        <v>37.94</v>
      </c>
      <c r="U42" s="12">
        <f t="shared" ref="U42:U46" si="22">T42/3.6</f>
        <v>10.538888888888888</v>
      </c>
      <c r="V42" s="13"/>
      <c r="W42" s="11"/>
      <c r="X42" s="12"/>
      <c r="Y42" s="13"/>
      <c r="Z42" s="11"/>
      <c r="AA42" s="91">
        <v>7.0000000000000007E-2</v>
      </c>
      <c r="AB42" s="76">
        <v>0.187</v>
      </c>
      <c r="AC42" s="80">
        <v>0</v>
      </c>
      <c r="AD42" s="81">
        <v>4.0132000000000003</v>
      </c>
      <c r="AE42" s="6">
        <f t="shared" si="2"/>
        <v>0</v>
      </c>
      <c r="AF42" s="7" t="str">
        <f t="shared" si="5"/>
        <v xml:space="preserve"> </v>
      </c>
      <c r="AG42" s="8"/>
      <c r="AH42" s="8"/>
      <c r="AI42" s="8"/>
    </row>
    <row r="43" spans="2:35" ht="15.75" x14ac:dyDescent="0.25">
      <c r="B43" s="16">
        <v>28</v>
      </c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1"/>
      <c r="P43" s="72"/>
      <c r="Q43" s="11">
        <v>34.21</v>
      </c>
      <c r="R43" s="12">
        <f t="shared" si="21"/>
        <v>9.5027777777777782</v>
      </c>
      <c r="S43" s="13"/>
      <c r="T43" s="11">
        <v>37.94</v>
      </c>
      <c r="U43" s="12">
        <f t="shared" si="22"/>
        <v>10.538888888888888</v>
      </c>
      <c r="V43" s="72"/>
      <c r="W43" s="76"/>
      <c r="X43" s="77"/>
      <c r="Y43" s="79"/>
      <c r="Z43" s="76"/>
      <c r="AA43" s="11"/>
      <c r="AB43" s="11"/>
      <c r="AC43" s="67"/>
      <c r="AD43" s="81">
        <v>4.6242999999999999</v>
      </c>
      <c r="AE43" s="6">
        <f t="shared" si="2"/>
        <v>0</v>
      </c>
      <c r="AF43" s="7" t="str">
        <f t="shared" si="5"/>
        <v xml:space="preserve"> </v>
      </c>
      <c r="AG43" s="8"/>
      <c r="AH43" s="8"/>
      <c r="AI43" s="8"/>
    </row>
    <row r="44" spans="2:35" ht="15.75" x14ac:dyDescent="0.25">
      <c r="B44" s="16">
        <v>29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6"/>
      <c r="P44" s="13"/>
      <c r="Q44" s="11">
        <v>34.21</v>
      </c>
      <c r="R44" s="12">
        <f t="shared" si="21"/>
        <v>9.5027777777777782</v>
      </c>
      <c r="S44" s="13"/>
      <c r="T44" s="11">
        <v>37.94</v>
      </c>
      <c r="U44" s="12">
        <f t="shared" si="22"/>
        <v>10.538888888888888</v>
      </c>
      <c r="V44" s="13"/>
      <c r="W44" s="11"/>
      <c r="X44" s="12"/>
      <c r="Y44" s="13"/>
      <c r="Z44" s="11"/>
      <c r="AA44" s="11"/>
      <c r="AB44" s="11"/>
      <c r="AC44" s="67"/>
      <c r="AD44" s="81">
        <v>4.7511999999999999</v>
      </c>
      <c r="AE44" s="6">
        <f t="shared" si="2"/>
        <v>0</v>
      </c>
      <c r="AF44" s="7" t="str">
        <f t="shared" si="5"/>
        <v xml:space="preserve"> </v>
      </c>
      <c r="AG44" s="8"/>
      <c r="AH44" s="8"/>
      <c r="AI44" s="8"/>
    </row>
    <row r="45" spans="2:35" ht="15.75" x14ac:dyDescent="0.25">
      <c r="B45" s="16">
        <v>30</v>
      </c>
      <c r="C45" s="21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84"/>
      <c r="O45" s="16"/>
      <c r="P45" s="85"/>
      <c r="Q45" s="11">
        <v>34.21</v>
      </c>
      <c r="R45" s="12">
        <f t="shared" si="21"/>
        <v>9.5027777777777782</v>
      </c>
      <c r="S45" s="13"/>
      <c r="T45" s="11">
        <v>37.94</v>
      </c>
      <c r="U45" s="12">
        <f t="shared" si="22"/>
        <v>10.538888888888888</v>
      </c>
      <c r="V45" s="85"/>
      <c r="W45" s="86"/>
      <c r="X45" s="87"/>
      <c r="Y45" s="85"/>
      <c r="Z45" s="86"/>
      <c r="AA45" s="86"/>
      <c r="AB45" s="86"/>
      <c r="AC45" s="88"/>
      <c r="AD45" s="89">
        <v>5.0816999999999997</v>
      </c>
      <c r="AE45" s="6">
        <f t="shared" si="2"/>
        <v>0</v>
      </c>
      <c r="AF45" s="7"/>
      <c r="AG45" s="8"/>
      <c r="AH45" s="8"/>
      <c r="AI45" s="8"/>
    </row>
    <row r="46" spans="2:35" ht="16.5" thickBot="1" x14ac:dyDescent="0.3">
      <c r="B46" s="16">
        <v>31</v>
      </c>
      <c r="C46" s="21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22"/>
      <c r="O46" s="16"/>
      <c r="P46" s="15"/>
      <c r="Q46" s="11">
        <v>34.21</v>
      </c>
      <c r="R46" s="12">
        <f t="shared" si="21"/>
        <v>9.5027777777777782</v>
      </c>
      <c r="S46" s="13"/>
      <c r="T46" s="11">
        <v>37.94</v>
      </c>
      <c r="U46" s="12">
        <f t="shared" si="22"/>
        <v>10.538888888888888</v>
      </c>
      <c r="V46" s="15"/>
      <c r="W46" s="14"/>
      <c r="X46" s="54"/>
      <c r="Y46" s="15"/>
      <c r="Z46" s="14"/>
      <c r="AA46" s="14"/>
      <c r="AB46" s="14"/>
      <c r="AC46" s="69"/>
      <c r="AD46" s="82">
        <v>5.1162999999999998</v>
      </c>
      <c r="AE46" s="6">
        <f t="shared" si="2"/>
        <v>0</v>
      </c>
      <c r="AF46" s="7" t="str">
        <f t="shared" si="5"/>
        <v xml:space="preserve"> </v>
      </c>
      <c r="AG46" s="8"/>
      <c r="AH46" s="8"/>
      <c r="AI46" s="8"/>
    </row>
    <row r="47" spans="2:35" ht="18.75" customHeight="1" thickBot="1" x14ac:dyDescent="0.3">
      <c r="B47" s="146" t="s">
        <v>36</v>
      </c>
      <c r="C47" s="147"/>
      <c r="D47" s="147"/>
      <c r="E47" s="147"/>
      <c r="F47" s="147"/>
      <c r="G47" s="147"/>
      <c r="H47" s="147"/>
      <c r="I47" s="148"/>
      <c r="J47" s="146" t="s">
        <v>37</v>
      </c>
      <c r="K47" s="147"/>
      <c r="L47" s="23">
        <v>0</v>
      </c>
      <c r="M47" s="133" t="s">
        <v>38</v>
      </c>
      <c r="N47" s="134"/>
      <c r="O47" s="24">
        <v>0</v>
      </c>
      <c r="P47" s="135">
        <f>SUMPRODUCT(P16:P46,AD16:AD46)/SUM(AD16:AD46)</f>
        <v>0</v>
      </c>
      <c r="Q47" s="99">
        <f>SUMPRODUCT(Q16:Q46,AD16:AD46)/SUM(AD16:AD46)</f>
        <v>34.196560146022875</v>
      </c>
      <c r="R47" s="99">
        <f>SUMPRODUCT(R16:R46,AD16:AD46)/SUM(AD16:AD46)</f>
        <v>9.4990444850063493</v>
      </c>
      <c r="S47" s="99">
        <f>SUMPRODUCT(S16:S46,AD16:AD46)/SUM(AD16:AD46)</f>
        <v>0</v>
      </c>
      <c r="T47" s="99">
        <f>SUMPRODUCT(T16:T46,AD16:AD46)/SUM(AD16:AD46)</f>
        <v>37.923377459402452</v>
      </c>
      <c r="U47" s="141">
        <f>SUMPRODUCT(U16:U46,AD16:AD46)/SUM(AD16:AD46)</f>
        <v>10.534271516500679</v>
      </c>
      <c r="V47" s="25"/>
      <c r="W47" s="26"/>
      <c r="X47" s="26"/>
      <c r="Y47" s="26"/>
      <c r="Z47" s="26"/>
      <c r="AA47" s="26"/>
      <c r="AB47" s="139" t="s">
        <v>57</v>
      </c>
      <c r="AC47" s="140"/>
      <c r="AD47" s="66">
        <v>127.078</v>
      </c>
      <c r="AE47" s="6"/>
      <c r="AF47" s="7"/>
      <c r="AG47" s="8"/>
      <c r="AH47" s="8"/>
      <c r="AI47" s="8"/>
    </row>
    <row r="48" spans="2:35" ht="19.5" customHeight="1" thickBot="1" x14ac:dyDescent="0.3">
      <c r="B48" s="27"/>
      <c r="C48" s="28"/>
      <c r="D48" s="28"/>
      <c r="E48" s="28"/>
      <c r="F48" s="28"/>
      <c r="G48" s="28"/>
      <c r="H48" s="28"/>
      <c r="I48" s="143" t="s">
        <v>39</v>
      </c>
      <c r="J48" s="144"/>
      <c r="K48" s="144"/>
      <c r="L48" s="144"/>
      <c r="M48" s="144"/>
      <c r="N48" s="144"/>
      <c r="O48" s="145"/>
      <c r="P48" s="136"/>
      <c r="Q48" s="100"/>
      <c r="R48" s="100"/>
      <c r="S48" s="100"/>
      <c r="T48" s="100"/>
      <c r="U48" s="142"/>
      <c r="V48" s="25"/>
      <c r="W48" s="28"/>
      <c r="X48" s="28"/>
      <c r="Y48" s="28"/>
      <c r="Z48" s="28"/>
      <c r="AA48" s="28"/>
      <c r="AB48" s="28"/>
      <c r="AC48" s="28"/>
      <c r="AD48" s="55"/>
    </row>
    <row r="49" spans="2:27" ht="4.5" customHeight="1" x14ac:dyDescent="0.25"/>
    <row r="50" spans="2:27" ht="26.25" customHeight="1" x14ac:dyDescent="0.25"/>
    <row r="51" spans="2:27" ht="20.25" x14ac:dyDescent="0.3">
      <c r="B51" s="34" t="s">
        <v>46</v>
      </c>
      <c r="C51" s="56"/>
      <c r="D51" s="31"/>
      <c r="E51" s="57"/>
      <c r="F51" s="58"/>
      <c r="G51" s="58"/>
      <c r="H51" s="58"/>
      <c r="I51" s="58"/>
      <c r="J51" s="58"/>
      <c r="K51" s="58" t="s">
        <v>47</v>
      </c>
      <c r="L51" s="58"/>
      <c r="M51" s="58"/>
      <c r="N51" s="57"/>
      <c r="O51" s="57"/>
      <c r="P51" s="31"/>
      <c r="Q51" s="31"/>
      <c r="R51" s="31"/>
      <c r="S51" s="31"/>
      <c r="T51" s="31"/>
      <c r="U51" s="31"/>
      <c r="V51" s="98" t="s">
        <v>54</v>
      </c>
      <c r="W51" s="98"/>
      <c r="X51" s="98"/>
      <c r="Y51" s="27"/>
      <c r="Z51" s="18"/>
      <c r="AA51" s="18"/>
    </row>
    <row r="52" spans="2:27" x14ac:dyDescent="0.25">
      <c r="B52" s="59" t="s">
        <v>40</v>
      </c>
      <c r="C52" s="59"/>
      <c r="D52" s="59"/>
      <c r="E52" s="59"/>
      <c r="F52" s="59"/>
      <c r="G52" s="59"/>
      <c r="K52" s="101" t="s">
        <v>41</v>
      </c>
      <c r="L52" s="101"/>
      <c r="Q52" s="32" t="s">
        <v>42</v>
      </c>
      <c r="W52" s="32" t="s">
        <v>43</v>
      </c>
    </row>
    <row r="53" spans="2:27" ht="11.25" customHeight="1" x14ac:dyDescent="0.25">
      <c r="B53" s="50"/>
      <c r="C53" s="50"/>
      <c r="D53" s="50"/>
      <c r="E53" s="59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9"/>
      <c r="S53" s="9"/>
      <c r="W53" s="9"/>
    </row>
    <row r="54" spans="2:27" ht="20.25" x14ac:dyDescent="0.3">
      <c r="B54" s="34" t="s">
        <v>49</v>
      </c>
      <c r="C54" s="56"/>
      <c r="D54" s="31"/>
      <c r="E54" s="31"/>
      <c r="F54" s="57"/>
      <c r="G54" s="57"/>
      <c r="H54" s="34"/>
      <c r="I54" s="34"/>
      <c r="J54" s="34"/>
      <c r="K54" s="58" t="s">
        <v>48</v>
      </c>
      <c r="L54" s="58"/>
      <c r="M54" s="58"/>
      <c r="N54" s="57"/>
      <c r="O54" s="57"/>
      <c r="P54" s="31"/>
      <c r="Q54" s="31"/>
      <c r="R54" s="31"/>
      <c r="S54" s="31"/>
      <c r="T54" s="31"/>
      <c r="U54" s="31"/>
      <c r="V54" s="98" t="s">
        <v>54</v>
      </c>
      <c r="W54" s="98"/>
      <c r="X54" s="98"/>
      <c r="Y54" s="27"/>
      <c r="Z54" s="18"/>
      <c r="AA54" s="18"/>
    </row>
    <row r="55" spans="2:27" x14ac:dyDescent="0.25">
      <c r="B55" s="59" t="s">
        <v>44</v>
      </c>
      <c r="C55" s="59"/>
      <c r="D55" s="59"/>
      <c r="E55" s="59"/>
      <c r="F55" s="59"/>
      <c r="K55" s="101" t="s">
        <v>41</v>
      </c>
      <c r="L55" s="101"/>
      <c r="N55" s="59"/>
      <c r="O55" s="33"/>
      <c r="P55" s="33"/>
      <c r="Q55" s="32" t="s">
        <v>42</v>
      </c>
      <c r="R55" s="33"/>
      <c r="T55" s="33"/>
      <c r="U55" s="33"/>
      <c r="V55" s="33"/>
      <c r="W55" s="32" t="s">
        <v>43</v>
      </c>
    </row>
    <row r="56" spans="2:27" ht="11.25" customHeight="1" x14ac:dyDescent="0.25">
      <c r="F56" s="9"/>
      <c r="P56" s="9"/>
      <c r="S56" s="9"/>
      <c r="W56" s="9"/>
    </row>
    <row r="57" spans="2:27" ht="20.25" x14ac:dyDescent="0.3">
      <c r="B57" s="98" t="s">
        <v>52</v>
      </c>
      <c r="C57" s="98"/>
      <c r="D57" s="98"/>
      <c r="E57" s="31"/>
      <c r="F57" s="31"/>
      <c r="G57" s="57"/>
      <c r="H57" s="57"/>
      <c r="I57" s="57"/>
      <c r="J57" s="31"/>
      <c r="K57" s="58" t="s">
        <v>53</v>
      </c>
      <c r="L57" s="58"/>
      <c r="M57" s="58"/>
      <c r="N57" s="57"/>
      <c r="O57" s="57"/>
      <c r="P57" s="31"/>
      <c r="Q57" s="31"/>
      <c r="R57" s="31"/>
      <c r="S57" s="31"/>
      <c r="T57" s="31"/>
      <c r="U57" s="31"/>
      <c r="V57" s="98" t="s">
        <v>54</v>
      </c>
      <c r="W57" s="98"/>
      <c r="X57" s="98"/>
      <c r="Y57" s="18"/>
      <c r="Z57" s="18"/>
      <c r="AA57" s="18"/>
    </row>
    <row r="58" spans="2:27" x14ac:dyDescent="0.25">
      <c r="B58" s="9" t="s">
        <v>45</v>
      </c>
      <c r="K58" s="101" t="s">
        <v>41</v>
      </c>
      <c r="L58" s="101"/>
      <c r="N58" s="59"/>
      <c r="O58" s="33"/>
      <c r="P58" s="33"/>
      <c r="Q58" s="32" t="s">
        <v>42</v>
      </c>
      <c r="R58" s="33"/>
      <c r="T58" s="33"/>
      <c r="W58" s="9" t="s">
        <v>43</v>
      </c>
    </row>
    <row r="60" spans="2:27" x14ac:dyDescent="0.25">
      <c r="B60" s="35" t="s">
        <v>56</v>
      </c>
      <c r="C60" s="35"/>
      <c r="D60" s="35"/>
      <c r="E60" s="35"/>
      <c r="F60" s="35"/>
      <c r="G60" s="35"/>
      <c r="H60" s="35"/>
      <c r="I60" s="35"/>
      <c r="J60" s="35"/>
    </row>
  </sheetData>
  <mergeCells count="64">
    <mergeCell ref="K55:L55"/>
    <mergeCell ref="B57:D57"/>
    <mergeCell ref="V57:X57"/>
    <mergeCell ref="K58:L58"/>
    <mergeCell ref="U47:U48"/>
    <mergeCell ref="AB47:AC47"/>
    <mergeCell ref="I48:O48"/>
    <mergeCell ref="V51:X51"/>
    <mergeCell ref="K52:L52"/>
    <mergeCell ref="V54:X54"/>
    <mergeCell ref="W14:W15"/>
    <mergeCell ref="X14:X15"/>
    <mergeCell ref="B47:I47"/>
    <mergeCell ref="J47:K47"/>
    <mergeCell ref="M47:N47"/>
    <mergeCell ref="P47:P48"/>
    <mergeCell ref="Q47:Q48"/>
    <mergeCell ref="R47:R48"/>
    <mergeCell ref="S47:S48"/>
    <mergeCell ref="T47:T48"/>
    <mergeCell ref="Q14:Q15"/>
    <mergeCell ref="R14:R15"/>
    <mergeCell ref="S14:S15"/>
    <mergeCell ref="T14:T15"/>
    <mergeCell ref="U14:U15"/>
    <mergeCell ref="V14:V15"/>
    <mergeCell ref="J14:J15"/>
    <mergeCell ref="K14:K15"/>
    <mergeCell ref="L14:L15"/>
    <mergeCell ref="M14:M15"/>
    <mergeCell ref="N14:N15"/>
    <mergeCell ref="E14:E15"/>
    <mergeCell ref="F14:F15"/>
    <mergeCell ref="G14:G15"/>
    <mergeCell ref="H14:H15"/>
    <mergeCell ref="I14:I15"/>
    <mergeCell ref="J8:X8"/>
    <mergeCell ref="J10:X10"/>
    <mergeCell ref="Y10:AD10"/>
    <mergeCell ref="B12:B15"/>
    <mergeCell ref="C12:N13"/>
    <mergeCell ref="O12:X12"/>
    <mergeCell ref="Y12:Y15"/>
    <mergeCell ref="Z12:Z15"/>
    <mergeCell ref="AA12:AA15"/>
    <mergeCell ref="AB12:AB15"/>
    <mergeCell ref="P14:P15"/>
    <mergeCell ref="AC12:AC15"/>
    <mergeCell ref="AD12:AD15"/>
    <mergeCell ref="O13:O15"/>
    <mergeCell ref="C14:C15"/>
    <mergeCell ref="D14:D15"/>
    <mergeCell ref="J7:X7"/>
    <mergeCell ref="J1:W1"/>
    <mergeCell ref="L2:N2"/>
    <mergeCell ref="P2:R2"/>
    <mergeCell ref="T2:W2"/>
    <mergeCell ref="N3:W3"/>
    <mergeCell ref="J4:W4"/>
    <mergeCell ref="L5:N5"/>
    <mergeCell ref="O5:P5"/>
    <mergeCell ref="Q5:S5"/>
    <mergeCell ref="U5:W5"/>
    <mergeCell ref="J6:X6"/>
  </mergeCells>
  <printOptions verticalCentered="1"/>
  <pageMargins left="0.70866141732283472" right="0.70866141732283472" top="0.15748031496062992" bottom="0.15748031496062992" header="0.31496062992125984" footer="0.31496062992125984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11_16</vt:lpstr>
      <vt:lpstr>12_16</vt:lpstr>
      <vt:lpstr>'11_16'!Область_печати</vt:lpstr>
      <vt:lpstr>'12_16'!Область_печати</vt:lpstr>
    </vt:vector>
  </TitlesOfParts>
  <Company>PTG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Журавлев Aлексей Евгеньевич</dc:creator>
  <cp:lastModifiedBy>Шишола Виталия Иосиповна</cp:lastModifiedBy>
  <cp:lastPrinted>2016-12-07T12:02:18Z</cp:lastPrinted>
  <dcterms:created xsi:type="dcterms:W3CDTF">2016-11-01T07:39:48Z</dcterms:created>
  <dcterms:modified xsi:type="dcterms:W3CDTF">2017-01-03T12:11:12Z</dcterms:modified>
</cp:coreProperties>
</file>