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5" windowWidth="20115" windowHeight="775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" i="2"/>
  <c r="W42" i="4" l="1"/>
  <c r="T42" i="4"/>
  <c r="Q42" i="4"/>
  <c r="W41" i="4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<sst xmlns="http://schemas.openxmlformats.org/spreadsheetml/2006/main" count="80" uniqueCount="67">
  <si>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</si>
  <si>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</si>
  <si>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</si>
  <si>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</si>
  <si>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</si>
  <si>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</si>
  <si>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</si>
  <si>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</si>
  <si>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</si>
  <si>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</si>
  <si>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</si>
  <si>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</si>
  <si>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</si>
  <si>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</si>
  <si>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</si>
  <si>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</si>
  <si>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</si>
  <si>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</si>
  <si>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</si>
  <si>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</si>
  <si>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</si>
  <si>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</si>
  <si>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</si>
  <si>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</si>
  <si>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</si>
  <si>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</si>
  <si>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</si>
  <si>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</si>
  <si>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</si>
  <si>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</si>
  <si>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</si>
  <si>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</si>
  <si>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</si>
  <si>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</si>
  <si>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</si>
  <si>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</si>
  <si>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</si>
  <si>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</si>
  <si>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</si>
  <si>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</si>
  <si>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</si>
  <si>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</si>
  <si>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</si>
  <si>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</si>
  <si>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</si>
  <si>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</si>
  <si>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</si>
  <si>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</si>
  <si>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</si>
  <si>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</si>
  <si>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</si>
  <si>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</si>
  <si>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</si>
  <si>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</si>
  <si>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</si>
  <si>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</si>
  <si>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</si>
  <si>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>маршрут №___</t>
    </r>
    <r>
      <rPr>
        <u/>
        <sz val="11"/>
        <color theme="1"/>
        <rFont val="Times New Roman"/>
        <family val="1"/>
        <charset val="204"/>
      </rPr>
      <t>676</t>
    </r>
    <r>
      <rPr>
        <sz val="11"/>
        <color theme="1"/>
        <rFont val="Times New Roman"/>
        <family val="1"/>
        <charset val="204"/>
      </rPr>
      <t>_</t>
    </r>
  </si>
  <si>
    <r>
      <t xml:space="preserve">з газопроводу   </t>
    </r>
    <r>
      <rPr>
        <b/>
        <u/>
        <sz val="11"/>
        <color theme="1"/>
        <rFont val="Times New Roman"/>
        <family val="1"/>
        <charset val="204"/>
      </rPr>
      <t xml:space="preserve"> Маріуполь -Бердянськ  </t>
    </r>
    <r>
      <rPr>
        <sz val="11"/>
        <color theme="1"/>
        <rFont val="Times New Roman"/>
        <family val="1"/>
        <charset val="204"/>
      </rPr>
      <t xml:space="preserve">за період з   </t>
    </r>
    <r>
      <rPr>
        <b/>
        <sz val="11"/>
        <color theme="1"/>
        <rFont val="Times New Roman"/>
        <family val="1"/>
        <charset val="204"/>
      </rPr>
      <t>01.12.2016р.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31.12.2016р.</t>
    </r>
  </si>
  <si>
    <t>відс.</t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</si>
  <si>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>та прийнятого ПАТ</t>
    </r>
    <r>
      <rPr>
        <b/>
        <u/>
        <sz val="11"/>
        <color theme="1"/>
        <rFont val="Times New Roman"/>
        <family val="1"/>
        <charset val="204"/>
      </rPr>
      <t xml:space="preserve"> "Запоріжгаз" </t>
    </r>
    <r>
      <rPr>
        <sz val="11"/>
        <color theme="1"/>
        <rFont val="Times New Roman"/>
        <family val="1"/>
        <charset val="204"/>
      </rPr>
      <t xml:space="preserve"> по</t>
    </r>
    <r>
      <rPr>
        <b/>
        <u/>
        <sz val="11"/>
        <color theme="1"/>
        <rFont val="Times New Roman"/>
        <family val="1"/>
        <charset val="204"/>
      </rPr>
      <t xml:space="preserve">  ГРС м. Бердянськ, ГРС с. Червоне Поле, ГРС с. Миколаївка </t>
    </r>
  </si>
  <si>
    <t xml:space="preserve">          ( к-п Україна), ГРС с. Осипенко, ГРС к-п Росія (с. Старопетрівка), ГРС  с. Андріївка, ГРС с. Дмитрівка, ГРС с. Маринівка.   </t>
  </si>
  <si>
    <t>Данные по объекту Бердянск (осн.) за 12/16.</t>
  </si>
  <si>
    <t>День</t>
  </si>
  <si>
    <t xml:space="preserve"> V, м3</t>
  </si>
  <si>
    <t>Итого</t>
  </si>
  <si>
    <t>13600878,66*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</si>
</sst>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0"/>
      <name val="Times New Roman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2" fillId="0" borderId="0" xfId="0" applyFont="1" applyProtection="1"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164" fontId="14" fillId="0" borderId="48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/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4" fontId="1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6" fillId="2" borderId="43" xfId="0" applyFont="1" applyFill="1" applyBorder="1" applyAlignment="1">
      <alignment horizontal="center" vertical="center"/>
    </xf>
    <xf numFmtId="164" fontId="2" fillId="0" borderId="48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1" xfId="0" applyNumberFormat="1" applyFont="1" applyFill="1" applyBorder="1" applyAlignment="1">
      <alignment horizontal="center" wrapText="1"/>
    </xf>
    <xf numFmtId="164" fontId="14" fillId="2" borderId="48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Protection="1">
      <protection locked="0"/>
    </xf>
    <xf numFmtId="2" fontId="1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Fill="1" applyBorder="1" applyAlignment="1">
      <alignment horizontal="center" wrapText="1"/>
    </xf>
    <xf numFmtId="164" fontId="14" fillId="0" borderId="48" xfId="0" applyNumberFormat="1" applyFont="1" applyFill="1" applyBorder="1" applyAlignment="1">
      <alignment horizontal="center" wrapText="1"/>
    </xf>
    <xf numFmtId="164" fontId="2" fillId="0" borderId="1" xfId="0" applyNumberFormat="1" applyFont="1" applyBorder="1"/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/>
    <xf numFmtId="2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7" xfId="0" applyNumberFormat="1" applyFont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Border="1" applyAlignment="1" applyProtection="1">
      <alignment horizontal="center" vertical="center" wrapText="1"/>
      <protection locked="0"/>
    </xf>
    <xf numFmtId="164" fontId="14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165" fontId="17" fillId="0" borderId="29" xfId="0" applyNumberFormat="1" applyFont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 applyProtection="1">
      <alignment horizontal="center" vertical="center" wrapText="1"/>
      <protection locked="0"/>
    </xf>
    <xf numFmtId="165" fontId="17" fillId="0" borderId="45" xfId="0" applyNumberFormat="1" applyFont="1" applyBorder="1" applyAlignment="1" applyProtection="1">
      <alignment horizontal="center" vertical="center" wrapText="1"/>
      <protection locked="0"/>
    </xf>
    <xf numFmtId="165" fontId="2" fillId="0" borderId="46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A25" zoomScaleNormal="100" zoomScaleSheetLayoutView="100" workbookViewId="0">
      <selection activeCell="AC43" sqref="AC43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9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27" t="s">
        <v>20</v>
      </c>
      <c r="B1" s="26"/>
      <c r="C1" s="26"/>
      <c r="D1" s="26"/>
      <c r="E1" s="11"/>
      <c r="F1" s="11"/>
      <c r="G1" s="11"/>
      <c r="H1" s="11"/>
      <c r="I1" s="11"/>
      <c r="J1" s="11"/>
      <c r="K1" s="11"/>
      <c r="L1" s="11"/>
      <c r="M1" s="26" t="s">
        <v>4</v>
      </c>
      <c r="N1" s="26"/>
      <c r="O1" s="26"/>
      <c r="P1" s="26"/>
      <c r="Q1" s="26"/>
      <c r="R1" s="26"/>
      <c r="S1" s="26"/>
      <c r="T1" s="26"/>
      <c r="U1" s="26"/>
      <c r="V1" s="26"/>
      <c r="W1" s="26"/>
      <c r="X1" s="11"/>
      <c r="Y1" s="11"/>
      <c r="Z1" s="11"/>
      <c r="AA1" s="11"/>
      <c r="AB1" s="11"/>
      <c r="AC1" s="11"/>
    </row>
    <row r="2" spans="1:34" x14ac:dyDescent="0.25">
      <c r="A2" s="27" t="s">
        <v>47</v>
      </c>
      <c r="B2" s="26"/>
      <c r="C2" s="10"/>
      <c r="D2" s="26"/>
      <c r="E2" s="11"/>
      <c r="F2" s="26"/>
      <c r="G2" s="26"/>
      <c r="H2" s="26"/>
      <c r="I2" s="106" t="s">
        <v>60</v>
      </c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</row>
    <row r="3" spans="1:34" x14ac:dyDescent="0.25">
      <c r="A3" s="107" t="s">
        <v>48</v>
      </c>
      <c r="B3" s="107"/>
      <c r="C3" s="107"/>
      <c r="D3" s="107"/>
      <c r="E3" s="107"/>
      <c r="F3" s="26"/>
      <c r="G3" s="26"/>
      <c r="H3" s="33"/>
      <c r="I3" s="126" t="s">
        <v>61</v>
      </c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</row>
    <row r="4" spans="1:34" ht="13.5" customHeight="1" x14ac:dyDescent="0.25">
      <c r="A4" s="28" t="s">
        <v>21</v>
      </c>
      <c r="B4" s="11"/>
      <c r="C4" s="11"/>
      <c r="D4" s="11"/>
      <c r="E4" s="11"/>
      <c r="F4" s="11"/>
      <c r="G4" s="26"/>
      <c r="H4" s="26"/>
      <c r="I4" s="26"/>
      <c r="J4" s="26"/>
      <c r="K4" s="12" t="s">
        <v>57</v>
      </c>
      <c r="L4" s="11"/>
      <c r="M4" s="29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28" t="s">
        <v>49</v>
      </c>
      <c r="B5" s="11"/>
      <c r="C5" s="11"/>
      <c r="D5" s="11"/>
      <c r="E5" s="11"/>
      <c r="F5" s="26"/>
      <c r="G5" s="26"/>
      <c r="H5" s="26"/>
      <c r="I5" s="26"/>
      <c r="J5" s="11"/>
      <c r="K5" s="12" t="s">
        <v>58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28"/>
      <c r="B6" s="11"/>
      <c r="C6" s="11"/>
      <c r="D6" s="11"/>
      <c r="E6" s="11"/>
      <c r="F6" s="26"/>
      <c r="G6" s="26"/>
      <c r="H6" s="26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96" t="s">
        <v>0</v>
      </c>
      <c r="B8" s="98" t="s">
        <v>1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  <c r="N8" s="98" t="s">
        <v>30</v>
      </c>
      <c r="O8" s="116"/>
      <c r="P8" s="116"/>
      <c r="Q8" s="116"/>
      <c r="R8" s="116"/>
      <c r="S8" s="116"/>
      <c r="T8" s="116"/>
      <c r="U8" s="116"/>
      <c r="V8" s="116"/>
      <c r="W8" s="117"/>
      <c r="X8" s="118" t="s">
        <v>25</v>
      </c>
      <c r="Y8" s="120" t="s">
        <v>2</v>
      </c>
      <c r="Z8" s="108" t="s">
        <v>17</v>
      </c>
      <c r="AA8" s="108" t="s">
        <v>18</v>
      </c>
      <c r="AB8" s="110" t="s">
        <v>19</v>
      </c>
      <c r="AC8" s="96" t="s">
        <v>16</v>
      </c>
    </row>
    <row r="9" spans="1:34" ht="16.5" customHeight="1" thickBot="1" x14ac:dyDescent="0.3">
      <c r="A9" s="97"/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3"/>
      <c r="N9" s="113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1"/>
      <c r="X9" s="119"/>
      <c r="Y9" s="121"/>
      <c r="Z9" s="109"/>
      <c r="AA9" s="109"/>
      <c r="AB9" s="111"/>
      <c r="AC9" s="112"/>
    </row>
    <row r="10" spans="1:34" ht="15" customHeight="1" x14ac:dyDescent="0.25">
      <c r="A10" s="97"/>
      <c r="B10" s="104" t="s">
        <v>33</v>
      </c>
      <c r="C10" s="76" t="s">
        <v>34</v>
      </c>
      <c r="D10" s="76" t="s">
        <v>35</v>
      </c>
      <c r="E10" s="76" t="s">
        <v>40</v>
      </c>
      <c r="F10" s="76" t="s">
        <v>41</v>
      </c>
      <c r="G10" s="76" t="s">
        <v>38</v>
      </c>
      <c r="H10" s="76" t="s">
        <v>42</v>
      </c>
      <c r="I10" s="76" t="s">
        <v>39</v>
      </c>
      <c r="J10" s="76" t="s">
        <v>37</v>
      </c>
      <c r="K10" s="76" t="s">
        <v>36</v>
      </c>
      <c r="L10" s="76" t="s">
        <v>43</v>
      </c>
      <c r="M10" s="78" t="s">
        <v>44</v>
      </c>
      <c r="N10" s="114"/>
      <c r="O10" s="122" t="s">
        <v>31</v>
      </c>
      <c r="P10" s="124" t="s">
        <v>10</v>
      </c>
      <c r="Q10" s="110" t="s">
        <v>11</v>
      </c>
      <c r="R10" s="104" t="s">
        <v>32</v>
      </c>
      <c r="S10" s="76" t="s">
        <v>12</v>
      </c>
      <c r="T10" s="78" t="s">
        <v>13</v>
      </c>
      <c r="U10" s="80" t="s">
        <v>27</v>
      </c>
      <c r="V10" s="76" t="s">
        <v>14</v>
      </c>
      <c r="W10" s="78" t="s">
        <v>15</v>
      </c>
      <c r="X10" s="119"/>
      <c r="Y10" s="121"/>
      <c r="Z10" s="109"/>
      <c r="AA10" s="109"/>
      <c r="AB10" s="111"/>
      <c r="AC10" s="112"/>
    </row>
    <row r="11" spans="1:34" ht="92.25" customHeight="1" x14ac:dyDescent="0.25">
      <c r="A11" s="97"/>
      <c r="B11" s="10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9"/>
      <c r="N11" s="115"/>
      <c r="O11" s="123"/>
      <c r="P11" s="125"/>
      <c r="Q11" s="111"/>
      <c r="R11" s="105"/>
      <c r="S11" s="77"/>
      <c r="T11" s="79"/>
      <c r="U11" s="81"/>
      <c r="V11" s="77"/>
      <c r="W11" s="79"/>
      <c r="X11" s="119"/>
      <c r="Y11" s="121"/>
      <c r="Z11" s="109"/>
      <c r="AA11" s="109"/>
      <c r="AB11" s="111"/>
      <c r="AC11" s="112"/>
    </row>
    <row r="12" spans="1:34" x14ac:dyDescent="0.25">
      <c r="A12" s="22">
        <v>1</v>
      </c>
      <c r="B12" s="34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5"/>
      <c r="N12" s="36">
        <v>0.72989999999999999</v>
      </c>
      <c r="O12" s="30"/>
      <c r="P12" s="37">
        <v>34.08</v>
      </c>
      <c r="Q12" s="38">
        <f t="shared" ref="Q12:Q16" si="0">P12/3.6</f>
        <v>9.4666666666666668</v>
      </c>
      <c r="R12" s="39"/>
      <c r="S12" s="37">
        <v>37.75</v>
      </c>
      <c r="T12" s="38">
        <f t="shared" ref="T12:T16" si="1">S12/3.6</f>
        <v>10.486111111111111</v>
      </c>
      <c r="U12" s="40"/>
      <c r="V12" s="37">
        <v>48.57</v>
      </c>
      <c r="W12" s="38">
        <f t="shared" ref="W12:W16" si="2">V12/3.6</f>
        <v>13.491666666666667</v>
      </c>
      <c r="X12" s="31"/>
      <c r="Y12" s="41"/>
      <c r="Z12" s="41"/>
      <c r="AA12" s="41"/>
      <c r="AB12" s="42"/>
      <c r="AC12" s="127">
        <v>566.69235000000015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2">
        <v>2</v>
      </c>
      <c r="B13" s="34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5"/>
      <c r="N13" s="36">
        <v>0.72989999999999999</v>
      </c>
      <c r="O13" s="30"/>
      <c r="P13" s="37">
        <v>34.08</v>
      </c>
      <c r="Q13" s="38">
        <f t="shared" si="0"/>
        <v>9.4666666666666668</v>
      </c>
      <c r="R13" s="39"/>
      <c r="S13" s="37">
        <v>37.75</v>
      </c>
      <c r="T13" s="38">
        <f t="shared" si="1"/>
        <v>10.486111111111111</v>
      </c>
      <c r="U13" s="40"/>
      <c r="V13" s="37">
        <v>48.57</v>
      </c>
      <c r="W13" s="38">
        <f t="shared" si="2"/>
        <v>13.491666666666667</v>
      </c>
      <c r="X13" s="31"/>
      <c r="Y13" s="41"/>
      <c r="Z13" s="41"/>
      <c r="AA13" s="41"/>
      <c r="AB13" s="43"/>
      <c r="AC13" s="127">
        <v>513.08712000000003</v>
      </c>
      <c r="AD13" s="13">
        <f t="shared" ref="AD13:AD42" si="3">SUM(B13:M13)+$K$43+$N$43</f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2">
        <v>3</v>
      </c>
      <c r="B14" s="34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5"/>
      <c r="N14" s="36">
        <v>0.72989999999999999</v>
      </c>
      <c r="O14" s="30"/>
      <c r="P14" s="37">
        <v>34.08</v>
      </c>
      <c r="Q14" s="38">
        <f t="shared" si="0"/>
        <v>9.4666666666666668</v>
      </c>
      <c r="R14" s="39"/>
      <c r="S14" s="37">
        <v>37.75</v>
      </c>
      <c r="T14" s="38">
        <f t="shared" si="1"/>
        <v>10.486111111111111</v>
      </c>
      <c r="U14" s="40"/>
      <c r="V14" s="37">
        <v>48.57</v>
      </c>
      <c r="W14" s="38">
        <f t="shared" si="2"/>
        <v>13.491666666666667</v>
      </c>
      <c r="X14" s="31"/>
      <c r="Y14" s="41"/>
      <c r="Z14" s="41"/>
      <c r="AA14" s="41"/>
      <c r="AB14" s="42"/>
      <c r="AC14" s="127">
        <v>544.39015000000006</v>
      </c>
      <c r="AD14" s="13">
        <f t="shared" si="3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2">
        <v>4</v>
      </c>
      <c r="B15" s="3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5"/>
      <c r="N15" s="36">
        <v>0.72989999999999999</v>
      </c>
      <c r="O15" s="30"/>
      <c r="P15" s="37">
        <v>34.08</v>
      </c>
      <c r="Q15" s="38">
        <f t="shared" si="0"/>
        <v>9.4666666666666668</v>
      </c>
      <c r="R15" s="39"/>
      <c r="S15" s="37">
        <v>37.75</v>
      </c>
      <c r="T15" s="38">
        <f t="shared" si="1"/>
        <v>10.486111111111111</v>
      </c>
      <c r="U15" s="40"/>
      <c r="V15" s="37">
        <v>48.57</v>
      </c>
      <c r="W15" s="38">
        <f t="shared" si="2"/>
        <v>13.491666666666667</v>
      </c>
      <c r="X15" s="31"/>
      <c r="Y15" s="41"/>
      <c r="Z15" s="41"/>
      <c r="AA15" s="41"/>
      <c r="AB15" s="42"/>
      <c r="AC15" s="127">
        <v>552.54836000000012</v>
      </c>
      <c r="AD15" s="13">
        <f t="shared" si="3"/>
        <v>0</v>
      </c>
      <c r="AE15" s="14" t="str">
        <f t="shared" ref="AE15:AE42" si="4">IF(AD15=100,"ОК"," ")</f>
        <v xml:space="preserve"> </v>
      </c>
      <c r="AF15" s="7"/>
      <c r="AG15" s="7"/>
      <c r="AH15" s="7"/>
    </row>
    <row r="16" spans="1:34" x14ac:dyDescent="0.25">
      <c r="A16" s="22">
        <v>5</v>
      </c>
      <c r="B16" s="34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5"/>
      <c r="N16" s="36">
        <v>0.72989999999999999</v>
      </c>
      <c r="O16" s="30"/>
      <c r="P16" s="37">
        <v>34.08</v>
      </c>
      <c r="Q16" s="38">
        <f t="shared" si="0"/>
        <v>9.4666666666666668</v>
      </c>
      <c r="R16" s="39"/>
      <c r="S16" s="37">
        <v>37.75</v>
      </c>
      <c r="T16" s="38">
        <f t="shared" si="1"/>
        <v>10.486111111111111</v>
      </c>
      <c r="U16" s="40"/>
      <c r="V16" s="37">
        <v>48.57</v>
      </c>
      <c r="W16" s="38">
        <f t="shared" si="2"/>
        <v>13.491666666666667</v>
      </c>
      <c r="X16" s="31"/>
      <c r="Y16" s="41"/>
      <c r="Z16" s="41"/>
      <c r="AA16" s="41"/>
      <c r="AB16" s="42"/>
      <c r="AC16" s="127">
        <v>579.13592999999992</v>
      </c>
      <c r="AD16" s="13">
        <f t="shared" si="3"/>
        <v>0</v>
      </c>
      <c r="AE16" s="14" t="str">
        <f t="shared" si="4"/>
        <v xml:space="preserve"> </v>
      </c>
      <c r="AF16" s="7"/>
      <c r="AG16" s="7"/>
      <c r="AH16" s="7"/>
    </row>
    <row r="17" spans="1:34" x14ac:dyDescent="0.25">
      <c r="A17" s="22">
        <v>6</v>
      </c>
      <c r="B17" s="9">
        <v>91.5702</v>
      </c>
      <c r="C17" s="9">
        <v>3.8873000000000002</v>
      </c>
      <c r="D17" s="9">
        <v>0.8861</v>
      </c>
      <c r="E17" s="9">
        <v>8.3400000000000002E-2</v>
      </c>
      <c r="F17" s="9">
        <v>0.12509999999999999</v>
      </c>
      <c r="G17" s="9">
        <v>5.0000000000000001E-3</v>
      </c>
      <c r="H17" s="9">
        <v>2.3900000000000001E-2</v>
      </c>
      <c r="I17" s="9">
        <v>1.9300000000000001E-2</v>
      </c>
      <c r="J17" s="9">
        <v>4.9799999999999997E-2</v>
      </c>
      <c r="K17" s="9">
        <v>9.9000000000000008E-3</v>
      </c>
      <c r="L17" s="9">
        <v>2.9586000000000001</v>
      </c>
      <c r="M17" s="44">
        <v>0.38140000000000002</v>
      </c>
      <c r="N17" s="45">
        <v>0.72689999999999999</v>
      </c>
      <c r="O17" s="15"/>
      <c r="P17" s="46">
        <v>34.06</v>
      </c>
      <c r="Q17" s="47">
        <f>P17/3.6</f>
        <v>9.4611111111111121</v>
      </c>
      <c r="R17" s="48"/>
      <c r="S17" s="49">
        <v>37.729999999999997</v>
      </c>
      <c r="T17" s="47">
        <f>S17/3.6</f>
        <v>10.480555555555554</v>
      </c>
      <c r="U17" s="50"/>
      <c r="V17" s="49">
        <v>48.57</v>
      </c>
      <c r="W17" s="47">
        <f>V17/3.6</f>
        <v>13.491666666666667</v>
      </c>
      <c r="X17" s="19"/>
      <c r="Y17" s="16"/>
      <c r="Z17" s="16">
        <v>2</v>
      </c>
      <c r="AA17" s="16">
        <v>11</v>
      </c>
      <c r="AB17" s="20" t="s">
        <v>59</v>
      </c>
      <c r="AC17" s="127">
        <v>529.71574999999996</v>
      </c>
      <c r="AD17" s="13">
        <f t="shared" si="3"/>
        <v>100</v>
      </c>
      <c r="AE17" s="14" t="str">
        <f t="shared" si="4"/>
        <v>ОК</v>
      </c>
      <c r="AF17" s="7"/>
      <c r="AG17" s="7"/>
      <c r="AH17" s="7"/>
    </row>
    <row r="18" spans="1:34" x14ac:dyDescent="0.25">
      <c r="A18" s="22">
        <v>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36">
        <v>0.72689999999999999</v>
      </c>
      <c r="O18" s="30"/>
      <c r="P18" s="53">
        <v>34.06</v>
      </c>
      <c r="Q18" s="38">
        <f>P18/3.6</f>
        <v>9.4611111111111121</v>
      </c>
      <c r="R18" s="54"/>
      <c r="S18" s="37">
        <v>37.729999999999997</v>
      </c>
      <c r="T18" s="38">
        <f>S18/3.6</f>
        <v>10.480555555555554</v>
      </c>
      <c r="U18" s="55"/>
      <c r="V18" s="37">
        <v>48.57</v>
      </c>
      <c r="W18" s="38">
        <f>V18/3.6</f>
        <v>13.491666666666667</v>
      </c>
      <c r="X18" s="41"/>
      <c r="Y18" s="41"/>
      <c r="Z18" s="41"/>
      <c r="AA18" s="41"/>
      <c r="AB18" s="43"/>
      <c r="AC18" s="128">
        <v>638.10698000000002</v>
      </c>
      <c r="AD18" s="13">
        <f t="shared" si="3"/>
        <v>0</v>
      </c>
      <c r="AE18" s="14" t="str">
        <f t="shared" si="4"/>
        <v xml:space="preserve"> </v>
      </c>
      <c r="AF18" s="7"/>
      <c r="AG18" s="7"/>
      <c r="AH18" s="7"/>
    </row>
    <row r="19" spans="1:34" x14ac:dyDescent="0.25">
      <c r="A19" s="22">
        <v>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5"/>
      <c r="N19" s="36">
        <v>0.72689999999999999</v>
      </c>
      <c r="O19" s="30"/>
      <c r="P19" s="53">
        <v>34.06</v>
      </c>
      <c r="Q19" s="38">
        <f t="shared" ref="Q19:Q42" si="5">P19/3.6</f>
        <v>9.4611111111111121</v>
      </c>
      <c r="R19" s="54"/>
      <c r="S19" s="37">
        <v>37.729999999999997</v>
      </c>
      <c r="T19" s="38">
        <f t="shared" ref="T19:T42" si="6">S19/3.6</f>
        <v>10.480555555555554</v>
      </c>
      <c r="U19" s="55"/>
      <c r="V19" s="37">
        <v>48.57</v>
      </c>
      <c r="W19" s="38">
        <f t="shared" ref="W19:W42" si="7">V19/3.6</f>
        <v>13.491666666666667</v>
      </c>
      <c r="X19" s="31"/>
      <c r="Y19" s="41"/>
      <c r="Z19" s="41"/>
      <c r="AA19" s="41"/>
      <c r="AB19" s="42"/>
      <c r="AC19" s="127">
        <v>575.61841000000015</v>
      </c>
      <c r="AD19" s="13">
        <f t="shared" si="3"/>
        <v>0</v>
      </c>
      <c r="AE19" s="14" t="str">
        <f t="shared" si="4"/>
        <v xml:space="preserve"> </v>
      </c>
      <c r="AF19" s="7"/>
      <c r="AG19" s="7"/>
      <c r="AH19" s="7"/>
    </row>
    <row r="20" spans="1:34" x14ac:dyDescent="0.25">
      <c r="A20" s="22">
        <v>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5"/>
      <c r="N20" s="36">
        <v>0.72689999999999999</v>
      </c>
      <c r="O20" s="30"/>
      <c r="P20" s="53">
        <v>34.06</v>
      </c>
      <c r="Q20" s="38">
        <f t="shared" si="5"/>
        <v>9.4611111111111121</v>
      </c>
      <c r="R20" s="54"/>
      <c r="S20" s="37">
        <v>37.729999999999997</v>
      </c>
      <c r="T20" s="38">
        <f t="shared" si="6"/>
        <v>10.480555555555554</v>
      </c>
      <c r="U20" s="55"/>
      <c r="V20" s="37">
        <v>48.57</v>
      </c>
      <c r="W20" s="38">
        <f t="shared" si="7"/>
        <v>13.491666666666667</v>
      </c>
      <c r="X20" s="31"/>
      <c r="Y20" s="41"/>
      <c r="Z20" s="41"/>
      <c r="AA20" s="41"/>
      <c r="AB20" s="42"/>
      <c r="AC20" s="127">
        <v>520.16021000000012</v>
      </c>
      <c r="AD20" s="13">
        <f t="shared" si="3"/>
        <v>0</v>
      </c>
      <c r="AE20" s="14" t="str">
        <f t="shared" si="4"/>
        <v xml:space="preserve"> </v>
      </c>
      <c r="AF20" s="7"/>
      <c r="AG20" s="7"/>
      <c r="AH20" s="7"/>
    </row>
    <row r="21" spans="1:34" x14ac:dyDescent="0.25">
      <c r="A21" s="22">
        <v>10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5"/>
      <c r="N21" s="36">
        <v>0.72689999999999999</v>
      </c>
      <c r="O21" s="30"/>
      <c r="P21" s="53">
        <v>34.06</v>
      </c>
      <c r="Q21" s="38">
        <f t="shared" si="5"/>
        <v>9.4611111111111121</v>
      </c>
      <c r="R21" s="54"/>
      <c r="S21" s="37">
        <v>37.729999999999997</v>
      </c>
      <c r="T21" s="38">
        <f t="shared" si="6"/>
        <v>10.480555555555554</v>
      </c>
      <c r="U21" s="55"/>
      <c r="V21" s="37">
        <v>48.57</v>
      </c>
      <c r="W21" s="38">
        <f t="shared" si="7"/>
        <v>13.491666666666667</v>
      </c>
      <c r="X21" s="31"/>
      <c r="Y21" s="41"/>
      <c r="Z21" s="41"/>
      <c r="AA21" s="41"/>
      <c r="AB21" s="42"/>
      <c r="AC21" s="127">
        <v>475.76742999999999</v>
      </c>
      <c r="AD21" s="13">
        <f t="shared" si="3"/>
        <v>0</v>
      </c>
      <c r="AE21" s="14" t="str">
        <f t="shared" si="4"/>
        <v xml:space="preserve"> </v>
      </c>
      <c r="AF21" s="7"/>
      <c r="AG21" s="7"/>
      <c r="AH21" s="7"/>
    </row>
    <row r="22" spans="1:34" x14ac:dyDescent="0.25">
      <c r="A22" s="22">
        <v>11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5"/>
      <c r="N22" s="36">
        <v>0.72689999999999999</v>
      </c>
      <c r="O22" s="30"/>
      <c r="P22" s="53">
        <v>34.06</v>
      </c>
      <c r="Q22" s="38">
        <f t="shared" si="5"/>
        <v>9.4611111111111121</v>
      </c>
      <c r="R22" s="54"/>
      <c r="S22" s="37">
        <v>37.729999999999997</v>
      </c>
      <c r="T22" s="38">
        <f t="shared" si="6"/>
        <v>10.480555555555554</v>
      </c>
      <c r="U22" s="55"/>
      <c r="V22" s="37">
        <v>48.57</v>
      </c>
      <c r="W22" s="38">
        <f t="shared" si="7"/>
        <v>13.491666666666667</v>
      </c>
      <c r="X22" s="31"/>
      <c r="Y22" s="41"/>
      <c r="Z22" s="41"/>
      <c r="AA22" s="41"/>
      <c r="AB22" s="42"/>
      <c r="AC22" s="127">
        <v>457.59206</v>
      </c>
      <c r="AD22" s="13">
        <f t="shared" si="3"/>
        <v>0</v>
      </c>
      <c r="AE22" s="14" t="str">
        <f t="shared" si="4"/>
        <v xml:space="preserve"> </v>
      </c>
      <c r="AF22" s="7"/>
      <c r="AG22" s="7"/>
      <c r="AH22" s="7"/>
    </row>
    <row r="23" spans="1:34" x14ac:dyDescent="0.25">
      <c r="A23" s="22">
        <v>12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5"/>
      <c r="N23" s="36">
        <v>0.72689999999999999</v>
      </c>
      <c r="O23" s="30"/>
      <c r="P23" s="53">
        <v>34.06</v>
      </c>
      <c r="Q23" s="38">
        <f t="shared" si="5"/>
        <v>9.4611111111111121</v>
      </c>
      <c r="R23" s="54"/>
      <c r="S23" s="37">
        <v>37.729999999999997</v>
      </c>
      <c r="T23" s="38">
        <f t="shared" si="6"/>
        <v>10.480555555555554</v>
      </c>
      <c r="U23" s="55"/>
      <c r="V23" s="37">
        <v>48.57</v>
      </c>
      <c r="W23" s="38">
        <f t="shared" si="7"/>
        <v>13.491666666666667</v>
      </c>
      <c r="X23" s="31"/>
      <c r="Y23" s="41"/>
      <c r="Z23" s="41"/>
      <c r="AA23" s="41"/>
      <c r="AB23" s="42"/>
      <c r="AC23" s="127">
        <v>471.03241999999995</v>
      </c>
      <c r="AD23" s="13">
        <f t="shared" si="3"/>
        <v>0</v>
      </c>
      <c r="AE23" s="14" t="str">
        <f t="shared" si="4"/>
        <v xml:space="preserve"> </v>
      </c>
      <c r="AF23" s="7"/>
      <c r="AG23" s="7"/>
      <c r="AH23" s="7"/>
    </row>
    <row r="24" spans="1:34" x14ac:dyDescent="0.25">
      <c r="A24" s="22">
        <v>13</v>
      </c>
      <c r="B24" s="9">
        <v>93.807299999999998</v>
      </c>
      <c r="C24" s="9">
        <v>3.0769000000000002</v>
      </c>
      <c r="D24" s="9">
        <v>0.76870000000000005</v>
      </c>
      <c r="E24" s="9">
        <v>8.72E-2</v>
      </c>
      <c r="F24" s="9">
        <v>0.1056</v>
      </c>
      <c r="G24" s="9">
        <v>4.7000000000000002E-3</v>
      </c>
      <c r="H24" s="9">
        <v>1.95E-2</v>
      </c>
      <c r="I24" s="9">
        <v>1.54E-2</v>
      </c>
      <c r="J24" s="9">
        <v>1.7000000000000001E-2</v>
      </c>
      <c r="K24" s="9">
        <v>9.7000000000000003E-3</v>
      </c>
      <c r="L24" s="9">
        <v>1.9378</v>
      </c>
      <c r="M24" s="44">
        <v>0.15029999999999999</v>
      </c>
      <c r="N24" s="45">
        <v>0.71160000000000001</v>
      </c>
      <c r="O24" s="15"/>
      <c r="P24" s="49">
        <v>34.14</v>
      </c>
      <c r="Q24" s="47">
        <f t="shared" si="5"/>
        <v>9.4833333333333325</v>
      </c>
      <c r="R24" s="56"/>
      <c r="S24" s="49">
        <v>37.83</v>
      </c>
      <c r="T24" s="47">
        <f t="shared" si="6"/>
        <v>10.508333333333333</v>
      </c>
      <c r="U24" s="57"/>
      <c r="V24" s="49">
        <v>49.22</v>
      </c>
      <c r="W24" s="47">
        <f t="shared" si="7"/>
        <v>13.672222222222221</v>
      </c>
      <c r="X24" s="19"/>
      <c r="Y24" s="16"/>
      <c r="Z24" s="16"/>
      <c r="AA24" s="16"/>
      <c r="AB24" s="20"/>
      <c r="AC24" s="127">
        <v>600.49430000000007</v>
      </c>
      <c r="AD24" s="13">
        <f t="shared" si="3"/>
        <v>100.00009999999996</v>
      </c>
      <c r="AE24" s="14" t="str">
        <f t="shared" si="4"/>
        <v xml:space="preserve"> </v>
      </c>
      <c r="AF24" s="7"/>
      <c r="AG24" s="7"/>
      <c r="AH24" s="7"/>
    </row>
    <row r="25" spans="1:34" x14ac:dyDescent="0.25">
      <c r="A25" s="22">
        <v>14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5"/>
      <c r="N25" s="36">
        <v>0.71160000000000001</v>
      </c>
      <c r="O25" s="30"/>
      <c r="P25" s="37">
        <v>34.14</v>
      </c>
      <c r="Q25" s="38">
        <f t="shared" si="5"/>
        <v>9.4833333333333325</v>
      </c>
      <c r="R25" s="39"/>
      <c r="S25" s="37">
        <v>37.83</v>
      </c>
      <c r="T25" s="38">
        <f t="shared" si="6"/>
        <v>10.508333333333333</v>
      </c>
      <c r="U25" s="40"/>
      <c r="V25" s="37">
        <v>49.22</v>
      </c>
      <c r="W25" s="38">
        <f t="shared" si="7"/>
        <v>13.672222222222221</v>
      </c>
      <c r="X25" s="31"/>
      <c r="Y25" s="41"/>
      <c r="Z25" s="41"/>
      <c r="AA25" s="41"/>
      <c r="AB25" s="42"/>
      <c r="AC25" s="127">
        <v>556.21627999999998</v>
      </c>
      <c r="AD25" s="13">
        <f t="shared" si="3"/>
        <v>0</v>
      </c>
      <c r="AE25" s="14" t="str">
        <f t="shared" si="4"/>
        <v xml:space="preserve"> </v>
      </c>
      <c r="AF25" s="7"/>
      <c r="AG25" s="7"/>
      <c r="AH25" s="7"/>
    </row>
    <row r="26" spans="1:34" x14ac:dyDescent="0.25">
      <c r="A26" s="22">
        <v>15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5"/>
      <c r="N26" s="36">
        <v>0.71160000000000001</v>
      </c>
      <c r="O26" s="30"/>
      <c r="P26" s="37">
        <v>34.14</v>
      </c>
      <c r="Q26" s="38">
        <f t="shared" si="5"/>
        <v>9.4833333333333325</v>
      </c>
      <c r="R26" s="39"/>
      <c r="S26" s="37">
        <v>37.83</v>
      </c>
      <c r="T26" s="38">
        <f t="shared" si="6"/>
        <v>10.508333333333333</v>
      </c>
      <c r="U26" s="40"/>
      <c r="V26" s="37">
        <v>49.22</v>
      </c>
      <c r="W26" s="38">
        <f t="shared" si="7"/>
        <v>13.672222222222221</v>
      </c>
      <c r="X26" s="31"/>
      <c r="Y26" s="41"/>
      <c r="Z26" s="41"/>
      <c r="AA26" s="41"/>
      <c r="AB26" s="42"/>
      <c r="AC26" s="127">
        <v>550.00711999999999</v>
      </c>
      <c r="AD26" s="13">
        <f t="shared" si="3"/>
        <v>0</v>
      </c>
      <c r="AE26" s="14" t="str">
        <f t="shared" si="4"/>
        <v xml:space="preserve"> </v>
      </c>
      <c r="AF26" s="7"/>
      <c r="AG26" s="7"/>
      <c r="AH26" s="7"/>
    </row>
    <row r="27" spans="1:34" x14ac:dyDescent="0.25">
      <c r="A27" s="22">
        <v>16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5"/>
      <c r="N27" s="36">
        <v>0.71160000000000001</v>
      </c>
      <c r="O27" s="30"/>
      <c r="P27" s="37">
        <v>34.14</v>
      </c>
      <c r="Q27" s="38">
        <f t="shared" si="5"/>
        <v>9.4833333333333325</v>
      </c>
      <c r="R27" s="39"/>
      <c r="S27" s="37">
        <v>37.83</v>
      </c>
      <c r="T27" s="38">
        <f t="shared" si="6"/>
        <v>10.508333333333333</v>
      </c>
      <c r="U27" s="40"/>
      <c r="V27" s="37">
        <v>49.22</v>
      </c>
      <c r="W27" s="38">
        <f t="shared" si="7"/>
        <v>13.672222222222221</v>
      </c>
      <c r="X27" s="31"/>
      <c r="Y27" s="41"/>
      <c r="Z27" s="41"/>
      <c r="AA27" s="41"/>
      <c r="AB27" s="42"/>
      <c r="AC27" s="127">
        <v>687.79956000000004</v>
      </c>
      <c r="AD27" s="13">
        <f t="shared" si="3"/>
        <v>0</v>
      </c>
      <c r="AE27" s="14" t="str">
        <f t="shared" si="4"/>
        <v xml:space="preserve"> </v>
      </c>
      <c r="AF27" s="7"/>
      <c r="AG27" s="7"/>
      <c r="AH27" s="7"/>
    </row>
    <row r="28" spans="1:34" x14ac:dyDescent="0.25">
      <c r="A28" s="22">
        <v>17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N28" s="36">
        <v>0.71160000000000001</v>
      </c>
      <c r="O28" s="30"/>
      <c r="P28" s="37">
        <v>34.14</v>
      </c>
      <c r="Q28" s="38">
        <f t="shared" si="5"/>
        <v>9.4833333333333325</v>
      </c>
      <c r="R28" s="39"/>
      <c r="S28" s="37">
        <v>37.83</v>
      </c>
      <c r="T28" s="38">
        <f t="shared" si="6"/>
        <v>10.508333333333333</v>
      </c>
      <c r="U28" s="40"/>
      <c r="V28" s="37">
        <v>49.22</v>
      </c>
      <c r="W28" s="38">
        <f t="shared" si="7"/>
        <v>13.672222222222221</v>
      </c>
      <c r="X28" s="31"/>
      <c r="Y28" s="41"/>
      <c r="Z28" s="41"/>
      <c r="AA28" s="41"/>
      <c r="AB28" s="42"/>
      <c r="AC28" s="127">
        <v>617.52363000000003</v>
      </c>
      <c r="AD28" s="13">
        <f t="shared" si="3"/>
        <v>0</v>
      </c>
      <c r="AE28" s="14" t="str">
        <f t="shared" si="4"/>
        <v xml:space="preserve"> </v>
      </c>
      <c r="AF28" s="7"/>
      <c r="AG28" s="7"/>
      <c r="AH28" s="7"/>
    </row>
    <row r="29" spans="1:34" x14ac:dyDescent="0.25">
      <c r="A29" s="22">
        <v>18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5"/>
      <c r="N29" s="36">
        <v>0.71160000000000001</v>
      </c>
      <c r="O29" s="30"/>
      <c r="P29" s="37">
        <v>34.14</v>
      </c>
      <c r="Q29" s="38">
        <f t="shared" si="5"/>
        <v>9.4833333333333325</v>
      </c>
      <c r="R29" s="39"/>
      <c r="S29" s="37">
        <v>37.83</v>
      </c>
      <c r="T29" s="38">
        <f t="shared" si="6"/>
        <v>10.508333333333333</v>
      </c>
      <c r="U29" s="40"/>
      <c r="V29" s="37">
        <v>49.22</v>
      </c>
      <c r="W29" s="38">
        <f t="shared" si="7"/>
        <v>13.672222222222221</v>
      </c>
      <c r="X29" s="31"/>
      <c r="Y29" s="41"/>
      <c r="Z29" s="41"/>
      <c r="AA29" s="41"/>
      <c r="AB29" s="42"/>
      <c r="AC29" s="127">
        <v>583.02145000000007</v>
      </c>
      <c r="AD29" s="13">
        <f t="shared" si="3"/>
        <v>0</v>
      </c>
      <c r="AE29" s="14" t="str">
        <f t="shared" si="4"/>
        <v xml:space="preserve"> </v>
      </c>
      <c r="AF29" s="7"/>
      <c r="AG29" s="7"/>
      <c r="AH29" s="7"/>
    </row>
    <row r="30" spans="1:34" x14ac:dyDescent="0.25">
      <c r="A30" s="22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5"/>
      <c r="N30" s="36">
        <v>0.71160000000000001</v>
      </c>
      <c r="O30" s="30"/>
      <c r="P30" s="37">
        <v>34.14</v>
      </c>
      <c r="Q30" s="38">
        <f t="shared" si="5"/>
        <v>9.4833333333333325</v>
      </c>
      <c r="R30" s="39"/>
      <c r="S30" s="37">
        <v>37.83</v>
      </c>
      <c r="T30" s="38">
        <f t="shared" si="6"/>
        <v>10.508333333333333</v>
      </c>
      <c r="U30" s="40"/>
      <c r="V30" s="37">
        <v>49.22</v>
      </c>
      <c r="W30" s="38">
        <f t="shared" si="7"/>
        <v>13.672222222222221</v>
      </c>
      <c r="X30" s="31"/>
      <c r="Y30" s="41"/>
      <c r="Z30" s="41"/>
      <c r="AA30" s="41"/>
      <c r="AB30" s="42"/>
      <c r="AC30" s="127">
        <v>594.52573000000007</v>
      </c>
      <c r="AD30" s="13">
        <f t="shared" si="3"/>
        <v>0</v>
      </c>
      <c r="AE30" s="14" t="str">
        <f t="shared" si="4"/>
        <v xml:space="preserve"> </v>
      </c>
      <c r="AF30" s="7"/>
      <c r="AG30" s="7"/>
      <c r="AH30" s="7"/>
    </row>
    <row r="31" spans="1:34" x14ac:dyDescent="0.25">
      <c r="A31" s="22">
        <v>20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5"/>
      <c r="N31" s="36">
        <v>0.71160000000000001</v>
      </c>
      <c r="O31" s="30"/>
      <c r="P31" s="37">
        <v>34.14</v>
      </c>
      <c r="Q31" s="38">
        <f t="shared" si="5"/>
        <v>9.4833333333333325</v>
      </c>
      <c r="R31" s="39"/>
      <c r="S31" s="37">
        <v>37.83</v>
      </c>
      <c r="T31" s="38">
        <f t="shared" si="6"/>
        <v>10.508333333333333</v>
      </c>
      <c r="U31" s="40"/>
      <c r="V31" s="37">
        <v>49.22</v>
      </c>
      <c r="W31" s="38">
        <f t="shared" si="7"/>
        <v>13.672222222222221</v>
      </c>
      <c r="X31" s="31"/>
      <c r="Y31" s="41"/>
      <c r="Z31" s="41"/>
      <c r="AA31" s="41"/>
      <c r="AB31" s="42"/>
      <c r="AC31" s="127">
        <v>573.36335999999994</v>
      </c>
      <c r="AD31" s="13">
        <f t="shared" si="3"/>
        <v>0</v>
      </c>
      <c r="AE31" s="14" t="str">
        <f t="shared" si="4"/>
        <v xml:space="preserve"> </v>
      </c>
      <c r="AF31" s="7"/>
      <c r="AG31" s="7"/>
      <c r="AH31" s="7"/>
    </row>
    <row r="32" spans="1:34" x14ac:dyDescent="0.25">
      <c r="A32" s="22">
        <v>21</v>
      </c>
      <c r="B32" s="9">
        <v>92.060599999999994</v>
      </c>
      <c r="C32" s="9">
        <v>3.6061000000000001</v>
      </c>
      <c r="D32" s="9">
        <v>0.73799999999999999</v>
      </c>
      <c r="E32" s="9">
        <v>6.5699999999999995E-2</v>
      </c>
      <c r="F32" s="9">
        <v>9.9500000000000005E-2</v>
      </c>
      <c r="G32" s="9">
        <v>6.9999999999999999E-4</v>
      </c>
      <c r="H32" s="9">
        <v>2.2800000000000001E-2</v>
      </c>
      <c r="I32" s="9">
        <v>2.01E-2</v>
      </c>
      <c r="J32" s="9">
        <v>4.0500000000000001E-2</v>
      </c>
      <c r="K32" s="9">
        <v>1.06E-2</v>
      </c>
      <c r="L32" s="9">
        <v>3.2713999999999999</v>
      </c>
      <c r="M32" s="44">
        <v>6.4000000000000001E-2</v>
      </c>
      <c r="N32" s="60">
        <v>0.72019999999999995</v>
      </c>
      <c r="O32" s="15"/>
      <c r="P32" s="61">
        <v>33.86</v>
      </c>
      <c r="Q32" s="47">
        <f t="shared" si="5"/>
        <v>9.405555555555555</v>
      </c>
      <c r="R32" s="56"/>
      <c r="S32" s="49">
        <v>37.51</v>
      </c>
      <c r="T32" s="47">
        <f t="shared" si="6"/>
        <v>10.419444444444444</v>
      </c>
      <c r="U32" s="57"/>
      <c r="V32" s="49">
        <v>48.51</v>
      </c>
      <c r="W32" s="47">
        <f t="shared" si="7"/>
        <v>13.475</v>
      </c>
      <c r="X32" s="19"/>
      <c r="Y32" s="16"/>
      <c r="Z32" s="16"/>
      <c r="AA32" s="16"/>
      <c r="AB32" s="20"/>
      <c r="AC32" s="127">
        <v>626.34008000000006</v>
      </c>
      <c r="AD32" s="13">
        <f t="shared" si="3"/>
        <v>99.999999999999986</v>
      </c>
      <c r="AE32" s="14" t="str">
        <f t="shared" si="4"/>
        <v>ОК</v>
      </c>
      <c r="AF32" s="7"/>
      <c r="AG32" s="7"/>
      <c r="AH32" s="7"/>
    </row>
    <row r="33" spans="1:34" x14ac:dyDescent="0.25">
      <c r="A33" s="22">
        <v>22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5"/>
      <c r="N33" s="62">
        <v>0.72019999999999995</v>
      </c>
      <c r="O33" s="30"/>
      <c r="P33" s="63">
        <v>33.86</v>
      </c>
      <c r="Q33" s="38">
        <f t="shared" si="5"/>
        <v>9.405555555555555</v>
      </c>
      <c r="R33" s="39"/>
      <c r="S33" s="37">
        <v>37.51</v>
      </c>
      <c r="T33" s="38">
        <f t="shared" si="6"/>
        <v>10.419444444444444</v>
      </c>
      <c r="U33" s="40"/>
      <c r="V33" s="37">
        <v>48.51</v>
      </c>
      <c r="W33" s="38">
        <f t="shared" si="7"/>
        <v>13.475</v>
      </c>
      <c r="X33" s="31"/>
      <c r="Y33" s="41"/>
      <c r="Z33" s="41"/>
      <c r="AA33" s="41"/>
      <c r="AB33" s="42"/>
      <c r="AC33" s="127">
        <v>597.41854000000001</v>
      </c>
      <c r="AD33" s="13">
        <f t="shared" si="3"/>
        <v>0</v>
      </c>
      <c r="AE33" s="14" t="str">
        <f t="shared" si="4"/>
        <v xml:space="preserve"> </v>
      </c>
      <c r="AF33" s="7"/>
      <c r="AG33" s="7"/>
      <c r="AH33" s="7"/>
    </row>
    <row r="34" spans="1:34" x14ac:dyDescent="0.25">
      <c r="A34" s="22">
        <v>23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5"/>
      <c r="N34" s="62">
        <v>0.72019999999999995</v>
      </c>
      <c r="O34" s="30"/>
      <c r="P34" s="63">
        <v>33.86</v>
      </c>
      <c r="Q34" s="38">
        <f t="shared" si="5"/>
        <v>9.405555555555555</v>
      </c>
      <c r="R34" s="39"/>
      <c r="S34" s="37">
        <v>37.51</v>
      </c>
      <c r="T34" s="38">
        <f t="shared" si="6"/>
        <v>10.419444444444444</v>
      </c>
      <c r="U34" s="40"/>
      <c r="V34" s="37">
        <v>48.51</v>
      </c>
      <c r="W34" s="38">
        <f t="shared" si="7"/>
        <v>13.475</v>
      </c>
      <c r="X34" s="31"/>
      <c r="Y34" s="41"/>
      <c r="Z34" s="41"/>
      <c r="AA34" s="41"/>
      <c r="AB34" s="42"/>
      <c r="AC34" s="127">
        <v>616.14276999999993</v>
      </c>
      <c r="AD34" s="13">
        <f>SUM(B34:M34)+$K$43+$N$43</f>
        <v>0</v>
      </c>
      <c r="AE34" s="14" t="str">
        <f>IF(AD34=100,"ОК"," ")</f>
        <v xml:space="preserve"> </v>
      </c>
      <c r="AF34" s="7"/>
      <c r="AG34" s="7"/>
      <c r="AH34" s="7"/>
    </row>
    <row r="35" spans="1:34" x14ac:dyDescent="0.25">
      <c r="A35" s="22">
        <v>24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5"/>
      <c r="N35" s="62">
        <v>0.72019999999999995</v>
      </c>
      <c r="O35" s="30"/>
      <c r="P35" s="63">
        <v>33.86</v>
      </c>
      <c r="Q35" s="38">
        <f t="shared" si="5"/>
        <v>9.405555555555555</v>
      </c>
      <c r="R35" s="39"/>
      <c r="S35" s="37">
        <v>37.51</v>
      </c>
      <c r="T35" s="38">
        <f t="shared" si="6"/>
        <v>10.419444444444444</v>
      </c>
      <c r="U35" s="40"/>
      <c r="V35" s="37">
        <v>48.51</v>
      </c>
      <c r="W35" s="38">
        <f t="shared" si="7"/>
        <v>13.475</v>
      </c>
      <c r="X35" s="31"/>
      <c r="Y35" s="41"/>
      <c r="Z35" s="41"/>
      <c r="AA35" s="41"/>
      <c r="AB35" s="42"/>
      <c r="AC35" s="127">
        <v>584.27606000000003</v>
      </c>
      <c r="AD35" s="13">
        <f t="shared" si="3"/>
        <v>0</v>
      </c>
      <c r="AE35" s="14" t="str">
        <f t="shared" si="4"/>
        <v xml:space="preserve"> </v>
      </c>
      <c r="AF35" s="7"/>
      <c r="AG35" s="7"/>
      <c r="AH35" s="7"/>
    </row>
    <row r="36" spans="1:34" x14ac:dyDescent="0.25">
      <c r="A36" s="22">
        <v>25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5"/>
      <c r="N36" s="62">
        <v>0.72019999999999995</v>
      </c>
      <c r="O36" s="30"/>
      <c r="P36" s="63">
        <v>33.86</v>
      </c>
      <c r="Q36" s="38">
        <f t="shared" si="5"/>
        <v>9.405555555555555</v>
      </c>
      <c r="R36" s="39"/>
      <c r="S36" s="37">
        <v>37.51</v>
      </c>
      <c r="T36" s="38">
        <f t="shared" si="6"/>
        <v>10.419444444444444</v>
      </c>
      <c r="U36" s="40"/>
      <c r="V36" s="37">
        <v>48.51</v>
      </c>
      <c r="W36" s="38">
        <f t="shared" si="7"/>
        <v>13.475</v>
      </c>
      <c r="X36" s="31"/>
      <c r="Y36" s="41"/>
      <c r="Z36" s="41"/>
      <c r="AA36" s="41"/>
      <c r="AB36" s="42"/>
      <c r="AC36" s="127">
        <v>564.98016000000007</v>
      </c>
      <c r="AD36" s="13">
        <f t="shared" si="3"/>
        <v>0</v>
      </c>
      <c r="AE36" s="14" t="str">
        <f t="shared" si="4"/>
        <v xml:space="preserve"> </v>
      </c>
      <c r="AF36" s="7"/>
      <c r="AG36" s="7"/>
      <c r="AH36" s="7"/>
    </row>
    <row r="37" spans="1:34" x14ac:dyDescent="0.25">
      <c r="A37" s="22">
        <v>26</v>
      </c>
      <c r="B37" s="9">
        <v>92.593100000000007</v>
      </c>
      <c r="C37" s="9">
        <v>3.9702000000000002</v>
      </c>
      <c r="D37" s="9">
        <v>0.97260000000000002</v>
      </c>
      <c r="E37" s="9">
        <v>8.7300000000000003E-2</v>
      </c>
      <c r="F37" s="9">
        <v>0.111</v>
      </c>
      <c r="G37" s="9">
        <v>5.4000000000000003E-3</v>
      </c>
      <c r="H37" s="9">
        <v>1.7600000000000001E-2</v>
      </c>
      <c r="I37" s="9">
        <v>1.46E-2</v>
      </c>
      <c r="J37" s="9">
        <v>1.8599999999999998E-2</v>
      </c>
      <c r="K37" s="9">
        <v>9.2999999999999992E-3</v>
      </c>
      <c r="L37" s="9">
        <v>2.0221</v>
      </c>
      <c r="M37" s="44">
        <v>0.1782</v>
      </c>
      <c r="N37" s="60">
        <v>0.72</v>
      </c>
      <c r="O37" s="15"/>
      <c r="P37" s="49">
        <v>34.450000000000003</v>
      </c>
      <c r="Q37" s="47">
        <f t="shared" si="5"/>
        <v>9.5694444444444446</v>
      </c>
      <c r="R37" s="56"/>
      <c r="S37" s="49">
        <v>38.159999999999997</v>
      </c>
      <c r="T37" s="47">
        <f t="shared" si="6"/>
        <v>10.6</v>
      </c>
      <c r="U37" s="57"/>
      <c r="V37" s="49">
        <v>49.36</v>
      </c>
      <c r="W37" s="47">
        <f t="shared" si="7"/>
        <v>13.71111111111111</v>
      </c>
      <c r="X37" s="19">
        <v>-17.7</v>
      </c>
      <c r="Y37" s="16">
        <v>-16</v>
      </c>
      <c r="Z37" s="16"/>
      <c r="AA37" s="16"/>
      <c r="AB37" s="20"/>
      <c r="AC37" s="127">
        <v>547.83306000000005</v>
      </c>
      <c r="AD37" s="13">
        <f t="shared" si="3"/>
        <v>100.00000000000001</v>
      </c>
      <c r="AE37" s="14" t="str">
        <f t="shared" si="4"/>
        <v>ОК</v>
      </c>
      <c r="AF37" s="7"/>
      <c r="AG37" s="7"/>
      <c r="AH37" s="7"/>
    </row>
    <row r="38" spans="1:34" x14ac:dyDescent="0.25">
      <c r="A38" s="22">
        <v>27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5"/>
      <c r="N38" s="62">
        <v>0.72</v>
      </c>
      <c r="O38" s="30"/>
      <c r="P38" s="37">
        <v>34.450000000000003</v>
      </c>
      <c r="Q38" s="38">
        <f t="shared" si="5"/>
        <v>9.5694444444444446</v>
      </c>
      <c r="R38" s="39"/>
      <c r="S38" s="37">
        <v>38.159999999999997</v>
      </c>
      <c r="T38" s="38">
        <f t="shared" si="6"/>
        <v>10.6</v>
      </c>
      <c r="U38" s="40"/>
      <c r="V38" s="37">
        <v>49.36</v>
      </c>
      <c r="W38" s="38">
        <f t="shared" si="7"/>
        <v>13.71111111111111</v>
      </c>
      <c r="X38" s="31"/>
      <c r="Y38" s="41"/>
      <c r="Z38" s="41"/>
      <c r="AA38" s="41"/>
      <c r="AB38" s="42"/>
      <c r="AC38" s="127">
        <v>523.17002000000014</v>
      </c>
      <c r="AD38" s="13">
        <f t="shared" si="3"/>
        <v>0</v>
      </c>
      <c r="AE38" s="14" t="str">
        <f t="shared" si="4"/>
        <v xml:space="preserve"> </v>
      </c>
      <c r="AF38" s="7"/>
      <c r="AG38" s="7"/>
      <c r="AH38" s="7"/>
    </row>
    <row r="39" spans="1:34" x14ac:dyDescent="0.25">
      <c r="A39" s="22">
        <v>28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5"/>
      <c r="N39" s="62">
        <v>0.72</v>
      </c>
      <c r="O39" s="30"/>
      <c r="P39" s="37">
        <v>34.450000000000003</v>
      </c>
      <c r="Q39" s="38">
        <f t="shared" si="5"/>
        <v>9.5694444444444446</v>
      </c>
      <c r="R39" s="39"/>
      <c r="S39" s="37">
        <v>38.159999999999997</v>
      </c>
      <c r="T39" s="38">
        <f t="shared" si="6"/>
        <v>10.6</v>
      </c>
      <c r="U39" s="40"/>
      <c r="V39" s="37">
        <v>49.36</v>
      </c>
      <c r="W39" s="38">
        <f t="shared" si="7"/>
        <v>13.71111111111111</v>
      </c>
      <c r="X39" s="31"/>
      <c r="Y39" s="41"/>
      <c r="Z39" s="41"/>
      <c r="AA39" s="41"/>
      <c r="AB39" s="42"/>
      <c r="AC39" s="127">
        <v>519.44132999999999</v>
      </c>
      <c r="AD39" s="13">
        <f t="shared" si="3"/>
        <v>0</v>
      </c>
      <c r="AE39" s="14" t="str">
        <f t="shared" si="4"/>
        <v xml:space="preserve"> </v>
      </c>
      <c r="AF39" s="7"/>
      <c r="AG39" s="7"/>
      <c r="AH39" s="7"/>
    </row>
    <row r="40" spans="1:34" x14ac:dyDescent="0.25">
      <c r="A40" s="22">
        <v>29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5"/>
      <c r="N40" s="62">
        <v>0.72</v>
      </c>
      <c r="O40" s="30"/>
      <c r="P40" s="37">
        <v>34.450000000000003</v>
      </c>
      <c r="Q40" s="38">
        <f t="shared" si="5"/>
        <v>9.5694444444444446</v>
      </c>
      <c r="R40" s="39"/>
      <c r="S40" s="37">
        <v>38.159999999999997</v>
      </c>
      <c r="T40" s="38">
        <f t="shared" si="6"/>
        <v>10.6</v>
      </c>
      <c r="U40" s="40"/>
      <c r="V40" s="37">
        <v>49.36</v>
      </c>
      <c r="W40" s="38">
        <f t="shared" si="7"/>
        <v>13.71111111111111</v>
      </c>
      <c r="X40" s="31"/>
      <c r="Y40" s="41"/>
      <c r="Z40" s="41"/>
      <c r="AA40" s="41"/>
      <c r="AB40" s="42"/>
      <c r="AC40" s="127">
        <v>532.51586999999995</v>
      </c>
      <c r="AD40" s="13">
        <f t="shared" si="3"/>
        <v>0</v>
      </c>
      <c r="AE40" s="14" t="str">
        <f t="shared" si="4"/>
        <v xml:space="preserve"> </v>
      </c>
      <c r="AF40" s="7"/>
      <c r="AG40" s="7"/>
      <c r="AH40" s="7"/>
    </row>
    <row r="41" spans="1:34" x14ac:dyDescent="0.25">
      <c r="A41" s="22">
        <v>30</v>
      </c>
      <c r="B41" s="34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5"/>
      <c r="N41" s="62">
        <v>0.72</v>
      </c>
      <c r="O41" s="30"/>
      <c r="P41" s="37">
        <v>34.450000000000003</v>
      </c>
      <c r="Q41" s="38">
        <f t="shared" si="5"/>
        <v>9.5694444444444446</v>
      </c>
      <c r="R41" s="39"/>
      <c r="S41" s="37">
        <v>38.159999999999997</v>
      </c>
      <c r="T41" s="38">
        <f t="shared" si="6"/>
        <v>10.6</v>
      </c>
      <c r="U41" s="40"/>
      <c r="V41" s="37">
        <v>49.36</v>
      </c>
      <c r="W41" s="38">
        <f t="shared" si="7"/>
        <v>13.71111111111111</v>
      </c>
      <c r="X41" s="31"/>
      <c r="Y41" s="41"/>
      <c r="Z41" s="41"/>
      <c r="AA41" s="41"/>
      <c r="AB41" s="42"/>
      <c r="AC41" s="127">
        <v>566.41034999999999</v>
      </c>
      <c r="AD41" s="13">
        <f t="shared" si="3"/>
        <v>0</v>
      </c>
      <c r="AE41" s="14" t="str">
        <f t="shared" si="4"/>
        <v xml:space="preserve"> </v>
      </c>
      <c r="AF41" s="7"/>
      <c r="AG41" s="7"/>
      <c r="AH41" s="7"/>
    </row>
    <row r="42" spans="1:34" ht="15.75" thickBot="1" x14ac:dyDescent="0.3">
      <c r="A42" s="23">
        <v>31</v>
      </c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2">
        <v>0.72</v>
      </c>
      <c r="O42" s="30"/>
      <c r="P42" s="37">
        <v>34.450000000000003</v>
      </c>
      <c r="Q42" s="38">
        <f t="shared" si="5"/>
        <v>9.5694444444444446</v>
      </c>
      <c r="R42" s="39"/>
      <c r="S42" s="37">
        <v>38.159999999999997</v>
      </c>
      <c r="T42" s="38">
        <f t="shared" si="6"/>
        <v>10.6</v>
      </c>
      <c r="U42" s="40"/>
      <c r="V42" s="37">
        <v>49.36</v>
      </c>
      <c r="W42" s="38">
        <f t="shared" si="7"/>
        <v>13.71111111111111</v>
      </c>
      <c r="X42" s="67"/>
      <c r="Y42" s="68"/>
      <c r="Z42" s="68"/>
      <c r="AA42" s="69"/>
      <c r="AB42" s="70"/>
      <c r="AC42" s="129">
        <v>611.26009999999997</v>
      </c>
      <c r="AD42" s="13">
        <f t="shared" si="3"/>
        <v>0</v>
      </c>
      <c r="AE42" s="14" t="str">
        <f t="shared" si="4"/>
        <v xml:space="preserve"> </v>
      </c>
      <c r="AF42" s="7"/>
      <c r="AG42" s="7"/>
      <c r="AH42" s="7"/>
    </row>
    <row r="43" spans="1:34" ht="15" customHeight="1" thickBot="1" x14ac:dyDescent="0.3">
      <c r="A43" s="88" t="s">
        <v>24</v>
      </c>
      <c r="B43" s="88"/>
      <c r="C43" s="88"/>
      <c r="D43" s="88"/>
      <c r="E43" s="88"/>
      <c r="F43" s="88"/>
      <c r="G43" s="88"/>
      <c r="H43" s="89"/>
      <c r="I43" s="90" t="s">
        <v>22</v>
      </c>
      <c r="J43" s="91"/>
      <c r="K43" s="24">
        <v>0</v>
      </c>
      <c r="L43" s="92" t="s">
        <v>23</v>
      </c>
      <c r="M43" s="93"/>
      <c r="N43" s="25">
        <v>0</v>
      </c>
      <c r="O43" s="94">
        <f>SUMPRODUCT(O12:O42,AC12:AC42)/SUM(AC12:AC42)</f>
        <v>0</v>
      </c>
      <c r="P43" s="84">
        <f>SUMPRODUCT(P12:P42,AC12:AC42)/SUM(AC12:AC42)</f>
        <v>34.124404317568668</v>
      </c>
      <c r="Q43" s="82">
        <f>SUMPRODUCT(Q12:Q42,AC12:AC42)/SUM(AC12:AC42)</f>
        <v>9.4790011993246281</v>
      </c>
      <c r="R43" s="84">
        <f>SUMPRODUCT(R12:R42,AC12:AC42)/SUM(AC12:AC42)</f>
        <v>0</v>
      </c>
      <c r="S43" s="84">
        <f>SUMPRODUCT(S12:S42,AC12:AC42)/SUM(AC12:AC42)</f>
        <v>37.803988632067536</v>
      </c>
      <c r="T43" s="86">
        <f>SUMPRODUCT(T12:T42,AC12:AC42)/SUM(AC12:AC42)</f>
        <v>10.501107953352095</v>
      </c>
      <c r="U43" s="17"/>
      <c r="V43" s="8"/>
      <c r="W43" s="8"/>
      <c r="X43" s="8"/>
      <c r="Y43" s="8"/>
      <c r="Z43" s="8"/>
      <c r="AA43" s="71" t="s">
        <v>45</v>
      </c>
      <c r="AB43" s="72"/>
      <c r="AC43" s="130">
        <v>17479.483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73" t="s">
        <v>3</v>
      </c>
      <c r="I44" s="74"/>
      <c r="J44" s="74"/>
      <c r="K44" s="74"/>
      <c r="L44" s="74"/>
      <c r="M44" s="74"/>
      <c r="N44" s="75"/>
      <c r="O44" s="95"/>
      <c r="P44" s="85"/>
      <c r="Q44" s="83"/>
      <c r="R44" s="85"/>
      <c r="S44" s="85"/>
      <c r="T44" s="87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50</v>
      </c>
      <c r="R46" s="29" t="s">
        <v>51</v>
      </c>
      <c r="S46" s="29"/>
      <c r="T46" s="29"/>
      <c r="U46" s="29"/>
      <c r="V46" s="29">
        <v>2017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52</v>
      </c>
      <c r="R48" s="29" t="s">
        <v>56</v>
      </c>
      <c r="S48" s="29"/>
      <c r="T48" s="29"/>
      <c r="U48" s="29"/>
      <c r="V48" s="29">
        <v>2017</v>
      </c>
    </row>
    <row r="49" spans="2:22" x14ac:dyDescent="0.25">
      <c r="B49" s="6" t="s">
        <v>53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54</v>
      </c>
      <c r="R50" s="29" t="s">
        <v>55</v>
      </c>
      <c r="S50" s="29"/>
      <c r="T50" s="29"/>
      <c r="U50" s="29"/>
      <c r="V50" s="29">
        <v>2017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5">
    <mergeCell ref="I2:AC2"/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I3:AG3"/>
    <mergeCell ref="A8:A11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3" sqref="J3:J33"/>
    </sheetView>
  </sheetViews>
  <sheetFormatPr defaultRowHeight="15" x14ac:dyDescent="0.25"/>
  <cols>
    <col min="2" max="9" width="12.7109375" customWidth="1"/>
  </cols>
  <sheetData>
    <row r="1" spans="1:10" x14ac:dyDescent="0.25">
      <c r="A1" t="s">
        <v>62</v>
      </c>
    </row>
    <row r="2" spans="1:10" x14ac:dyDescent="0.25">
      <c r="A2" t="s">
        <v>63</v>
      </c>
      <c r="B2" t="s">
        <v>64</v>
      </c>
      <c r="C2" t="s">
        <v>64</v>
      </c>
      <c r="D2" t="s">
        <v>64</v>
      </c>
      <c r="E2" t="s">
        <v>64</v>
      </c>
      <c r="F2" t="s">
        <v>64</v>
      </c>
      <c r="G2" t="s">
        <v>64</v>
      </c>
      <c r="H2" t="s">
        <v>64</v>
      </c>
      <c r="I2" t="s">
        <v>64</v>
      </c>
    </row>
    <row r="3" spans="1:10" x14ac:dyDescent="0.25">
      <c r="A3">
        <v>1</v>
      </c>
      <c r="B3">
        <v>428126.53</v>
      </c>
      <c r="C3">
        <v>11421.73</v>
      </c>
      <c r="D3">
        <v>14933.09</v>
      </c>
      <c r="E3">
        <v>14176.67</v>
      </c>
      <c r="F3">
        <v>59313.03</v>
      </c>
      <c r="G3">
        <v>21841.63</v>
      </c>
      <c r="H3">
        <v>6538.29</v>
      </c>
      <c r="I3">
        <v>10341.379999999999</v>
      </c>
      <c r="J3">
        <f>SUM(B3:I3)/1000</f>
        <v>566.69235000000015</v>
      </c>
    </row>
    <row r="4" spans="1:10" x14ac:dyDescent="0.25">
      <c r="A4">
        <v>2</v>
      </c>
      <c r="B4">
        <v>379696.19</v>
      </c>
      <c r="C4">
        <v>10836.52</v>
      </c>
      <c r="D4">
        <v>14479.97</v>
      </c>
      <c r="E4">
        <v>13882.1</v>
      </c>
      <c r="F4">
        <v>57173.69</v>
      </c>
      <c r="G4">
        <v>21013.14</v>
      </c>
      <c r="H4">
        <v>6175.46</v>
      </c>
      <c r="I4">
        <v>9830.0499999999993</v>
      </c>
      <c r="J4">
        <f t="shared" ref="J4:J33" si="0">SUM(B4:I4)/1000</f>
        <v>513.08712000000003</v>
      </c>
    </row>
    <row r="5" spans="1:10" x14ac:dyDescent="0.25">
      <c r="A5">
        <v>3</v>
      </c>
      <c r="B5">
        <v>407837.5</v>
      </c>
      <c r="C5">
        <v>11341.1</v>
      </c>
      <c r="D5">
        <v>14629.59</v>
      </c>
      <c r="E5">
        <v>14036.71</v>
      </c>
      <c r="F5">
        <v>57970.68</v>
      </c>
      <c r="G5">
        <v>22222.080000000002</v>
      </c>
      <c r="H5">
        <v>6332.24</v>
      </c>
      <c r="I5">
        <v>10020.25</v>
      </c>
      <c r="J5">
        <f t="shared" si="0"/>
        <v>544.39015000000006</v>
      </c>
    </row>
    <row r="6" spans="1:10" x14ac:dyDescent="0.25">
      <c r="A6">
        <v>4</v>
      </c>
      <c r="B6">
        <v>415524.25</v>
      </c>
      <c r="C6">
        <v>11260.19</v>
      </c>
      <c r="D6">
        <v>14409.19</v>
      </c>
      <c r="E6">
        <v>14066.95</v>
      </c>
      <c r="F6">
        <v>58737.97</v>
      </c>
      <c r="G6">
        <v>22042.09</v>
      </c>
      <c r="H6">
        <v>6518.56</v>
      </c>
      <c r="I6">
        <v>9989.16</v>
      </c>
      <c r="J6">
        <f t="shared" si="0"/>
        <v>552.54836000000012</v>
      </c>
    </row>
    <row r="7" spans="1:10" x14ac:dyDescent="0.25">
      <c r="A7">
        <v>5</v>
      </c>
      <c r="B7">
        <v>437517.03</v>
      </c>
      <c r="C7">
        <v>11599.5</v>
      </c>
      <c r="D7">
        <v>15472.5</v>
      </c>
      <c r="E7">
        <v>14513.22</v>
      </c>
      <c r="F7">
        <v>60302.38</v>
      </c>
      <c r="G7">
        <v>22484.32</v>
      </c>
      <c r="H7">
        <v>6783.9</v>
      </c>
      <c r="I7">
        <v>10463.08</v>
      </c>
      <c r="J7">
        <f t="shared" si="0"/>
        <v>579.13592999999992</v>
      </c>
    </row>
    <row r="8" spans="1:10" x14ac:dyDescent="0.25">
      <c r="A8">
        <v>6</v>
      </c>
      <c r="B8">
        <v>392640.25</v>
      </c>
      <c r="C8">
        <v>11206.69</v>
      </c>
      <c r="D8">
        <v>14715.18</v>
      </c>
      <c r="E8">
        <v>14167.47</v>
      </c>
      <c r="F8">
        <v>58278.52</v>
      </c>
      <c r="G8">
        <v>22076.68</v>
      </c>
      <c r="H8">
        <v>6482.13</v>
      </c>
      <c r="I8">
        <v>10148.83</v>
      </c>
      <c r="J8">
        <f t="shared" si="0"/>
        <v>529.71574999999996</v>
      </c>
    </row>
    <row r="9" spans="1:10" x14ac:dyDescent="0.25">
      <c r="A9">
        <v>7</v>
      </c>
      <c r="B9">
        <v>491880.78</v>
      </c>
      <c r="C9">
        <v>11925.11</v>
      </c>
      <c r="D9">
        <v>15760.52</v>
      </c>
      <c r="E9">
        <v>15173.87</v>
      </c>
      <c r="F9">
        <v>61813.61</v>
      </c>
      <c r="G9">
        <v>23701.279999999999</v>
      </c>
      <c r="H9">
        <v>6970.86</v>
      </c>
      <c r="I9">
        <v>10880.95</v>
      </c>
      <c r="J9">
        <f t="shared" si="0"/>
        <v>638.10698000000002</v>
      </c>
    </row>
    <row r="10" spans="1:10" x14ac:dyDescent="0.25">
      <c r="A10">
        <v>8</v>
      </c>
      <c r="B10">
        <v>427999.78</v>
      </c>
      <c r="C10">
        <v>12026.06</v>
      </c>
      <c r="D10">
        <v>15536.95</v>
      </c>
      <c r="E10">
        <v>15365.13</v>
      </c>
      <c r="F10">
        <v>62677.94</v>
      </c>
      <c r="G10">
        <v>24134.93</v>
      </c>
      <c r="H10">
        <v>7051.71</v>
      </c>
      <c r="I10">
        <v>10825.91</v>
      </c>
      <c r="J10">
        <f t="shared" si="0"/>
        <v>575.61841000000015</v>
      </c>
    </row>
    <row r="11" spans="1:10" x14ac:dyDescent="0.25">
      <c r="A11">
        <v>9</v>
      </c>
      <c r="B11">
        <v>391000.03</v>
      </c>
      <c r="C11">
        <v>10467.280000000001</v>
      </c>
      <c r="D11">
        <v>14075.29</v>
      </c>
      <c r="E11">
        <v>13357.64</v>
      </c>
      <c r="F11">
        <v>54984.03</v>
      </c>
      <c r="G11">
        <v>20617.509999999998</v>
      </c>
      <c r="H11">
        <v>6074.9</v>
      </c>
      <c r="I11">
        <v>9583.5300000000007</v>
      </c>
      <c r="J11">
        <f t="shared" si="0"/>
        <v>520.16021000000012</v>
      </c>
    </row>
    <row r="12" spans="1:10" x14ac:dyDescent="0.25">
      <c r="A12">
        <v>10</v>
      </c>
      <c r="B12">
        <v>357017.06</v>
      </c>
      <c r="C12">
        <v>9823.57</v>
      </c>
      <c r="D12">
        <v>12868.34</v>
      </c>
      <c r="E12">
        <v>12389.1</v>
      </c>
      <c r="F12">
        <v>50098.14</v>
      </c>
      <c r="G12">
        <v>19305.28</v>
      </c>
      <c r="H12">
        <v>5517.94</v>
      </c>
      <c r="I12">
        <v>8748</v>
      </c>
      <c r="J12">
        <f t="shared" si="0"/>
        <v>475.76742999999999</v>
      </c>
    </row>
    <row r="13" spans="1:10" x14ac:dyDescent="0.25">
      <c r="A13">
        <v>11</v>
      </c>
      <c r="B13">
        <v>341975.25</v>
      </c>
      <c r="C13">
        <v>9268.1</v>
      </c>
      <c r="D13">
        <v>12450.83</v>
      </c>
      <c r="E13">
        <v>11925.27</v>
      </c>
      <c r="F13">
        <v>49583.91</v>
      </c>
      <c r="G13">
        <v>18421.09</v>
      </c>
      <c r="H13">
        <v>5523.73</v>
      </c>
      <c r="I13">
        <v>8443.8799999999992</v>
      </c>
      <c r="J13">
        <f t="shared" si="0"/>
        <v>457.59206</v>
      </c>
    </row>
    <row r="14" spans="1:10" x14ac:dyDescent="0.25">
      <c r="A14">
        <v>12</v>
      </c>
      <c r="B14">
        <v>356680.22</v>
      </c>
      <c r="C14">
        <v>9244.3799999999992</v>
      </c>
      <c r="D14">
        <v>12574.86</v>
      </c>
      <c r="E14">
        <v>11825.35</v>
      </c>
      <c r="F14">
        <v>48505.43</v>
      </c>
      <c r="G14">
        <v>18317.89</v>
      </c>
      <c r="H14">
        <v>5461.29</v>
      </c>
      <c r="I14">
        <v>8423</v>
      </c>
      <c r="J14">
        <f t="shared" si="0"/>
        <v>471.03241999999995</v>
      </c>
    </row>
    <row r="15" spans="1:10" x14ac:dyDescent="0.25">
      <c r="A15">
        <v>13</v>
      </c>
      <c r="B15">
        <v>464658.81</v>
      </c>
      <c r="C15">
        <v>11030.15</v>
      </c>
      <c r="D15">
        <v>14731.67</v>
      </c>
      <c r="E15">
        <v>13887.34</v>
      </c>
      <c r="F15">
        <v>58312.63</v>
      </c>
      <c r="G15">
        <v>21492.43</v>
      </c>
      <c r="H15">
        <v>6468.55</v>
      </c>
      <c r="I15">
        <v>9912.7199999999993</v>
      </c>
      <c r="J15">
        <f t="shared" si="0"/>
        <v>600.49430000000007</v>
      </c>
    </row>
    <row r="16" spans="1:10" x14ac:dyDescent="0.25">
      <c r="A16">
        <v>14</v>
      </c>
      <c r="B16">
        <v>418269</v>
      </c>
      <c r="C16">
        <v>11129.77</v>
      </c>
      <c r="D16">
        <v>15099.54</v>
      </c>
      <c r="E16">
        <v>14292.1</v>
      </c>
      <c r="F16">
        <v>59052.25</v>
      </c>
      <c r="G16">
        <v>21641.279999999999</v>
      </c>
      <c r="H16">
        <v>6531.56</v>
      </c>
      <c r="I16">
        <v>10200.780000000001</v>
      </c>
      <c r="J16">
        <f t="shared" si="0"/>
        <v>556.21627999999998</v>
      </c>
    </row>
    <row r="17" spans="1:10" x14ac:dyDescent="0.25">
      <c r="A17">
        <v>15</v>
      </c>
      <c r="B17">
        <v>413273.94</v>
      </c>
      <c r="C17">
        <v>11066.12</v>
      </c>
      <c r="D17">
        <v>14842.01</v>
      </c>
      <c r="E17">
        <v>14260.18</v>
      </c>
      <c r="F17">
        <v>58082.46</v>
      </c>
      <c r="G17">
        <v>21839.07</v>
      </c>
      <c r="H17">
        <v>6470.37</v>
      </c>
      <c r="I17">
        <v>10172.969999999999</v>
      </c>
      <c r="J17">
        <f t="shared" si="0"/>
        <v>550.00711999999999</v>
      </c>
    </row>
    <row r="18" spans="1:10" x14ac:dyDescent="0.25">
      <c r="A18">
        <v>16</v>
      </c>
      <c r="B18">
        <v>532413.06000000006</v>
      </c>
      <c r="C18">
        <v>12757.73</v>
      </c>
      <c r="D18">
        <v>17537.55</v>
      </c>
      <c r="E18">
        <v>16129.75</v>
      </c>
      <c r="F18">
        <v>65168.73</v>
      </c>
      <c r="G18">
        <v>24934.71</v>
      </c>
      <c r="H18">
        <v>7342.04</v>
      </c>
      <c r="I18">
        <v>11515.99</v>
      </c>
      <c r="J18">
        <f t="shared" si="0"/>
        <v>687.79956000000004</v>
      </c>
    </row>
    <row r="19" spans="1:10" x14ac:dyDescent="0.25">
      <c r="A19">
        <v>17</v>
      </c>
      <c r="B19">
        <v>457640.38</v>
      </c>
      <c r="C19">
        <v>13084.03</v>
      </c>
      <c r="D19">
        <v>17176.689999999999</v>
      </c>
      <c r="E19">
        <v>16350.87</v>
      </c>
      <c r="F19">
        <v>68128.39</v>
      </c>
      <c r="G19">
        <v>25732.48</v>
      </c>
      <c r="H19">
        <v>7599.02</v>
      </c>
      <c r="I19">
        <v>11811.77</v>
      </c>
      <c r="J19">
        <f t="shared" si="0"/>
        <v>617.52363000000003</v>
      </c>
    </row>
    <row r="20" spans="1:10" x14ac:dyDescent="0.25">
      <c r="A20">
        <v>18</v>
      </c>
      <c r="B20">
        <v>434323.59</v>
      </c>
      <c r="C20">
        <v>12067.53</v>
      </c>
      <c r="D20">
        <v>15955.53</v>
      </c>
      <c r="E20">
        <v>15292.72</v>
      </c>
      <c r="F20">
        <v>64470.66</v>
      </c>
      <c r="G20">
        <v>23502.62</v>
      </c>
      <c r="H20">
        <v>6830.55</v>
      </c>
      <c r="I20">
        <v>10578.25</v>
      </c>
      <c r="J20">
        <f t="shared" si="0"/>
        <v>583.02145000000007</v>
      </c>
    </row>
    <row r="21" spans="1:10" x14ac:dyDescent="0.25">
      <c r="A21">
        <v>19</v>
      </c>
      <c r="B21">
        <v>448270.34</v>
      </c>
      <c r="C21">
        <v>11854.4</v>
      </c>
      <c r="D21">
        <v>15461.67</v>
      </c>
      <c r="E21">
        <v>15173.46</v>
      </c>
      <c r="F21">
        <v>63216.94</v>
      </c>
      <c r="G21">
        <v>23313.27</v>
      </c>
      <c r="H21">
        <v>6792.11</v>
      </c>
      <c r="I21">
        <v>10443.540000000001</v>
      </c>
      <c r="J21">
        <f t="shared" si="0"/>
        <v>594.52573000000007</v>
      </c>
    </row>
    <row r="22" spans="1:10" x14ac:dyDescent="0.25">
      <c r="A22">
        <v>20</v>
      </c>
      <c r="B22">
        <v>432578.03</v>
      </c>
      <c r="C22">
        <v>11382.23</v>
      </c>
      <c r="D22">
        <v>15050.96</v>
      </c>
      <c r="E22">
        <v>14537.4</v>
      </c>
      <c r="F22">
        <v>60813.99</v>
      </c>
      <c r="G22">
        <v>22237.33</v>
      </c>
      <c r="H22">
        <v>6510.47</v>
      </c>
      <c r="I22">
        <v>10252.950000000001</v>
      </c>
      <c r="J22">
        <f t="shared" si="0"/>
        <v>573.36335999999994</v>
      </c>
    </row>
    <row r="23" spans="1:10" x14ac:dyDescent="0.25">
      <c r="A23">
        <v>21</v>
      </c>
      <c r="B23">
        <v>478285.09</v>
      </c>
      <c r="C23">
        <v>12113.57</v>
      </c>
      <c r="D23">
        <v>15569.59</v>
      </c>
      <c r="E23">
        <v>15143.01</v>
      </c>
      <c r="F23">
        <v>63863.11</v>
      </c>
      <c r="G23">
        <v>23509.63</v>
      </c>
      <c r="H23">
        <v>7115.61</v>
      </c>
      <c r="I23">
        <v>10740.47</v>
      </c>
      <c r="J23">
        <f t="shared" si="0"/>
        <v>626.34008000000006</v>
      </c>
    </row>
    <row r="24" spans="1:10" x14ac:dyDescent="0.25">
      <c r="A24">
        <v>22</v>
      </c>
      <c r="B24">
        <v>452452.19</v>
      </c>
      <c r="C24">
        <v>11728.46</v>
      </c>
      <c r="D24">
        <v>15230.45</v>
      </c>
      <c r="E24">
        <v>15093.54</v>
      </c>
      <c r="F24">
        <v>63012.18</v>
      </c>
      <c r="G24">
        <v>22737.62</v>
      </c>
      <c r="H24">
        <v>6718.32</v>
      </c>
      <c r="I24">
        <v>10445.780000000001</v>
      </c>
      <c r="J24">
        <f t="shared" si="0"/>
        <v>597.41854000000001</v>
      </c>
    </row>
    <row r="25" spans="1:10" x14ac:dyDescent="0.25">
      <c r="A25">
        <v>23</v>
      </c>
      <c r="B25">
        <v>469410.97</v>
      </c>
      <c r="C25">
        <v>11826.39</v>
      </c>
      <c r="D25">
        <v>15150.87</v>
      </c>
      <c r="E25">
        <v>15227.14</v>
      </c>
      <c r="F25">
        <v>64936.1</v>
      </c>
      <c r="G25">
        <v>22714.47</v>
      </c>
      <c r="H25">
        <v>6726.5</v>
      </c>
      <c r="I25">
        <v>10150.33</v>
      </c>
      <c r="J25">
        <f t="shared" si="0"/>
        <v>616.14276999999993</v>
      </c>
    </row>
    <row r="26" spans="1:10" x14ac:dyDescent="0.25">
      <c r="A26">
        <v>24</v>
      </c>
      <c r="B26">
        <v>438913.97</v>
      </c>
      <c r="C26">
        <v>11731.64</v>
      </c>
      <c r="D26">
        <v>15211.38</v>
      </c>
      <c r="E26">
        <v>15025.32</v>
      </c>
      <c r="F26">
        <v>63692.6</v>
      </c>
      <c r="G26">
        <v>22959.200000000001</v>
      </c>
      <c r="H26">
        <v>6467.42</v>
      </c>
      <c r="I26">
        <v>10274.530000000001</v>
      </c>
      <c r="J26">
        <f t="shared" si="0"/>
        <v>584.27606000000003</v>
      </c>
    </row>
    <row r="27" spans="1:10" x14ac:dyDescent="0.25">
      <c r="A27">
        <v>25</v>
      </c>
      <c r="B27">
        <v>423389.25</v>
      </c>
      <c r="C27">
        <v>11221.04</v>
      </c>
      <c r="D27">
        <v>14914.58</v>
      </c>
      <c r="E27">
        <v>14528.63</v>
      </c>
      <c r="F27">
        <v>62034.400000000001</v>
      </c>
      <c r="G27">
        <v>22393.919999999998</v>
      </c>
      <c r="H27">
        <v>6289.69</v>
      </c>
      <c r="I27">
        <v>10208.65</v>
      </c>
      <c r="J27">
        <f t="shared" si="0"/>
        <v>564.98016000000007</v>
      </c>
    </row>
    <row r="28" spans="1:10" x14ac:dyDescent="0.25">
      <c r="A28">
        <v>26</v>
      </c>
      <c r="B28">
        <v>410882.28</v>
      </c>
      <c r="C28">
        <v>10755.5</v>
      </c>
      <c r="D28">
        <v>14531.91</v>
      </c>
      <c r="E28">
        <v>14229.95</v>
      </c>
      <c r="F28">
        <v>59959.98</v>
      </c>
      <c r="G28">
        <v>21405.39</v>
      </c>
      <c r="H28">
        <v>6218.54</v>
      </c>
      <c r="I28">
        <v>9849.51</v>
      </c>
      <c r="J28">
        <f t="shared" si="0"/>
        <v>547.83306000000005</v>
      </c>
    </row>
    <row r="29" spans="1:10" x14ac:dyDescent="0.25">
      <c r="A29">
        <v>27</v>
      </c>
      <c r="B29">
        <v>391163.88</v>
      </c>
      <c r="C29">
        <v>10309.01</v>
      </c>
      <c r="D29">
        <v>14184.39</v>
      </c>
      <c r="E29">
        <v>13648.78</v>
      </c>
      <c r="F29">
        <v>57501.66</v>
      </c>
      <c r="G29">
        <v>20892.080000000002</v>
      </c>
      <c r="H29">
        <v>5896.96</v>
      </c>
      <c r="I29">
        <v>9573.26</v>
      </c>
      <c r="J29">
        <f t="shared" si="0"/>
        <v>523.17002000000014</v>
      </c>
    </row>
    <row r="30" spans="1:10" x14ac:dyDescent="0.25">
      <c r="A30">
        <v>28</v>
      </c>
      <c r="B30">
        <v>391006.88</v>
      </c>
      <c r="C30">
        <v>10291.48</v>
      </c>
      <c r="D30">
        <v>13770.02</v>
      </c>
      <c r="E30">
        <v>13515.92</v>
      </c>
      <c r="F30">
        <v>55400.73</v>
      </c>
      <c r="G30">
        <v>20352.11</v>
      </c>
      <c r="H30">
        <v>5894.33</v>
      </c>
      <c r="I30">
        <v>9209.86</v>
      </c>
      <c r="J30">
        <f t="shared" si="0"/>
        <v>519.44132999999999</v>
      </c>
    </row>
    <row r="31" spans="1:10" x14ac:dyDescent="0.25">
      <c r="A31">
        <v>29</v>
      </c>
      <c r="B31">
        <v>399802.13</v>
      </c>
      <c r="C31">
        <v>10681.17</v>
      </c>
      <c r="D31">
        <v>14147.52</v>
      </c>
      <c r="E31">
        <v>13895.19</v>
      </c>
      <c r="F31">
        <v>57492.63</v>
      </c>
      <c r="G31">
        <v>20951.52</v>
      </c>
      <c r="H31">
        <v>6019.97</v>
      </c>
      <c r="I31">
        <v>9525.74</v>
      </c>
      <c r="J31">
        <f t="shared" si="0"/>
        <v>532.51586999999995</v>
      </c>
    </row>
    <row r="32" spans="1:10" x14ac:dyDescent="0.25">
      <c r="A32">
        <v>30</v>
      </c>
      <c r="B32">
        <v>429312.91</v>
      </c>
      <c r="C32">
        <v>11154.77</v>
      </c>
      <c r="D32">
        <v>14679.96</v>
      </c>
      <c r="E32">
        <v>14394.28</v>
      </c>
      <c r="F32">
        <v>59181.59</v>
      </c>
      <c r="G32">
        <v>21435.360000000001</v>
      </c>
      <c r="H32">
        <v>6334.13</v>
      </c>
      <c r="I32">
        <v>9917.35</v>
      </c>
      <c r="J32">
        <f t="shared" si="0"/>
        <v>566.41034999999999</v>
      </c>
    </row>
    <row r="33" spans="1:10" x14ac:dyDescent="0.25">
      <c r="A33">
        <v>31</v>
      </c>
      <c r="B33">
        <v>465527.69</v>
      </c>
      <c r="C33">
        <v>11948.37</v>
      </c>
      <c r="D33">
        <v>15590.09</v>
      </c>
      <c r="E33">
        <v>15361.85</v>
      </c>
      <c r="F33">
        <v>62770.87</v>
      </c>
      <c r="G33">
        <v>23035.13</v>
      </c>
      <c r="H33">
        <v>6587.11</v>
      </c>
      <c r="I33">
        <v>10438.99</v>
      </c>
      <c r="J33">
        <f t="shared" si="0"/>
        <v>611.26009999999997</v>
      </c>
    </row>
    <row r="34" spans="1:10" x14ac:dyDescent="0.25">
      <c r="A34">
        <v>1</v>
      </c>
      <c r="B34">
        <v>421409.41</v>
      </c>
      <c r="C34">
        <v>11589.44</v>
      </c>
      <c r="D34">
        <v>15132.16</v>
      </c>
      <c r="E34">
        <v>15176.95</v>
      </c>
      <c r="F34">
        <v>61296.87</v>
      </c>
      <c r="G34">
        <v>22676.97</v>
      </c>
      <c r="H34">
        <v>6563.21</v>
      </c>
      <c r="I34">
        <v>10385.870000000001</v>
      </c>
    </row>
    <row r="35" spans="1:10" x14ac:dyDescent="0.25">
      <c r="A35" t="s">
        <v>65</v>
      </c>
      <c r="B35" t="s">
        <v>66</v>
      </c>
      <c r="C35">
        <v>360143.02</v>
      </c>
      <c r="D35">
        <v>475874.85</v>
      </c>
      <c r="E35">
        <v>460043.86</v>
      </c>
      <c r="F35">
        <v>1907828.1</v>
      </c>
      <c r="G35">
        <v>705934.47</v>
      </c>
      <c r="H35">
        <v>206807.46</v>
      </c>
      <c r="I35">
        <v>323307.32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User</cp:lastModifiedBy>
  <cp:lastPrinted>2016-11-25T13:33:34Z</cp:lastPrinted>
  <dcterms:created xsi:type="dcterms:W3CDTF">2016-10-07T07:24:19Z</dcterms:created>
  <dcterms:modified xsi:type="dcterms:W3CDTF">2017-01-05T09:54:37Z</dcterms:modified>
</cp:coreProperties>
</file>